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101" windowWidth="10230" windowHeight="8925" tabRatio="845" activeTab="6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<sst xmlns="http://schemas.openxmlformats.org/spreadsheetml/2006/main" count="459" uniqueCount="179">
  <si>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</si>
  <si>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</si>
  <si>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</si>
  <si>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</si>
  <si>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</si>
  <si>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</si>
  <si>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</si>
  <si>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</si>
  <si>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</si>
  <si>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</si>
  <si>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</si>
  <si>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</si>
  <si>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</si>
  <si>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</si>
  <si>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</si>
  <si>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</si>
  <si>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</si>
  <si>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</si>
  <si>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</si>
  <si>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</si>
  <si>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</si>
  <si>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</si>
  <si>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</si>
  <si>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</si>
  <si>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</si>
  <si>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</si>
  <si>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</si>
  <si>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</si>
  <si>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</si>
  <si>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</si>
  <si>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</si>
  <si>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</si>
  <si>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</si>
  <si>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</si>
  <si>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</si>
  <si>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</si>
  <si>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</si>
  <si>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</si>
  <si>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</si>
  <si>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</si>
  <si>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</si>
  <si>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</si>
  <si>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</si>
  <si>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</si>
  <si>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</si>
  <si>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</si>
  <si>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</si>
  <si>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</si>
  <si>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</si>
  <si>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</si>
  <si>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</si>
  <si>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</si>
  <si>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</si>
  <si>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</si>
  <si>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</si>
  <si>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</si>
  <si>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</si>
  <si>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</si>
  <si>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</si>
  <si>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</si>
  <si>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</si>
  <si>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</si>
  <si>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</si>
  <si>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</si>
  <si>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</si>
  <si>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</si>
  <si>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</si>
  <si>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</si>
  <si>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</si>
  <si>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</si>
  <si>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</si>
  <si>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</si>
  <si>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</si>
  <si>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</si>
  <si>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</si>
  <si>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</si>
  <si>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</si>
  <si>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</si>
  <si>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</si>
  <si>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</si>
  <si>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</si>
  <si>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</si>
  <si>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</si>
  <si>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</si>
  <si>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</si>
  <si>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</si>
  <si>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</si>
  <si>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</si>
  <si>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</si>
  <si>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</si>
  <si>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</si>
  <si>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</si>
  <si>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</si>
  <si>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</si>
  <si>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</si>
  <si>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</si>
  <si>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</si>
  <si>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</si>
  <si>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</si>
  <si>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</si>
  <si>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</si>
  <si>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</si>
  <si>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</si>
  <si>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</si>
  <si>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</si>
  <si>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</si>
  <si>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</si>
  <si>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</si>
  <si>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</si>
  <si>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</si>
  <si>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</si>
  <si>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</si>
  <si>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</si>
  <si>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</si>
  <si>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</si>
  <si>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</si>
  <si>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</si>
  <si>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</si>
  <si>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</si>
  <si>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</si>
  <si>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</si>
  <si>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</si>
  <si>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</si>
  <si>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</si>
  <si>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</si>
  <si>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</si>
  <si>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</si>
  <si>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</si>
  <si>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</si>
  <si>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</si>
  <si>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</si>
  <si>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</si>
  <si>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</si>
  <si>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</si>
  <si>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</si>
  <si>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</si>
  <si>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</si>
  <si>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</si>
  <si>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</si>
  <si>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</si>
  <si>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-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</si>
  <si>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</si>
  <si>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</si>
  <si>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</si>
  <si>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</si>
  <si>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</si>
  <si>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</si>
  <si>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</si>
  <si>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</si>
  <si>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</si>
  <si>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</si>
  <si>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</si>
  <si>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</si>
  <si>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</si>
  <si>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</si>
  <si>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</si>
  <si>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</si>
  <si>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</si>
  <si>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</si>
  <si>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</si>
  <si>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</si>
  <si>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</si>
  <si>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</si>
  <si>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</si>
  <si>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</si>
  <si>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</si>
  <si>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</si>
  <si>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</si>
  <si>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</si>
  <si>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</si>
  <si>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</si>
  <si>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</si>
  <si>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</si>
  <si>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</si>
  <si>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</si>
  <si>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</si>
  <si>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</si>
  <si>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</si>
  <si>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Feb 2012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</si>
</sst>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/>
    </xf>
    <xf numFmtId="0" fontId="5" fillId="4" borderId="38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right"/>
    </xf>
    <xf numFmtId="3" fontId="5" fillId="22" borderId="39" xfId="0" applyNumberFormat="1" applyFont="1" applyFill="1" applyBorder="1" applyAlignment="1">
      <alignment/>
    </xf>
    <xf numFmtId="0" fontId="5" fillId="22" borderId="39" xfId="0" applyFont="1" applyFill="1" applyBorder="1" applyAlignment="1">
      <alignment horizontal="right"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40" xfId="0" applyFont="1" applyFill="1" applyBorder="1" applyAlignment="1">
      <alignment/>
    </xf>
    <xf numFmtId="0" fontId="10" fillId="25" borderId="41" xfId="0" applyFont="1" applyFill="1" applyBorder="1" applyAlignment="1">
      <alignment horizontal="centerContinuous"/>
    </xf>
    <xf numFmtId="0" fontId="10" fillId="25" borderId="42" xfId="0" applyFont="1" applyFill="1" applyBorder="1" applyAlignment="1">
      <alignment horizontal="centerContinuous"/>
    </xf>
    <xf numFmtId="0" fontId="7" fillId="25" borderId="43" xfId="0" applyFont="1" applyFill="1" applyBorder="1" applyAlignment="1">
      <alignment horizontal="centerContinuous"/>
    </xf>
    <xf numFmtId="0" fontId="10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41" fontId="4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5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9" xfId="0" applyFont="1" applyFill="1" applyBorder="1" applyAlignment="1">
      <alignment horizontal="right"/>
    </xf>
    <xf numFmtId="0" fontId="5" fillId="4" borderId="50" xfId="0" applyFont="1" applyFill="1" applyBorder="1" applyAlignment="1">
      <alignment vertical="top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5" xfId="0" applyNumberFormat="1" applyFont="1" applyBorder="1" applyAlignment="1" applyProtection="1">
      <alignment/>
      <protection locked="0"/>
    </xf>
    <xf numFmtId="3" fontId="4" fillId="0" borderId="56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15" fontId="4" fillId="0" borderId="58" xfId="0" applyNumberFormat="1" applyFont="1" applyBorder="1" applyAlignment="1" applyProtection="1" quotePrefix="1">
      <alignment horizontal="center"/>
      <protection locked="0"/>
    </xf>
    <xf numFmtId="0" fontId="5" fillId="4" borderId="5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61" xfId="0" applyFont="1" applyFill="1" applyBorder="1" applyAlignment="1">
      <alignment/>
    </xf>
    <xf numFmtId="0" fontId="5" fillId="4" borderId="6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53" xfId="0" applyNumberFormat="1" applyFont="1" applyFill="1" applyBorder="1" applyAlignment="1" applyProtection="1">
      <alignment/>
      <protection locked="0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7" fontId="4" fillId="0" borderId="69" xfId="0" applyNumberFormat="1" applyFont="1" applyBorder="1" applyAlignment="1" quotePrefix="1">
      <alignment/>
    </xf>
    <xf numFmtId="41" fontId="4" fillId="0" borderId="70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72" xfId="0" applyNumberFormat="1" applyFont="1" applyFill="1" applyBorder="1" applyAlignment="1">
      <alignment/>
    </xf>
    <xf numFmtId="0" fontId="5" fillId="25" borderId="66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0" fillId="25" borderId="74" xfId="0" applyFont="1" applyFill="1" applyBorder="1" applyAlignment="1">
      <alignment horizontal="centerContinuous"/>
    </xf>
    <xf numFmtId="0" fontId="10" fillId="25" borderId="75" xfId="0" applyFont="1" applyFill="1" applyBorder="1" applyAlignment="1">
      <alignment horizontal="centerContinuous"/>
    </xf>
    <xf numFmtId="41" fontId="4" fillId="0" borderId="76" xfId="0" applyNumberFormat="1" applyFont="1" applyFill="1" applyBorder="1" applyAlignment="1" applyProtection="1">
      <alignment/>
      <protection locked="0"/>
    </xf>
    <xf numFmtId="41" fontId="4" fillId="0" borderId="77" xfId="0" applyNumberFormat="1" applyFont="1" applyFill="1" applyBorder="1" applyAlignment="1" applyProtection="1">
      <alignment/>
      <protection locked="0"/>
    </xf>
    <xf numFmtId="41" fontId="4" fillId="0" borderId="78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 horizontal="right"/>
      <protection locked="0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22" borderId="80" xfId="0" applyFont="1" applyFill="1" applyBorder="1" applyAlignment="1">
      <alignment/>
    </xf>
    <xf numFmtId="0" fontId="5" fillId="22" borderId="81" xfId="0" applyFont="1" applyFill="1" applyBorder="1" applyAlignment="1">
      <alignment/>
    </xf>
    <xf numFmtId="0" fontId="4" fillId="0" borderId="63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41" xfId="0" applyFont="1" applyFill="1" applyBorder="1" applyAlignment="1">
      <alignment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Continuous" vertical="top" wrapText="1"/>
    </xf>
    <xf numFmtId="0" fontId="5" fillId="2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3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5" fillId="4" borderId="8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3" fontId="4" fillId="0" borderId="87" xfId="0" applyNumberFormat="1" applyFont="1" applyBorder="1" applyAlignment="1" applyProtection="1">
      <alignment horizontal="right"/>
      <protection/>
    </xf>
    <xf numFmtId="3" fontId="5" fillId="22" borderId="88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9" xfId="0" applyNumberFormat="1" applyFont="1" applyBorder="1" applyAlignment="1">
      <alignment vertical="top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 vertical="top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20" borderId="82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5" xfId="0" applyFont="1" applyFill="1" applyBorder="1" applyAlignment="1">
      <alignment horizontal="center" wrapText="1"/>
    </xf>
    <xf numFmtId="3" fontId="4" fillId="0" borderId="96" xfId="0" applyNumberFormat="1" applyFont="1" applyBorder="1" applyAlignment="1" applyProtection="1">
      <alignment horizontal="right"/>
      <protection/>
    </xf>
    <xf numFmtId="3" fontId="4" fillId="0" borderId="97" xfId="0" applyNumberFormat="1" applyFont="1" applyBorder="1" applyAlignment="1" applyProtection="1">
      <alignment horizontal="right"/>
      <protection/>
    </xf>
    <xf numFmtId="3" fontId="4" fillId="0" borderId="98" xfId="0" applyNumberFormat="1" applyFont="1" applyBorder="1" applyAlignment="1" applyProtection="1">
      <alignment horizontal="right"/>
      <protection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3" fontId="5" fillId="20" borderId="42" xfId="0" applyNumberFormat="1" applyFont="1" applyFill="1" applyBorder="1" applyAlignment="1">
      <alignment horizontal="right" wrapText="1"/>
    </xf>
    <xf numFmtId="3" fontId="5" fillId="20" borderId="98" xfId="0" applyNumberFormat="1" applyFont="1" applyFill="1" applyBorder="1" applyAlignment="1">
      <alignment horizontal="right" wrapText="1"/>
    </xf>
    <xf numFmtId="1" fontId="5" fillId="20" borderId="98" xfId="0" applyNumberFormat="1" applyFont="1" applyFill="1" applyBorder="1" applyAlignment="1">
      <alignment horizontal="right" wrapText="1"/>
    </xf>
    <xf numFmtId="0" fontId="5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22" borderId="96" xfId="0" applyNumberFormat="1" applyFont="1" applyFill="1" applyBorder="1" applyAlignment="1">
      <alignment horizontal="right" wrapText="1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6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centerContinuous"/>
    </xf>
    <xf numFmtId="0" fontId="7" fillId="24" borderId="75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7" xfId="57" applyFont="1" applyFill="1" applyBorder="1" applyAlignment="1">
      <alignment horizontal="right" wrapText="1"/>
      <protection/>
    </xf>
    <xf numFmtId="0" fontId="5" fillId="20" borderId="68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2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40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72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7" xfId="57" applyFont="1" applyFill="1" applyBorder="1" applyAlignment="1">
      <alignment horizontal="right"/>
      <protection/>
    </xf>
    <xf numFmtId="0" fontId="5" fillId="20" borderId="68" xfId="57" applyFont="1" applyFill="1" applyBorder="1" applyAlignment="1">
      <alignment horizontal="right"/>
      <protection/>
    </xf>
    <xf numFmtId="3" fontId="5" fillId="22" borderId="102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51" xfId="57" applyNumberFormat="1" applyFont="1" applyFill="1" applyBorder="1">
      <alignment/>
      <protection/>
    </xf>
    <xf numFmtId="3" fontId="5" fillId="20" borderId="40" xfId="57" applyNumberFormat="1" applyFont="1" applyFill="1" applyBorder="1" applyAlignment="1">
      <alignment horizontal="right"/>
      <protection/>
    </xf>
    <xf numFmtId="3" fontId="5" fillId="20" borderId="72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50" xfId="57" applyNumberFormat="1" applyFont="1" applyFill="1" applyBorder="1">
      <alignment/>
      <protection/>
    </xf>
    <xf numFmtId="3" fontId="4" fillId="26" borderId="103" xfId="0" applyNumberFormat="1" applyFont="1" applyFill="1" applyBorder="1" applyAlignment="1" applyProtection="1">
      <alignment horizontal="right"/>
      <protection/>
    </xf>
    <xf numFmtId="3" fontId="4" fillId="0" borderId="103" xfId="0" applyNumberFormat="1" applyFont="1" applyBorder="1" applyAlignment="1" applyProtection="1">
      <alignment horizontal="right"/>
      <protection/>
    </xf>
    <xf numFmtId="3" fontId="4" fillId="27" borderId="103" xfId="0" applyNumberFormat="1" applyFont="1" applyFill="1" applyBorder="1" applyAlignment="1" applyProtection="1">
      <alignment horizontal="right"/>
      <protection/>
    </xf>
    <xf numFmtId="0" fontId="5" fillId="20" borderId="75" xfId="57" applyFont="1" applyFill="1" applyBorder="1" applyAlignment="1">
      <alignment horizontal="right"/>
      <protection/>
    </xf>
    <xf numFmtId="3" fontId="4" fillId="0" borderId="104" xfId="57" applyNumberFormat="1" applyFont="1" applyFill="1" applyBorder="1">
      <alignment/>
      <protection/>
    </xf>
    <xf numFmtId="3" fontId="5" fillId="20" borderId="105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3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1" fontId="4" fillId="0" borderId="36" xfId="0" applyNumberFormat="1" applyFont="1" applyFill="1" applyBorder="1" applyAlignment="1">
      <alignment horizontal="right" wrapText="1"/>
    </xf>
    <xf numFmtId="41" fontId="4" fillId="0" borderId="46" xfId="0" applyNumberFormat="1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41" fontId="4" fillId="0" borderId="36" xfId="0" applyNumberFormat="1" applyFont="1" applyFill="1" applyBorder="1" applyAlignment="1">
      <alignment horizontal="right"/>
    </xf>
    <xf numFmtId="41" fontId="4" fillId="22" borderId="36" xfId="0" applyNumberFormat="1" applyFont="1" applyFill="1" applyBorder="1" applyAlignment="1">
      <alignment horizontal="right"/>
    </xf>
    <xf numFmtId="41" fontId="4" fillId="0" borderId="46" xfId="0" applyNumberFormat="1" applyFont="1" applyFill="1" applyBorder="1" applyAlignment="1">
      <alignment horizontal="right"/>
    </xf>
    <xf numFmtId="41" fontId="4" fillId="22" borderId="46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2" xfId="0" applyFont="1" applyFill="1" applyBorder="1" applyAlignment="1">
      <alignment wrapText="1"/>
    </xf>
    <xf numFmtId="0" fontId="7" fillId="24" borderId="106" xfId="0" applyFont="1" applyFill="1" applyBorder="1" applyAlignment="1">
      <alignment/>
    </xf>
    <xf numFmtId="0" fontId="10" fillId="25" borderId="107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6" xfId="0" applyNumberFormat="1" applyFont="1" applyBorder="1" applyAlignment="1">
      <alignment/>
    </xf>
    <xf numFmtId="0" fontId="4" fillId="0" borderId="108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4" fillId="20" borderId="109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72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41" fontId="5" fillId="20" borderId="1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10" fillId="24" borderId="8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6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 wrapText="1"/>
    </xf>
    <xf numFmtId="17" fontId="4" fillId="0" borderId="110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1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4" xfId="0" applyFont="1" applyFill="1" applyBorder="1" applyAlignment="1">
      <alignment horizontal="center" vertical="top" wrapText="1"/>
    </xf>
    <xf numFmtId="0" fontId="5" fillId="20" borderId="101" xfId="0" applyFont="1" applyFill="1" applyBorder="1" applyAlignment="1">
      <alignment horizontal="center" vertical="top" wrapText="1"/>
    </xf>
    <xf numFmtId="0" fontId="5" fillId="20" borderId="73" xfId="0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54205180"/>
        <c:axId val="18084573"/>
      </c:barChart>
      <c:catAx>
        <c:axId val="5420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084573"/>
        <c:crosses val="autoZero"/>
        <c:auto val="1"/>
        <c:lblOffset val="100"/>
        <c:noMultiLvlLbl val="0"/>
      </c:catAx>
      <c:valAx>
        <c:axId val="18084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05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122198"/>
        <c:axId val="46099783"/>
      </c:barChart>
      <c:catAx>
        <c:axId val="512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99783"/>
        <c:crosses val="autoZero"/>
        <c:auto val="1"/>
        <c:lblOffset val="100"/>
        <c:noMultiLvlLbl val="0"/>
      </c:catAx>
      <c:valAx>
        <c:axId val="460997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2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700090"/>
        <c:axId val="26647627"/>
      </c:barChart>
      <c:catAx>
        <c:axId val="4770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47627"/>
        <c:crosses val="autoZero"/>
        <c:auto val="1"/>
        <c:lblOffset val="100"/>
        <c:noMultiLvlLbl val="0"/>
      </c:catAx>
      <c:valAx>
        <c:axId val="26647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00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502052"/>
        <c:axId val="10974149"/>
      </c:barChart>
      <c:catAx>
        <c:axId val="38502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74149"/>
        <c:crosses val="autoZero"/>
        <c:auto val="1"/>
        <c:lblOffset val="100"/>
        <c:noMultiLvlLbl val="0"/>
      </c:catAx>
      <c:valAx>
        <c:axId val="109741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02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658478"/>
        <c:axId val="16490847"/>
      </c:barChart>
      <c:catAx>
        <c:axId val="3165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90847"/>
        <c:crosses val="autoZero"/>
        <c:auto val="1"/>
        <c:lblOffset val="100"/>
        <c:noMultiLvlLbl val="0"/>
      </c:catAx>
      <c:valAx>
        <c:axId val="164908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58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199896"/>
        <c:axId val="60690201"/>
      </c:barChart>
      <c:catAx>
        <c:axId val="1419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90201"/>
        <c:crosses val="autoZero"/>
        <c:auto val="1"/>
        <c:lblOffset val="100"/>
        <c:noMultiLvlLbl val="0"/>
      </c:catAx>
      <c:valAx>
        <c:axId val="606902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99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340898"/>
        <c:axId val="16959219"/>
      </c:barChart>
      <c:catAx>
        <c:axId val="934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59219"/>
        <c:crosses val="autoZero"/>
        <c:auto val="1"/>
        <c:lblOffset val="100"/>
        <c:noMultiLvlLbl val="0"/>
      </c:catAx>
      <c:valAx>
        <c:axId val="169592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40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415244"/>
        <c:axId val="31519469"/>
      </c:barChart>
      <c:catAx>
        <c:axId val="18415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19469"/>
        <c:crosses val="autoZero"/>
        <c:auto val="1"/>
        <c:lblOffset val="100"/>
        <c:noMultiLvlLbl val="0"/>
      </c:catAx>
      <c:valAx>
        <c:axId val="31519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15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239766"/>
        <c:axId val="2940167"/>
      </c:barChart>
      <c:catAx>
        <c:axId val="15239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0167"/>
        <c:crosses val="autoZero"/>
        <c:auto val="1"/>
        <c:lblOffset val="100"/>
        <c:noMultiLvlLbl val="0"/>
      </c:catAx>
      <c:valAx>
        <c:axId val="29401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39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461504"/>
        <c:axId val="36826945"/>
      </c:barChart>
      <c:catAx>
        <c:axId val="2646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6945"/>
        <c:crosses val="autoZero"/>
        <c:auto val="1"/>
        <c:lblOffset val="100"/>
        <c:noMultiLvlLbl val="0"/>
      </c:catAx>
      <c:valAx>
        <c:axId val="368269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61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007050"/>
        <c:axId val="30192539"/>
      </c:barChart>
      <c:catAx>
        <c:axId val="63007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92539"/>
        <c:crosses val="autoZero"/>
        <c:auto val="1"/>
        <c:lblOffset val="100"/>
        <c:noMultiLvlLbl val="0"/>
      </c:catAx>
      <c:valAx>
        <c:axId val="301925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07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97396"/>
        <c:axId val="29676565"/>
      </c:barChart>
      <c:catAx>
        <c:axId val="3297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76565"/>
        <c:crosses val="autoZero"/>
        <c:auto val="1"/>
        <c:lblOffset val="100"/>
        <c:noMultiLvlLbl val="0"/>
      </c:catAx>
      <c:valAx>
        <c:axId val="29676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7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2244864"/>
        <c:axId val="43094913"/>
      </c:barChart>
      <c:catAx>
        <c:axId val="1224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94913"/>
        <c:crosses val="autoZero"/>
        <c:auto val="1"/>
        <c:lblOffset val="100"/>
        <c:noMultiLvlLbl val="0"/>
      </c:catAx>
      <c:valAx>
        <c:axId val="430949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44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762494"/>
        <c:axId val="54991535"/>
      </c:barChart>
      <c:catAx>
        <c:axId val="6576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91535"/>
        <c:crosses val="autoZero"/>
        <c:auto val="1"/>
        <c:lblOffset val="100"/>
        <c:noMultiLvlLbl val="0"/>
      </c:catAx>
      <c:valAx>
        <c:axId val="54991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62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161768"/>
        <c:axId val="25129321"/>
      </c:barChart>
      <c:catAx>
        <c:axId val="25161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29321"/>
        <c:crosses val="autoZero"/>
        <c:auto val="1"/>
        <c:lblOffset val="100"/>
        <c:noMultiLvlLbl val="0"/>
      </c:catAx>
      <c:valAx>
        <c:axId val="251293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61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837298"/>
        <c:axId val="22209091"/>
      </c:barChart>
      <c:catAx>
        <c:axId val="2483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09091"/>
        <c:crosses val="autoZero"/>
        <c:auto val="1"/>
        <c:lblOffset val="100"/>
        <c:noMultiLvlLbl val="0"/>
      </c:catAx>
      <c:valAx>
        <c:axId val="222090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7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664092"/>
        <c:axId val="54105917"/>
      </c:barChart>
      <c:catAx>
        <c:axId val="65664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05917"/>
        <c:crosses val="autoZero"/>
        <c:auto val="1"/>
        <c:lblOffset val="100"/>
        <c:noMultiLvlLbl val="0"/>
      </c:catAx>
      <c:valAx>
        <c:axId val="541059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64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191206"/>
        <c:axId val="20503127"/>
      </c:barChart>
      <c:catAx>
        <c:axId val="17191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03127"/>
        <c:crosses val="autoZero"/>
        <c:auto val="1"/>
        <c:lblOffset val="100"/>
        <c:noMultiLvlLbl val="0"/>
      </c:catAx>
      <c:valAx>
        <c:axId val="20503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91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0310416"/>
        <c:axId val="50140561"/>
      </c:barChart>
      <c:catAx>
        <c:axId val="5031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40561"/>
        <c:crosses val="autoZero"/>
        <c:auto val="1"/>
        <c:lblOffset val="100"/>
        <c:noMultiLvlLbl val="0"/>
      </c:catAx>
      <c:valAx>
        <c:axId val="501405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10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611866"/>
        <c:axId val="34853611"/>
      </c:barChart>
      <c:catAx>
        <c:axId val="4861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53611"/>
        <c:crosses val="autoZero"/>
        <c:auto val="1"/>
        <c:lblOffset val="100"/>
        <c:noMultiLvlLbl val="0"/>
      </c:catAx>
      <c:valAx>
        <c:axId val="348536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11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247044"/>
        <c:axId val="4570213"/>
      </c:barChart>
      <c:catAx>
        <c:axId val="4524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0213"/>
        <c:crosses val="autoZero"/>
        <c:auto val="1"/>
        <c:lblOffset val="100"/>
        <c:noMultiLvlLbl val="0"/>
      </c:catAx>
      <c:valAx>
        <c:axId val="45702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47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131918"/>
        <c:axId val="34642943"/>
      </c:barChart>
      <c:catAx>
        <c:axId val="4113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42943"/>
        <c:crosses val="autoZero"/>
        <c:auto val="1"/>
        <c:lblOffset val="100"/>
        <c:noMultiLvlLbl val="0"/>
      </c:catAx>
      <c:valAx>
        <c:axId val="346429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31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43351032"/>
        <c:axId val="54614969"/>
      </c:barChart>
      <c:catAx>
        <c:axId val="4335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14969"/>
        <c:crosses val="autoZero"/>
        <c:auto val="1"/>
        <c:lblOffset val="100"/>
        <c:noMultiLvlLbl val="0"/>
      </c:catAx>
      <c:valAx>
        <c:axId val="54614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51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2309898"/>
        <c:axId val="1027035"/>
      </c:barChart>
      <c:catAx>
        <c:axId val="5230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7035"/>
        <c:crosses val="autoZero"/>
        <c:auto val="1"/>
        <c:lblOffset val="100"/>
        <c:noMultiLvlLbl val="0"/>
      </c:catAx>
      <c:valAx>
        <c:axId val="10270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09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21772674"/>
        <c:axId val="61736339"/>
      </c:barChart>
      <c:catAx>
        <c:axId val="21772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36339"/>
        <c:crosses val="autoZero"/>
        <c:auto val="1"/>
        <c:lblOffset val="100"/>
        <c:noMultiLvlLbl val="0"/>
      </c:catAx>
      <c:valAx>
        <c:axId val="61736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72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18756140"/>
        <c:axId val="34587533"/>
      </c:barChart>
      <c:catAx>
        <c:axId val="187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87533"/>
        <c:crosses val="autoZero"/>
        <c:auto val="1"/>
        <c:lblOffset val="100"/>
        <c:noMultiLvlLbl val="0"/>
      </c:catAx>
      <c:valAx>
        <c:axId val="34587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56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42852342"/>
        <c:axId val="50126759"/>
      </c:barChart>
      <c:catAx>
        <c:axId val="4285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26759"/>
        <c:crosses val="autoZero"/>
        <c:auto val="1"/>
        <c:lblOffset val="100"/>
        <c:noMultiLvlLbl val="0"/>
      </c:catAx>
      <c:valAx>
        <c:axId val="50126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52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487648"/>
        <c:axId val="33735649"/>
      </c:barChart>
      <c:catAx>
        <c:axId val="4848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35649"/>
        <c:crosses val="autoZero"/>
        <c:auto val="1"/>
        <c:lblOffset val="100"/>
        <c:noMultiLvlLbl val="0"/>
      </c:catAx>
      <c:valAx>
        <c:axId val="33735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87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185386"/>
        <c:axId val="48233019"/>
      </c:bar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33019"/>
        <c:crosses val="autoZero"/>
        <c:auto val="1"/>
        <c:lblOffset val="100"/>
        <c:noMultiLvlLbl val="0"/>
      </c:catAx>
      <c:valAx>
        <c:axId val="482330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85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443988"/>
        <c:axId val="14560437"/>
      </c:bar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60437"/>
        <c:crosses val="autoZero"/>
        <c:auto val="1"/>
        <c:lblOffset val="100"/>
        <c:noMultiLvlLbl val="0"/>
      </c:catAx>
      <c:valAx>
        <c:axId val="145604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43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935070"/>
        <c:axId val="38544719"/>
      </c:bar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44719"/>
        <c:crosses val="autoZero"/>
        <c:auto val="1"/>
        <c:lblOffset val="100"/>
        <c:noMultiLvlLbl val="0"/>
      </c:catAx>
      <c:valAx>
        <c:axId val="385447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35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358152"/>
        <c:axId val="35114505"/>
      </c:barChart>
      <c:catAx>
        <c:axId val="1135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14505"/>
        <c:crosses val="autoZero"/>
        <c:auto val="1"/>
        <c:lblOffset val="100"/>
        <c:noMultiLvlLbl val="0"/>
      </c:catAx>
      <c:valAx>
        <c:axId val="35114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58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595090"/>
        <c:axId val="25702627"/>
      </c:barChart>
      <c:catAx>
        <c:axId val="47595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02627"/>
        <c:crosses val="autoZero"/>
        <c:auto val="1"/>
        <c:lblOffset val="100"/>
        <c:noMultiLvlLbl val="0"/>
      </c:catAx>
      <c:valAx>
        <c:axId val="257026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95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997052"/>
        <c:axId val="1538013"/>
      </c:barChart>
      <c:catAx>
        <c:axId val="2999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8013"/>
        <c:crosses val="autoZero"/>
        <c:auto val="1"/>
        <c:lblOffset val="100"/>
        <c:noMultiLvlLbl val="0"/>
      </c:catAx>
      <c:valAx>
        <c:axId val="15380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97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9243316"/>
        <c:axId val="16080981"/>
      </c:barChart>
      <c:catAx>
        <c:axId val="924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80981"/>
        <c:crosses val="autoZero"/>
        <c:auto val="1"/>
        <c:lblOffset val="100"/>
        <c:noMultiLvlLbl val="0"/>
      </c:catAx>
      <c:valAx>
        <c:axId val="160809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43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842118"/>
        <c:axId val="57470199"/>
      </c:barChart>
      <c:catAx>
        <c:axId val="13842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70199"/>
        <c:crosses val="autoZero"/>
        <c:auto val="1"/>
        <c:lblOffset val="100"/>
        <c:noMultiLvlLbl val="0"/>
      </c:catAx>
      <c:valAx>
        <c:axId val="574701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42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469744"/>
        <c:axId val="24574513"/>
      </c:barChart>
      <c:catAx>
        <c:axId val="4746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74513"/>
        <c:crosses val="autoZero"/>
        <c:auto val="1"/>
        <c:lblOffset val="100"/>
        <c:noMultiLvlLbl val="0"/>
      </c:catAx>
      <c:valAx>
        <c:axId val="24574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69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19844026"/>
        <c:axId val="44378507"/>
      </c:barChart>
      <c:catAx>
        <c:axId val="19844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78507"/>
        <c:crosses val="autoZero"/>
        <c:auto val="1"/>
        <c:lblOffset val="100"/>
        <c:noMultiLvlLbl val="0"/>
      </c:catAx>
      <c:valAx>
        <c:axId val="44378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44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63862244"/>
        <c:axId val="37889285"/>
      </c:barChart>
      <c:catAx>
        <c:axId val="6386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89285"/>
        <c:crosses val="autoZero"/>
        <c:auto val="1"/>
        <c:lblOffset val="100"/>
        <c:noMultiLvlLbl val="0"/>
      </c:catAx>
      <c:valAx>
        <c:axId val="37889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62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459246"/>
        <c:axId val="49133215"/>
      </c:barChart>
      <c:catAx>
        <c:axId val="545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33215"/>
        <c:crosses val="autoZero"/>
        <c:auto val="1"/>
        <c:lblOffset val="100"/>
        <c:noMultiLvlLbl val="0"/>
      </c:catAx>
      <c:valAx>
        <c:axId val="491332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9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9545752"/>
        <c:axId val="20367449"/>
      </c:barChart>
      <c:catAx>
        <c:axId val="3954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67449"/>
        <c:crosses val="autoZero"/>
        <c:auto val="1"/>
        <c:lblOffset val="100"/>
        <c:noMultiLvlLbl val="0"/>
      </c:catAx>
      <c:valAx>
        <c:axId val="203674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45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9089314"/>
        <c:axId val="39150643"/>
      </c:barChart>
      <c:catAx>
        <c:axId val="4908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50643"/>
        <c:crosses val="autoZero"/>
        <c:auto val="1"/>
        <c:lblOffset val="100"/>
        <c:noMultiLvlLbl val="0"/>
      </c:catAx>
      <c:valAx>
        <c:axId val="391506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89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811468"/>
        <c:axId val="17085485"/>
      </c:barChart>
      <c:catAx>
        <c:axId val="1681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85485"/>
        <c:crosses val="autoZero"/>
        <c:auto val="1"/>
        <c:lblOffset val="100"/>
        <c:noMultiLvlLbl val="0"/>
      </c:catAx>
      <c:valAx>
        <c:axId val="17085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11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551638"/>
        <c:axId val="41747015"/>
      </c:barChart>
      <c:catAx>
        <c:axId val="19551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47015"/>
        <c:crosses val="autoZero"/>
        <c:auto val="1"/>
        <c:lblOffset val="100"/>
        <c:noMultiLvlLbl val="0"/>
      </c:catAx>
      <c:valAx>
        <c:axId val="417470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51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178816"/>
        <c:axId val="26065025"/>
      </c:barChart>
      <c:catAx>
        <c:axId val="40178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65025"/>
        <c:crosses val="autoZero"/>
        <c:auto val="1"/>
        <c:lblOffset val="100"/>
        <c:noMultiLvlLbl val="0"/>
      </c:catAx>
      <c:valAx>
        <c:axId val="260650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78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10511102"/>
        <c:axId val="27491055"/>
      </c:barChart>
      <c:catAx>
        <c:axId val="1051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91055"/>
        <c:crosses val="autoZero"/>
        <c:auto val="1"/>
        <c:lblOffset val="100"/>
        <c:noMultiLvlLbl val="0"/>
      </c:catAx>
      <c:valAx>
        <c:axId val="274910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11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258634"/>
        <c:axId val="30892251"/>
      </c:barChart>
      <c:catAx>
        <c:axId val="3325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92251"/>
        <c:crosses val="autoZero"/>
        <c:auto val="1"/>
        <c:lblOffset val="100"/>
        <c:noMultiLvlLbl val="0"/>
      </c:catAx>
      <c:valAx>
        <c:axId val="308922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5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9594804"/>
        <c:axId val="19244373"/>
      </c:barChart>
      <c:catAx>
        <c:axId val="959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44373"/>
        <c:crosses val="autoZero"/>
        <c:auto val="1"/>
        <c:lblOffset val="100"/>
        <c:noMultiLvlLbl val="0"/>
      </c:catAx>
      <c:valAx>
        <c:axId val="19244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94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981630"/>
        <c:axId val="15290351"/>
      </c:barChart>
      <c:catAx>
        <c:axId val="38981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90351"/>
        <c:crosses val="autoZero"/>
        <c:auto val="1"/>
        <c:lblOffset val="100"/>
        <c:noMultiLvlLbl val="0"/>
      </c:catAx>
      <c:valAx>
        <c:axId val="152903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81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95432"/>
        <c:axId val="30558889"/>
      </c:barChart>
      <c:catAx>
        <c:axId val="3395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58889"/>
        <c:crosses val="autoZero"/>
        <c:auto val="1"/>
        <c:lblOffset val="100"/>
        <c:noMultiLvlLbl val="0"/>
      </c:catAx>
      <c:valAx>
        <c:axId val="305588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5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94546"/>
        <c:axId val="59350915"/>
      </c:barChart>
      <c:catAx>
        <c:axId val="659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50915"/>
        <c:crosses val="autoZero"/>
        <c:auto val="1"/>
        <c:lblOffset val="100"/>
        <c:noMultiLvlLbl val="0"/>
      </c:catAx>
      <c:valAx>
        <c:axId val="593509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4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396188"/>
        <c:axId val="42694781"/>
      </c:barChart>
      <c:catAx>
        <c:axId val="64396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94781"/>
        <c:crosses val="autoZero"/>
        <c:auto val="1"/>
        <c:lblOffset val="100"/>
        <c:noMultiLvlLbl val="0"/>
      </c:catAx>
      <c:valAx>
        <c:axId val="42694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96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708710"/>
        <c:axId val="35725207"/>
      </c:barChart>
      <c:catAx>
        <c:axId val="4870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25207"/>
        <c:crosses val="autoZero"/>
        <c:auto val="1"/>
        <c:lblOffset val="100"/>
        <c:noMultiLvlLbl val="0"/>
      </c:catAx>
      <c:valAx>
        <c:axId val="35725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08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091408"/>
        <c:axId val="8060625"/>
      </c:barChart>
      <c:catAx>
        <c:axId val="5309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60625"/>
        <c:crosses val="autoZero"/>
        <c:auto val="1"/>
        <c:lblOffset val="100"/>
        <c:noMultiLvlLbl val="0"/>
      </c:catAx>
      <c:valAx>
        <c:axId val="80606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91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36762"/>
        <c:axId val="48930859"/>
      </c:barChart>
      <c:catAx>
        <c:axId val="5436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30859"/>
        <c:crosses val="autoZero"/>
        <c:auto val="1"/>
        <c:lblOffset val="100"/>
        <c:noMultiLvlLbl val="0"/>
      </c:catAx>
      <c:valAx>
        <c:axId val="489308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6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724548"/>
        <c:axId val="3976613"/>
      </c:barChart>
      <c:catAx>
        <c:axId val="3772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6613"/>
        <c:crosses val="autoZero"/>
        <c:auto val="1"/>
        <c:lblOffset val="100"/>
        <c:noMultiLvlLbl val="0"/>
      </c:catAx>
      <c:valAx>
        <c:axId val="39766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24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092904"/>
        <c:axId val="12182953"/>
      </c:barChart>
      <c:catAx>
        <c:axId val="4609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82953"/>
        <c:crosses val="autoZero"/>
        <c:auto val="1"/>
        <c:lblOffset val="100"/>
        <c:noMultiLvlLbl val="0"/>
      </c:catAx>
      <c:valAx>
        <c:axId val="12182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92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789518"/>
        <c:axId val="53670207"/>
      </c:barChart>
      <c:catAx>
        <c:axId val="35789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70207"/>
        <c:crosses val="autoZero"/>
        <c:auto val="1"/>
        <c:lblOffset val="100"/>
        <c:noMultiLvlLbl val="0"/>
      </c:catAx>
      <c:valAx>
        <c:axId val="53670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89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269816"/>
        <c:axId val="52319481"/>
      </c:barChart>
      <c:catAx>
        <c:axId val="1326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19481"/>
        <c:crosses val="autoZero"/>
        <c:auto val="1"/>
        <c:lblOffset val="100"/>
        <c:noMultiLvlLbl val="0"/>
      </c:catAx>
      <c:valAx>
        <c:axId val="523194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69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13282"/>
        <c:axId val="10019539"/>
      </c:barChart>
      <c:catAx>
        <c:axId val="1113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19539"/>
        <c:crosses val="autoZero"/>
        <c:auto val="1"/>
        <c:lblOffset val="100"/>
        <c:noMultiLvlLbl val="0"/>
      </c:catAx>
      <c:valAx>
        <c:axId val="100195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3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066988"/>
        <c:axId val="6276301"/>
      </c:barChart>
      <c:catAx>
        <c:axId val="2306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6301"/>
        <c:crosses val="autoZero"/>
        <c:auto val="1"/>
        <c:lblOffset val="100"/>
        <c:noMultiLvlLbl val="0"/>
      </c:catAx>
      <c:valAx>
        <c:axId val="62763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66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486710"/>
        <c:axId val="38618343"/>
      </c:barChart>
      <c:catAx>
        <c:axId val="5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18343"/>
        <c:crosses val="autoZero"/>
        <c:auto val="1"/>
        <c:lblOffset val="100"/>
        <c:noMultiLvlLbl val="0"/>
      </c:catAx>
      <c:valAx>
        <c:axId val="38618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86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020768"/>
        <c:axId val="41078049"/>
      </c:barChart>
      <c:catAx>
        <c:axId val="1202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78049"/>
        <c:crosses val="autoZero"/>
        <c:auto val="1"/>
        <c:lblOffset val="100"/>
        <c:noMultiLvlLbl val="0"/>
      </c:catAx>
      <c:valAx>
        <c:axId val="41078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20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158122"/>
        <c:axId val="38987643"/>
      </c:barChart>
      <c:catAx>
        <c:axId val="34158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87643"/>
        <c:crosses val="autoZero"/>
        <c:auto val="1"/>
        <c:lblOffset val="100"/>
        <c:noMultiLvlLbl val="0"/>
      </c:catAx>
      <c:valAx>
        <c:axId val="389876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58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344468"/>
        <c:axId val="3882485"/>
      </c:barChart>
      <c:catAx>
        <c:axId val="1534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2485"/>
        <c:crosses val="autoZero"/>
        <c:auto val="1"/>
        <c:lblOffset val="100"/>
        <c:noMultiLvlLbl val="0"/>
      </c:catAx>
      <c:valAx>
        <c:axId val="38824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44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942366"/>
        <c:axId val="46045839"/>
      </c:barChart>
      <c:catAx>
        <c:axId val="3494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45839"/>
        <c:crosses val="autoZero"/>
        <c:auto val="1"/>
        <c:lblOffset val="100"/>
        <c:noMultiLvlLbl val="0"/>
      </c:catAx>
      <c:valAx>
        <c:axId val="460458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42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759368"/>
        <c:axId val="38725449"/>
      </c:bar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25449"/>
        <c:crosses val="autoZero"/>
        <c:auto val="1"/>
        <c:lblOffset val="100"/>
        <c:noMultiLvlLbl val="0"/>
      </c:catAx>
      <c:valAx>
        <c:axId val="38725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9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537714"/>
        <c:axId val="47295107"/>
      </c:barChart>
      <c:catAx>
        <c:axId val="4253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95107"/>
        <c:crosses val="autoZero"/>
        <c:auto val="1"/>
        <c:lblOffset val="100"/>
        <c:noMultiLvlLbl val="0"/>
      </c:catAx>
      <c:valAx>
        <c:axId val="472951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37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984722"/>
        <c:axId val="49753635"/>
      </c:barChart>
      <c:catAx>
        <c:axId val="12984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53635"/>
        <c:crosses val="autoZero"/>
        <c:auto val="1"/>
        <c:lblOffset val="100"/>
        <c:noMultiLvlLbl val="0"/>
      </c:catAx>
      <c:valAx>
        <c:axId val="497536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84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129532"/>
        <c:axId val="3512605"/>
      </c:barChart>
      <c:catAx>
        <c:axId val="45129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2605"/>
        <c:crosses val="autoZero"/>
        <c:auto val="1"/>
        <c:lblOffset val="100"/>
        <c:noMultiLvlLbl val="0"/>
      </c:catAx>
      <c:valAx>
        <c:axId val="35126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29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613446"/>
        <c:axId val="16085559"/>
      </c:barChart>
      <c:catAx>
        <c:axId val="3161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85559"/>
        <c:crosses val="autoZero"/>
        <c:auto val="1"/>
        <c:lblOffset val="100"/>
        <c:noMultiLvlLbl val="0"/>
      </c:catAx>
      <c:valAx>
        <c:axId val="160855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13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552304"/>
        <c:axId val="27861873"/>
      </c:bar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61873"/>
        <c:crosses val="autoZero"/>
        <c:auto val="1"/>
        <c:lblOffset val="100"/>
        <c:noMultiLvlLbl val="0"/>
      </c:catAx>
      <c:valAx>
        <c:axId val="27861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52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430266"/>
        <c:axId val="42219211"/>
      </c:barChart>
      <c:catAx>
        <c:axId val="4943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19211"/>
        <c:crosses val="autoZero"/>
        <c:auto val="1"/>
        <c:lblOffset val="100"/>
        <c:noMultiLvlLbl val="0"/>
      </c:catAx>
      <c:valAx>
        <c:axId val="42219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30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428580"/>
        <c:axId val="64312901"/>
      </c:barChart>
      <c:catAx>
        <c:axId val="44428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12901"/>
        <c:crosses val="autoZero"/>
        <c:auto val="1"/>
        <c:lblOffset val="100"/>
        <c:noMultiLvlLbl val="0"/>
      </c:catAx>
      <c:valAx>
        <c:axId val="643129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28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945198"/>
        <c:axId val="41962463"/>
      </c:barChart>
      <c:catAx>
        <c:axId val="419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62463"/>
        <c:crosses val="autoZero"/>
        <c:auto val="1"/>
        <c:lblOffset val="100"/>
        <c:noMultiLvlLbl val="0"/>
      </c:catAx>
      <c:valAx>
        <c:axId val="419624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4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2117848"/>
        <c:axId val="43516313"/>
      </c:barChart>
      <c:catAx>
        <c:axId val="4211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16313"/>
        <c:crosses val="autoZero"/>
        <c:auto val="1"/>
        <c:lblOffset val="100"/>
        <c:noMultiLvlLbl val="0"/>
      </c:catAx>
      <c:valAx>
        <c:axId val="435163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17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102498"/>
        <c:axId val="35160435"/>
      </c:barChart>
      <c:catAx>
        <c:axId val="5610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60435"/>
        <c:crosses val="autoZero"/>
        <c:auto val="1"/>
        <c:lblOffset val="100"/>
        <c:noMultiLvlLbl val="0"/>
      </c:catAx>
      <c:valAx>
        <c:axId val="35160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02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008460"/>
        <c:axId val="29422957"/>
      </c:barChart>
      <c:catAx>
        <c:axId val="4800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22957"/>
        <c:crosses val="autoZero"/>
        <c:auto val="1"/>
        <c:lblOffset val="100"/>
        <c:noMultiLvlLbl val="0"/>
      </c:catAx>
      <c:valAx>
        <c:axId val="294229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08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002780"/>
        <c:axId val="5698429"/>
      </c:barChart>
      <c:catAx>
        <c:axId val="2300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8429"/>
        <c:crosses val="autoZero"/>
        <c:auto val="1"/>
        <c:lblOffset val="100"/>
        <c:noMultiLvlLbl val="0"/>
      </c:catAx>
      <c:valAx>
        <c:axId val="56984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02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480022"/>
        <c:axId val="34449287"/>
      </c:barChart>
      <c:catAx>
        <c:axId val="6348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49287"/>
        <c:crosses val="autoZero"/>
        <c:auto val="1"/>
        <c:lblOffset val="100"/>
        <c:noMultiLvlLbl val="0"/>
      </c:catAx>
      <c:valAx>
        <c:axId val="344492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80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608128"/>
        <c:axId val="38928833"/>
      </c:barChart>
      <c:catAx>
        <c:axId val="41608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28833"/>
        <c:crosses val="autoZero"/>
        <c:auto val="1"/>
        <c:lblOffset val="100"/>
        <c:noMultiLvlLbl val="0"/>
      </c:catAx>
      <c:valAx>
        <c:axId val="389288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08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815178"/>
        <c:axId val="66227739"/>
      </c:barChart>
      <c:catAx>
        <c:axId val="1481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27739"/>
        <c:crosses val="autoZero"/>
        <c:auto val="1"/>
        <c:lblOffset val="100"/>
        <c:noMultiLvlLbl val="0"/>
      </c:catAx>
      <c:valAx>
        <c:axId val="66227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15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59178740"/>
        <c:axId val="62846613"/>
      </c:barChart>
      <c:catAx>
        <c:axId val="59178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46613"/>
        <c:crosses val="autoZero"/>
        <c:auto val="1"/>
        <c:lblOffset val="100"/>
        <c:noMultiLvlLbl val="0"/>
      </c:catAx>
      <c:valAx>
        <c:axId val="62846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78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28748606"/>
        <c:axId val="57410863"/>
      </c:barChart>
      <c:catAx>
        <c:axId val="2874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10863"/>
        <c:crosses val="autoZero"/>
        <c:auto val="1"/>
        <c:lblOffset val="100"/>
        <c:noMultiLvlLbl val="0"/>
      </c:catAx>
      <c:valAx>
        <c:axId val="57410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48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46935720"/>
        <c:axId val="19768297"/>
      </c:barChart>
      <c:catAx>
        <c:axId val="4693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68297"/>
        <c:crosses val="autoZero"/>
        <c:auto val="1"/>
        <c:lblOffset val="100"/>
        <c:noMultiLvlLbl val="0"/>
      </c:catAx>
      <c:valAx>
        <c:axId val="19768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35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43696946"/>
        <c:axId val="57728195"/>
      </c:barChart>
      <c:catAx>
        <c:axId val="4369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28195"/>
        <c:crosses val="autoZero"/>
        <c:auto val="1"/>
        <c:lblOffset val="100"/>
        <c:noMultiLvlLbl val="0"/>
      </c:catAx>
      <c:valAx>
        <c:axId val="57728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96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791708"/>
        <c:axId val="45472189"/>
      </c:barChart>
      <c:catAx>
        <c:axId val="4979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72189"/>
        <c:crosses val="autoZero"/>
        <c:auto val="1"/>
        <c:lblOffset val="100"/>
        <c:noMultiLvlLbl val="0"/>
      </c:catAx>
      <c:valAx>
        <c:axId val="45472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91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96518"/>
        <c:axId val="59368663"/>
      </c:barChart>
      <c:catAx>
        <c:axId val="65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68663"/>
        <c:crosses val="autoZero"/>
        <c:auto val="1"/>
        <c:lblOffset val="100"/>
        <c:noMultiLvlLbl val="0"/>
      </c:catAx>
      <c:valAx>
        <c:axId val="593686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6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555920"/>
        <c:axId val="44132369"/>
      </c:barChart>
      <c:catAx>
        <c:axId val="6455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32369"/>
        <c:crosses val="autoZero"/>
        <c:auto val="1"/>
        <c:lblOffset val="100"/>
        <c:noMultiLvlLbl val="0"/>
      </c:catAx>
      <c:valAx>
        <c:axId val="441323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55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285862"/>
        <c:axId val="58919575"/>
      </c:barChart>
      <c:catAx>
        <c:axId val="5128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19575"/>
        <c:crosses val="autoZero"/>
        <c:auto val="1"/>
        <c:lblOffset val="100"/>
        <c:noMultiLvlLbl val="0"/>
      </c:catAx>
      <c:valAx>
        <c:axId val="589195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8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647002"/>
        <c:axId val="17952107"/>
      </c:barChart>
      <c:catAx>
        <c:axId val="61647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52107"/>
        <c:crosses val="autoZero"/>
        <c:auto val="1"/>
        <c:lblOffset val="100"/>
        <c:noMultiLvlLbl val="0"/>
      </c:catAx>
      <c:valAx>
        <c:axId val="179521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47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351236"/>
        <c:axId val="44834533"/>
      </c:barChart>
      <c:catAx>
        <c:axId val="273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34533"/>
        <c:crosses val="autoZero"/>
        <c:auto val="1"/>
        <c:lblOffset val="100"/>
        <c:noMultiLvlLbl val="0"/>
      </c:catAx>
      <c:valAx>
        <c:axId val="44834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5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57614"/>
        <c:axId val="7718527"/>
      </c:barChart>
      <c:catAx>
        <c:axId val="857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18527"/>
        <c:crosses val="autoZero"/>
        <c:auto val="1"/>
        <c:lblOffset val="100"/>
        <c:noMultiLvlLbl val="0"/>
      </c:catAx>
      <c:valAx>
        <c:axId val="77185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7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57880"/>
        <c:axId val="21220921"/>
      </c:barChart>
      <c:catAx>
        <c:axId val="235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20921"/>
        <c:crosses val="autoZero"/>
        <c:auto val="1"/>
        <c:lblOffset val="100"/>
        <c:noMultiLvlLbl val="0"/>
      </c:catAx>
      <c:valAx>
        <c:axId val="212209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7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770562"/>
        <c:axId val="41173011"/>
      </c:barChart>
      <c:catAx>
        <c:axId val="5677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73011"/>
        <c:crosses val="autoZero"/>
        <c:auto val="1"/>
        <c:lblOffset val="100"/>
        <c:noMultiLvlLbl val="0"/>
      </c:catAx>
      <c:valAx>
        <c:axId val="411730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70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012780"/>
        <c:axId val="46679565"/>
      </c:barChart>
      <c:catAx>
        <c:axId val="3501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79565"/>
        <c:crosses val="autoZero"/>
        <c:auto val="1"/>
        <c:lblOffset val="100"/>
        <c:noMultiLvlLbl val="0"/>
      </c:catAx>
      <c:valAx>
        <c:axId val="46679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12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17462902"/>
        <c:axId val="22948391"/>
      </c:barChart>
      <c:catAx>
        <c:axId val="1746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48391"/>
        <c:crosses val="autoZero"/>
        <c:auto val="1"/>
        <c:lblOffset val="100"/>
        <c:noMultiLvlLbl val="0"/>
      </c:catAx>
      <c:valAx>
        <c:axId val="22948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2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208928"/>
        <c:axId val="46880353"/>
      </c:barChart>
      <c:catAx>
        <c:axId val="520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80353"/>
        <c:crosses val="autoZero"/>
        <c:auto val="1"/>
        <c:lblOffset val="100"/>
        <c:noMultiLvlLbl val="0"/>
      </c:catAx>
      <c:valAx>
        <c:axId val="46880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8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9269994"/>
        <c:axId val="39212219"/>
      </c:barChart>
      <c:catAx>
        <c:axId val="192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12219"/>
        <c:crosses val="autoZero"/>
        <c:auto val="1"/>
        <c:lblOffset val="100"/>
        <c:noMultiLvlLbl val="0"/>
      </c:catAx>
      <c:valAx>
        <c:axId val="392122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69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7365652"/>
        <c:axId val="22073141"/>
      </c:barChart>
      <c:catAx>
        <c:axId val="1736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73141"/>
        <c:crosses val="autoZero"/>
        <c:auto val="1"/>
        <c:lblOffset val="100"/>
        <c:noMultiLvlLbl val="0"/>
      </c:catAx>
      <c:valAx>
        <c:axId val="220731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65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514128"/>
        <c:axId val="7756241"/>
      </c:barChart>
      <c:catAx>
        <c:axId val="6051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56241"/>
        <c:crosses val="autoZero"/>
        <c:auto val="1"/>
        <c:lblOffset val="100"/>
        <c:noMultiLvlLbl val="0"/>
      </c:catAx>
      <c:valAx>
        <c:axId val="7756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14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4440542"/>
        <c:axId val="43093967"/>
      </c:barChart>
      <c:catAx>
        <c:axId val="6444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93967"/>
        <c:crosses val="autoZero"/>
        <c:auto val="1"/>
        <c:lblOffset val="100"/>
        <c:noMultiLvlLbl val="0"/>
      </c:catAx>
      <c:valAx>
        <c:axId val="430939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40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301384"/>
        <c:axId val="950409"/>
      </c:barChart>
      <c:catAx>
        <c:axId val="5230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0409"/>
        <c:crosses val="autoZero"/>
        <c:auto val="1"/>
        <c:lblOffset val="100"/>
        <c:noMultiLvlLbl val="0"/>
      </c:catAx>
      <c:valAx>
        <c:axId val="950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01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553682"/>
        <c:axId val="9874275"/>
      </c:barChart>
      <c:catAx>
        <c:axId val="855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74275"/>
        <c:crosses val="autoZero"/>
        <c:auto val="1"/>
        <c:lblOffset val="100"/>
        <c:noMultiLvlLbl val="0"/>
      </c:catAx>
      <c:valAx>
        <c:axId val="98742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53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759612"/>
        <c:axId val="61618781"/>
      </c:barChart>
      <c:catAx>
        <c:axId val="217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18781"/>
        <c:crosses val="autoZero"/>
        <c:auto val="1"/>
        <c:lblOffset val="100"/>
        <c:noMultiLvlLbl val="0"/>
      </c:catAx>
      <c:valAx>
        <c:axId val="616187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59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698118"/>
        <c:axId val="25065335"/>
      </c:barChart>
      <c:catAx>
        <c:axId val="1769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65335"/>
        <c:crosses val="autoZero"/>
        <c:auto val="1"/>
        <c:lblOffset val="100"/>
        <c:noMultiLvlLbl val="0"/>
      </c:catAx>
      <c:valAx>
        <c:axId val="250653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98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261424"/>
        <c:axId val="17026225"/>
      </c:barChart>
      <c:catAx>
        <c:axId val="2426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26225"/>
        <c:crosses val="autoZero"/>
        <c:auto val="1"/>
        <c:lblOffset val="100"/>
        <c:noMultiLvlLbl val="0"/>
      </c:catAx>
      <c:valAx>
        <c:axId val="17026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61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018298"/>
        <c:axId val="36946955"/>
      </c:barChart>
      <c:catAx>
        <c:axId val="190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46955"/>
        <c:crosses val="autoZero"/>
        <c:auto val="1"/>
        <c:lblOffset val="100"/>
        <c:noMultiLvlLbl val="0"/>
      </c:catAx>
      <c:valAx>
        <c:axId val="369469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18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087140"/>
        <c:axId val="39913349"/>
      </c:barChart>
      <c:catAx>
        <c:axId val="6408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13349"/>
        <c:crosses val="autoZero"/>
        <c:auto val="1"/>
        <c:lblOffset val="100"/>
        <c:noMultiLvlLbl val="0"/>
      </c:catAx>
      <c:valAx>
        <c:axId val="399133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87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675822"/>
        <c:axId val="11755807"/>
      </c:barChart>
      <c:catAx>
        <c:axId val="2367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55807"/>
        <c:crosses val="autoZero"/>
        <c:auto val="1"/>
        <c:lblOffset val="100"/>
        <c:noMultiLvlLbl val="0"/>
      </c:catAx>
      <c:valAx>
        <c:axId val="117558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75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693400"/>
        <c:axId val="12696281"/>
      </c:barChart>
      <c:catAx>
        <c:axId val="3869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96281"/>
        <c:crosses val="autoZero"/>
        <c:auto val="1"/>
        <c:lblOffset val="100"/>
        <c:noMultiLvlLbl val="0"/>
      </c:catAx>
      <c:valAx>
        <c:axId val="12696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93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28543430"/>
        <c:axId val="55564279"/>
      </c:lineChart>
      <c:catAx>
        <c:axId val="2854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64279"/>
        <c:crosses val="autoZero"/>
        <c:auto val="1"/>
        <c:lblOffset val="100"/>
        <c:noMultiLvlLbl val="0"/>
      </c:catAx>
      <c:valAx>
        <c:axId val="55564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43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97306"/>
        <c:axId val="24275755"/>
      </c:barChart>
      <c:catAx>
        <c:axId val="2697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75755"/>
        <c:crosses val="autoZero"/>
        <c:auto val="1"/>
        <c:lblOffset val="100"/>
        <c:noMultiLvlLbl val="0"/>
      </c:catAx>
      <c:valAx>
        <c:axId val="24275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7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157666"/>
        <c:axId val="21765811"/>
      </c:barChart>
      <c:catAx>
        <c:axId val="47157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65811"/>
        <c:crosses val="autoZero"/>
        <c:auto val="1"/>
        <c:lblOffset val="100"/>
        <c:noMultiLvlLbl val="0"/>
      </c:catAx>
      <c:valAx>
        <c:axId val="21765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57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674572"/>
        <c:axId val="18200237"/>
      </c:barChart>
      <c:catAx>
        <c:axId val="6167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00237"/>
        <c:crosses val="autoZero"/>
        <c:auto val="1"/>
        <c:lblOffset val="100"/>
        <c:noMultiLvlLbl val="0"/>
      </c:catAx>
      <c:valAx>
        <c:axId val="182002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74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584406"/>
        <c:axId val="64933063"/>
      </c:barChart>
      <c:catAx>
        <c:axId val="2958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33063"/>
        <c:crosses val="autoZero"/>
        <c:auto val="1"/>
        <c:lblOffset val="100"/>
        <c:noMultiLvlLbl val="0"/>
      </c:catAx>
      <c:valAx>
        <c:axId val="649330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84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526656"/>
        <c:axId val="25086721"/>
      </c:barChart>
      <c:catAx>
        <c:axId val="4752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86721"/>
        <c:crosses val="autoZero"/>
        <c:auto val="1"/>
        <c:lblOffset val="100"/>
        <c:noMultiLvlLbl val="0"/>
      </c:catAx>
      <c:valAx>
        <c:axId val="250867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26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453898"/>
        <c:axId val="18758491"/>
      </c:barChart>
      <c:catAx>
        <c:axId val="2445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58491"/>
        <c:crosses val="autoZero"/>
        <c:auto val="1"/>
        <c:lblOffset val="100"/>
        <c:noMultiLvlLbl val="0"/>
      </c:catAx>
      <c:valAx>
        <c:axId val="18758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53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608692"/>
        <c:axId val="43042773"/>
      </c:barChart>
      <c:catAx>
        <c:axId val="3460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42773"/>
        <c:crosses val="autoZero"/>
        <c:auto val="1"/>
        <c:lblOffset val="100"/>
        <c:noMultiLvlLbl val="0"/>
      </c:catAx>
      <c:valAx>
        <c:axId val="430427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08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840638"/>
        <c:axId val="63912559"/>
      </c:barChart>
      <c:catAx>
        <c:axId val="5184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2559"/>
        <c:crosses val="autoZero"/>
        <c:auto val="1"/>
        <c:lblOffset val="100"/>
        <c:noMultiLvlLbl val="0"/>
      </c:catAx>
      <c:valAx>
        <c:axId val="639125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40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342120"/>
        <c:axId val="9534761"/>
      </c:barChart>
      <c:catAx>
        <c:axId val="383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34761"/>
        <c:crosses val="autoZero"/>
        <c:auto val="1"/>
        <c:lblOffset val="100"/>
        <c:noMultiLvlLbl val="0"/>
      </c:catAx>
      <c:valAx>
        <c:axId val="95347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42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703986"/>
        <c:axId val="34118147"/>
      </c:barChart>
      <c:catAx>
        <c:axId val="1870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18147"/>
        <c:crosses val="autoZero"/>
        <c:auto val="1"/>
        <c:lblOffset val="100"/>
        <c:noMultiLvlLbl val="0"/>
      </c:catAx>
      <c:valAx>
        <c:axId val="34118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03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627868"/>
        <c:axId val="12106493"/>
      </c:barChart>
      <c:catAx>
        <c:axId val="3862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06493"/>
        <c:crosses val="autoZero"/>
        <c:auto val="1"/>
        <c:lblOffset val="100"/>
        <c:noMultiLvlLbl val="0"/>
      </c:catAx>
      <c:valAx>
        <c:axId val="12106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27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155204"/>
        <c:axId val="20179109"/>
      </c:barChart>
      <c:catAx>
        <c:axId val="171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79109"/>
        <c:crosses val="autoZero"/>
        <c:auto val="1"/>
        <c:lblOffset val="100"/>
        <c:noMultiLvlLbl val="0"/>
      </c:catAx>
      <c:valAx>
        <c:axId val="201791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55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849574"/>
        <c:axId val="41101847"/>
      </c:barChart>
      <c:catAx>
        <c:axId val="4184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01847"/>
        <c:crosses val="autoZero"/>
        <c:auto val="1"/>
        <c:lblOffset val="100"/>
        <c:noMultiLvlLbl val="0"/>
      </c:catAx>
      <c:valAx>
        <c:axId val="411018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49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372304"/>
        <c:axId val="40915281"/>
      </c:barChart>
      <c:catAx>
        <c:axId val="343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15281"/>
        <c:crosses val="autoZero"/>
        <c:auto val="1"/>
        <c:lblOffset val="100"/>
        <c:noMultiLvlLbl val="0"/>
      </c:catAx>
      <c:valAx>
        <c:axId val="409152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72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693210"/>
        <c:axId val="25803435"/>
      </c:barChart>
      <c:catAx>
        <c:axId val="32693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03435"/>
        <c:crosses val="autoZero"/>
        <c:auto val="1"/>
        <c:lblOffset val="100"/>
        <c:noMultiLvlLbl val="0"/>
      </c:catAx>
      <c:valAx>
        <c:axId val="258034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93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0904324"/>
        <c:axId val="9703461"/>
      </c:barChart>
      <c:catAx>
        <c:axId val="3090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03461"/>
        <c:crosses val="autoZero"/>
        <c:auto val="1"/>
        <c:lblOffset val="100"/>
        <c:noMultiLvlLbl val="0"/>
      </c:catAx>
      <c:valAx>
        <c:axId val="9703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04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222286"/>
        <c:axId val="47782847"/>
      </c:barChart>
      <c:catAx>
        <c:axId val="2022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82847"/>
        <c:crosses val="autoZero"/>
        <c:auto val="1"/>
        <c:lblOffset val="100"/>
        <c:noMultiLvlLbl val="0"/>
      </c:catAx>
      <c:valAx>
        <c:axId val="477828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22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7392440"/>
        <c:axId val="45205369"/>
      </c:barChart>
      <c:catAx>
        <c:axId val="27392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05369"/>
        <c:crosses val="autoZero"/>
        <c:auto val="1"/>
        <c:lblOffset val="100"/>
        <c:noMultiLvlLbl val="0"/>
      </c:catAx>
      <c:valAx>
        <c:axId val="452053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92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95138"/>
        <c:axId val="37756243"/>
      </c:barChart>
      <c:catAx>
        <c:axId val="419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56243"/>
        <c:crosses val="autoZero"/>
        <c:auto val="1"/>
        <c:lblOffset val="100"/>
        <c:noMultiLvlLbl val="0"/>
      </c:catAx>
      <c:valAx>
        <c:axId val="377562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5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61868"/>
        <c:axId val="38356813"/>
      </c:barChart>
      <c:catAx>
        <c:axId val="426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56813"/>
        <c:crosses val="autoZero"/>
        <c:auto val="1"/>
        <c:lblOffset val="100"/>
        <c:noMultiLvlLbl val="0"/>
      </c:catAx>
      <c:valAx>
        <c:axId val="38356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1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666998"/>
        <c:axId val="19894119"/>
      </c:barChart>
      <c:catAx>
        <c:axId val="966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94119"/>
        <c:crosses val="autoZero"/>
        <c:auto val="1"/>
        <c:lblOffset val="100"/>
        <c:noMultiLvlLbl val="0"/>
      </c:catAx>
      <c:valAx>
        <c:axId val="19894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66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829344"/>
        <c:axId val="810913"/>
      </c:barChart>
      <c:catAx>
        <c:axId val="44829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0913"/>
        <c:crosses val="autoZero"/>
        <c:auto val="1"/>
        <c:lblOffset val="100"/>
        <c:noMultiLvlLbl val="0"/>
      </c:catAx>
      <c:valAx>
        <c:axId val="8109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29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394254"/>
        <c:axId val="23895103"/>
      </c:barChart>
      <c:catAx>
        <c:axId val="4739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95103"/>
        <c:crosses val="autoZero"/>
        <c:auto val="1"/>
        <c:lblOffset val="100"/>
        <c:noMultiLvlLbl val="0"/>
      </c:catAx>
      <c:valAx>
        <c:axId val="238951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94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298218"/>
        <c:axId val="65683963"/>
      </c:barChart>
      <c:catAx>
        <c:axId val="729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83963"/>
        <c:crosses val="autoZero"/>
        <c:auto val="1"/>
        <c:lblOffset val="100"/>
        <c:noMultiLvlLbl val="0"/>
      </c:catAx>
      <c:valAx>
        <c:axId val="656839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9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284756"/>
        <c:axId val="18800757"/>
      </c:barChart>
      <c:catAx>
        <c:axId val="5428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00757"/>
        <c:crosses val="autoZero"/>
        <c:auto val="1"/>
        <c:lblOffset val="100"/>
        <c:noMultiLvlLbl val="0"/>
      </c:catAx>
      <c:valAx>
        <c:axId val="188007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84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989086"/>
        <c:axId val="46466319"/>
      </c:barChart>
      <c:catAx>
        <c:axId val="34989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66319"/>
        <c:crosses val="autoZero"/>
        <c:auto val="1"/>
        <c:lblOffset val="100"/>
        <c:noMultiLvlLbl val="0"/>
      </c:catAx>
      <c:valAx>
        <c:axId val="46466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89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543688"/>
        <c:axId val="5675465"/>
      </c:barChart>
      <c:catAx>
        <c:axId val="1554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5465"/>
        <c:crosses val="autoZero"/>
        <c:auto val="1"/>
        <c:lblOffset val="100"/>
        <c:noMultiLvlLbl val="0"/>
      </c:catAx>
      <c:valAx>
        <c:axId val="56754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43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079186"/>
        <c:axId val="57059491"/>
      </c:barChart>
      <c:catAx>
        <c:axId val="5107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59491"/>
        <c:crosses val="autoZero"/>
        <c:auto val="1"/>
        <c:lblOffset val="100"/>
        <c:noMultiLvlLbl val="0"/>
      </c:catAx>
      <c:valAx>
        <c:axId val="570594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79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773372"/>
        <c:axId val="58416029"/>
      </c:barChart>
      <c:catAx>
        <c:axId val="4377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16029"/>
        <c:crosses val="autoZero"/>
        <c:auto val="1"/>
        <c:lblOffset val="100"/>
        <c:noMultiLvlLbl val="0"/>
      </c:catAx>
      <c:valAx>
        <c:axId val="584160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73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982214"/>
        <c:axId val="34077879"/>
      </c:barChart>
      <c:catAx>
        <c:axId val="55982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77879"/>
        <c:crosses val="autoZero"/>
        <c:auto val="1"/>
        <c:lblOffset val="100"/>
        <c:noMultiLvlLbl val="0"/>
      </c:catAx>
      <c:valAx>
        <c:axId val="34077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82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38265456"/>
        <c:axId val="8844785"/>
      </c:barChart>
      <c:catAx>
        <c:axId val="382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44785"/>
        <c:crosses val="autoZero"/>
        <c:auto val="1"/>
        <c:lblOffset val="100"/>
        <c:noMultiLvlLbl val="0"/>
      </c:catAx>
      <c:valAx>
        <c:axId val="8844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65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12494202"/>
        <c:axId val="45338955"/>
      </c:barChart>
      <c:catAx>
        <c:axId val="1249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38955"/>
        <c:crosses val="autoZero"/>
        <c:auto val="1"/>
        <c:lblOffset val="100"/>
        <c:noMultiLvlLbl val="0"/>
      </c:catAx>
      <c:valAx>
        <c:axId val="45338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94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5397412"/>
        <c:axId val="48576709"/>
      </c:barChart>
      <c:catAx>
        <c:axId val="5397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76709"/>
        <c:crosses val="autoZero"/>
        <c:auto val="1"/>
        <c:lblOffset val="100"/>
        <c:noMultiLvlLbl val="0"/>
      </c:catAx>
      <c:valAx>
        <c:axId val="48576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729336"/>
        <c:axId val="56455161"/>
      </c:barChart>
      <c:catAx>
        <c:axId val="13729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55161"/>
        <c:crosses val="autoZero"/>
        <c:auto val="1"/>
        <c:lblOffset val="100"/>
        <c:noMultiLvlLbl val="0"/>
      </c:catAx>
      <c:valAx>
        <c:axId val="564551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29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34537198"/>
        <c:axId val="42399327"/>
      </c:barChart>
      <c:catAx>
        <c:axId val="3453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99327"/>
        <c:crosses val="autoZero"/>
        <c:auto val="1"/>
        <c:lblOffset val="100"/>
        <c:noMultiLvlLbl val="0"/>
      </c:catAx>
      <c:valAx>
        <c:axId val="42399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37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049624"/>
        <c:axId val="11793433"/>
      </c:barChart>
      <c:catAx>
        <c:axId val="4604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93433"/>
        <c:crosses val="autoZero"/>
        <c:auto val="1"/>
        <c:lblOffset val="100"/>
        <c:noMultiLvlLbl val="0"/>
      </c:catAx>
      <c:valAx>
        <c:axId val="11793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49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032034"/>
        <c:axId val="15743987"/>
      </c:barChart>
      <c:catAx>
        <c:axId val="3903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43987"/>
        <c:crosses val="autoZero"/>
        <c:auto val="1"/>
        <c:lblOffset val="100"/>
        <c:noMultiLvlLbl val="0"/>
      </c:catAx>
      <c:valAx>
        <c:axId val="157439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2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478156"/>
        <c:axId val="194541"/>
      </c:barChart>
      <c:catAx>
        <c:axId val="7478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541"/>
        <c:crosses val="autoZero"/>
        <c:auto val="1"/>
        <c:lblOffset val="100"/>
        <c:noMultiLvlLbl val="0"/>
      </c:catAx>
      <c:valAx>
        <c:axId val="1945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78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50870"/>
        <c:axId val="15757831"/>
      </c:barChart>
      <c:catAx>
        <c:axId val="1750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57831"/>
        <c:crosses val="autoZero"/>
        <c:auto val="1"/>
        <c:lblOffset val="100"/>
        <c:noMultiLvlLbl val="0"/>
      </c:catAx>
      <c:valAx>
        <c:axId val="157578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0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602752"/>
        <c:axId val="1315905"/>
      </c:barChart>
      <c:catAx>
        <c:axId val="7602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5905"/>
        <c:crosses val="autoZero"/>
        <c:auto val="1"/>
        <c:lblOffset val="100"/>
        <c:noMultiLvlLbl val="0"/>
      </c:catAx>
      <c:valAx>
        <c:axId val="1315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02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843146"/>
        <c:axId val="39479451"/>
      </c:barChart>
      <c:catAx>
        <c:axId val="118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79451"/>
        <c:crosses val="autoZero"/>
        <c:auto val="1"/>
        <c:lblOffset val="100"/>
        <c:noMultiLvlLbl val="0"/>
      </c:catAx>
      <c:valAx>
        <c:axId val="394794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43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770740"/>
        <c:axId val="43718933"/>
      </c:barChart>
      <c:catAx>
        <c:axId val="1977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18933"/>
        <c:crosses val="autoZero"/>
        <c:auto val="1"/>
        <c:lblOffset val="100"/>
        <c:noMultiLvlLbl val="0"/>
      </c:catAx>
      <c:valAx>
        <c:axId val="437189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70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926078"/>
        <c:axId val="51572655"/>
      </c:barChart>
      <c:catAx>
        <c:axId val="57926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72655"/>
        <c:crosses val="autoZero"/>
        <c:auto val="1"/>
        <c:lblOffset val="100"/>
        <c:noMultiLvlLbl val="0"/>
      </c:catAx>
      <c:valAx>
        <c:axId val="515726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26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500712"/>
        <c:axId val="16635497"/>
      </c:barChart>
      <c:catAx>
        <c:axId val="6150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35497"/>
        <c:crosses val="autoZero"/>
        <c:auto val="1"/>
        <c:lblOffset val="100"/>
        <c:noMultiLvlLbl val="0"/>
      </c:catAx>
      <c:valAx>
        <c:axId val="16635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00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334402"/>
        <c:axId val="9465299"/>
      </c:barChart>
      <c:catAx>
        <c:axId val="38334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65299"/>
        <c:crosses val="autoZero"/>
        <c:auto val="1"/>
        <c:lblOffset val="100"/>
        <c:noMultiLvlLbl val="0"/>
      </c:catAx>
      <c:valAx>
        <c:axId val="9465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34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15501746"/>
        <c:axId val="5297987"/>
      </c:barChart>
      <c:catAx>
        <c:axId val="1550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7987"/>
        <c:crosses val="autoZero"/>
        <c:auto val="1"/>
        <c:lblOffset val="100"/>
        <c:noMultiLvlLbl val="0"/>
      </c:catAx>
      <c:valAx>
        <c:axId val="5297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01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7681884"/>
        <c:axId val="26483773"/>
      </c:barChart>
      <c:catAx>
        <c:axId val="4768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83773"/>
        <c:crosses val="autoZero"/>
        <c:auto val="1"/>
        <c:lblOffset val="100"/>
        <c:noMultiLvlLbl val="0"/>
      </c:catAx>
      <c:valAx>
        <c:axId val="26483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81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37027366"/>
        <c:axId val="64810839"/>
      </c:barChart>
      <c:catAx>
        <c:axId val="37027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10839"/>
        <c:crosses val="autoZero"/>
        <c:auto val="1"/>
        <c:lblOffset val="100"/>
        <c:noMultiLvlLbl val="0"/>
      </c:catAx>
      <c:valAx>
        <c:axId val="648108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27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6426640"/>
        <c:axId val="15186577"/>
      </c:barChart>
      <c:catAx>
        <c:axId val="4642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86577"/>
        <c:crosses val="autoZero"/>
        <c:auto val="1"/>
        <c:lblOffset val="100"/>
        <c:noMultiLvlLbl val="0"/>
      </c:catAx>
      <c:valAx>
        <c:axId val="151865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26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461466"/>
        <c:axId val="22153195"/>
      </c:barChart>
      <c:catAx>
        <c:axId val="246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53195"/>
        <c:crosses val="autoZero"/>
        <c:auto val="1"/>
        <c:lblOffset val="100"/>
        <c:noMultiLvlLbl val="0"/>
      </c:catAx>
      <c:valAx>
        <c:axId val="221531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1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078828"/>
        <c:axId val="28491725"/>
      </c:barChart>
      <c:catAx>
        <c:axId val="1807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91725"/>
        <c:crosses val="autoZero"/>
        <c:auto val="1"/>
        <c:lblOffset val="100"/>
        <c:noMultiLvlLbl val="0"/>
      </c:catAx>
      <c:valAx>
        <c:axId val="28491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78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098934"/>
        <c:axId val="26128359"/>
      </c:barChart>
      <c:catAx>
        <c:axId val="5509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28359"/>
        <c:crosses val="autoZero"/>
        <c:auto val="1"/>
        <c:lblOffset val="100"/>
        <c:noMultiLvlLbl val="0"/>
      </c:catAx>
      <c:valAx>
        <c:axId val="261283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98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828640"/>
        <c:axId val="36022305"/>
      </c:barChart>
      <c:catAx>
        <c:axId val="33828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22305"/>
        <c:crosses val="autoZero"/>
        <c:auto val="1"/>
        <c:lblOffset val="100"/>
        <c:noMultiLvlLbl val="0"/>
      </c:catAx>
      <c:valAx>
        <c:axId val="360223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28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765290"/>
        <c:axId val="32125563"/>
      </c:barChart>
      <c:catAx>
        <c:axId val="5576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25563"/>
        <c:crosses val="autoZero"/>
        <c:auto val="1"/>
        <c:lblOffset val="100"/>
        <c:noMultiLvlLbl val="0"/>
      </c:catAx>
      <c:valAx>
        <c:axId val="321255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65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694612"/>
        <c:axId val="52033781"/>
      </c:barChart>
      <c:catAx>
        <c:axId val="2069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033781"/>
        <c:crosses val="autoZero"/>
        <c:auto val="1"/>
        <c:lblOffset val="100"/>
        <c:noMultiLvlLbl val="0"/>
      </c:catAx>
      <c:valAx>
        <c:axId val="52033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94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30316464"/>
        <c:axId val="4412721"/>
      </c:lineChart>
      <c:dateAx>
        <c:axId val="30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2721"/>
        <c:crosses val="autoZero"/>
        <c:auto val="0"/>
        <c:noMultiLvlLbl val="0"/>
      </c:dateAx>
      <c:valAx>
        <c:axId val="4412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1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650846"/>
        <c:axId val="53986703"/>
      </c:barChart>
      <c:catAx>
        <c:axId val="65650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86703"/>
        <c:crosses val="autoZero"/>
        <c:auto val="1"/>
        <c:lblOffset val="100"/>
        <c:noMultiLvlLbl val="0"/>
      </c:catAx>
      <c:valAx>
        <c:axId val="53986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50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118280"/>
        <c:axId val="10846793"/>
      </c:barChart>
      <c:catAx>
        <c:axId val="161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46793"/>
        <c:crosses val="autoZero"/>
        <c:auto val="1"/>
        <c:lblOffset val="100"/>
        <c:noMultiLvlLbl val="0"/>
      </c:catAx>
      <c:valAx>
        <c:axId val="108467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18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512274"/>
        <c:axId val="6175011"/>
      </c:barChart>
      <c:catAx>
        <c:axId val="3051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5011"/>
        <c:crosses val="autoZero"/>
        <c:auto val="1"/>
        <c:lblOffset val="100"/>
        <c:noMultiLvlLbl val="0"/>
      </c:catAx>
      <c:valAx>
        <c:axId val="61750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12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575100"/>
        <c:axId val="30413853"/>
      </c:barChart>
      <c:catAx>
        <c:axId val="5557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13853"/>
        <c:crosses val="autoZero"/>
        <c:auto val="1"/>
        <c:lblOffset val="100"/>
        <c:noMultiLvlLbl val="0"/>
      </c:catAx>
      <c:valAx>
        <c:axId val="304138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75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89222"/>
        <c:axId val="47602999"/>
      </c:barChart>
      <c:catAx>
        <c:axId val="528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02999"/>
        <c:crosses val="autoZero"/>
        <c:auto val="1"/>
        <c:lblOffset val="100"/>
        <c:noMultiLvlLbl val="0"/>
      </c:catAx>
      <c:valAx>
        <c:axId val="47602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9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773808"/>
        <c:axId val="30637681"/>
      </c:barChart>
      <c:catAx>
        <c:axId val="2577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37681"/>
        <c:crosses val="autoZero"/>
        <c:auto val="1"/>
        <c:lblOffset val="100"/>
        <c:noMultiLvlLbl val="0"/>
      </c:catAx>
      <c:valAx>
        <c:axId val="30637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73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303674"/>
        <c:axId val="65733067"/>
      </c:barChart>
      <c:catAx>
        <c:axId val="730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33067"/>
        <c:crosses val="autoZero"/>
        <c:auto val="1"/>
        <c:lblOffset val="100"/>
        <c:noMultiLvlLbl val="0"/>
      </c:catAx>
      <c:valAx>
        <c:axId val="657330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03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726692"/>
        <c:axId val="22778181"/>
      </c:bar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78181"/>
        <c:crosses val="autoZero"/>
        <c:auto val="1"/>
        <c:lblOffset val="100"/>
        <c:noMultiLvlLbl val="0"/>
      </c:catAx>
      <c:valAx>
        <c:axId val="227781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26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77038"/>
        <c:axId val="33093343"/>
      </c:barChart>
      <c:catAx>
        <c:axId val="367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93343"/>
        <c:crosses val="autoZero"/>
        <c:auto val="1"/>
        <c:lblOffset val="100"/>
        <c:noMultiLvlLbl val="0"/>
      </c:catAx>
      <c:valAx>
        <c:axId val="330933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7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404632"/>
        <c:axId val="63315097"/>
      </c:barChart>
      <c:catAx>
        <c:axId val="2940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315097"/>
        <c:crosses val="autoZero"/>
        <c:auto val="1"/>
        <c:lblOffset val="100"/>
        <c:noMultiLvlLbl val="0"/>
      </c:catAx>
      <c:valAx>
        <c:axId val="63315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04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39714490"/>
        <c:axId val="21886091"/>
      </c:barChart>
      <c:catAx>
        <c:axId val="3971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86091"/>
        <c:crosses val="autoZero"/>
        <c:auto val="1"/>
        <c:lblOffset val="100"/>
        <c:noMultiLvlLbl val="0"/>
      </c:catAx>
      <c:valAx>
        <c:axId val="21886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14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964962"/>
        <c:axId val="28249203"/>
      </c:barChart>
      <c:catAx>
        <c:axId val="3296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49203"/>
        <c:crosses val="autoZero"/>
        <c:auto val="1"/>
        <c:lblOffset val="100"/>
        <c:noMultiLvlLbl val="0"/>
      </c:catAx>
      <c:valAx>
        <c:axId val="28249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64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916236"/>
        <c:axId val="6484077"/>
      </c:barChart>
      <c:catAx>
        <c:axId val="5291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4077"/>
        <c:crosses val="autoZero"/>
        <c:auto val="1"/>
        <c:lblOffset val="100"/>
        <c:noMultiLvlLbl val="0"/>
      </c:catAx>
      <c:valAx>
        <c:axId val="64840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16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356694"/>
        <c:axId val="55448199"/>
      </c:barChart>
      <c:catAx>
        <c:axId val="58356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48199"/>
        <c:crosses val="autoZero"/>
        <c:auto val="1"/>
        <c:lblOffset val="100"/>
        <c:noMultiLvlLbl val="0"/>
      </c:catAx>
      <c:valAx>
        <c:axId val="554481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56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271744"/>
        <c:axId val="62119105"/>
      </c:barChart>
      <c:catAx>
        <c:axId val="2927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19105"/>
        <c:crosses val="autoZero"/>
        <c:auto val="1"/>
        <c:lblOffset val="100"/>
        <c:noMultiLvlLbl val="0"/>
      </c:catAx>
      <c:valAx>
        <c:axId val="621191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71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201034"/>
        <c:axId val="65591579"/>
      </c:barChart>
      <c:catAx>
        <c:axId val="22201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91579"/>
        <c:crosses val="autoZero"/>
        <c:auto val="1"/>
        <c:lblOffset val="100"/>
        <c:noMultiLvlLbl val="0"/>
      </c:catAx>
      <c:valAx>
        <c:axId val="65591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01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453300"/>
        <c:axId val="11317653"/>
      </c:barChart>
      <c:catAx>
        <c:axId val="5345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17653"/>
        <c:crosses val="autoZero"/>
        <c:auto val="1"/>
        <c:lblOffset val="100"/>
        <c:noMultiLvlLbl val="0"/>
      </c:catAx>
      <c:valAx>
        <c:axId val="11317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53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750014"/>
        <c:axId val="44314671"/>
      </c:barChart>
      <c:catAx>
        <c:axId val="3475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14671"/>
        <c:crosses val="autoZero"/>
        <c:auto val="1"/>
        <c:lblOffset val="100"/>
        <c:noMultiLvlLbl val="0"/>
      </c:catAx>
      <c:valAx>
        <c:axId val="443146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50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287720"/>
        <c:axId val="32718569"/>
      </c:barChart>
      <c:catAx>
        <c:axId val="6328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18569"/>
        <c:crosses val="autoZero"/>
        <c:auto val="1"/>
        <c:lblOffset val="100"/>
        <c:noMultiLvlLbl val="0"/>
      </c:catAx>
      <c:valAx>
        <c:axId val="327185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7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031666"/>
        <c:axId val="32958403"/>
      </c:barChart>
      <c:catAx>
        <c:axId val="2603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58403"/>
        <c:crosses val="autoZero"/>
        <c:auto val="1"/>
        <c:lblOffset val="100"/>
        <c:noMultiLvlLbl val="0"/>
      </c:catAx>
      <c:valAx>
        <c:axId val="329584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31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190172"/>
        <c:axId val="52384957"/>
      </c:barChart>
      <c:catAx>
        <c:axId val="2819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84957"/>
        <c:crosses val="autoZero"/>
        <c:auto val="1"/>
        <c:lblOffset val="100"/>
        <c:noMultiLvlLbl val="0"/>
      </c:catAx>
      <c:valAx>
        <c:axId val="52384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90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62757092"/>
        <c:axId val="27942917"/>
      </c:barChart>
      <c:catAx>
        <c:axId val="62757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42917"/>
        <c:crosses val="autoZero"/>
        <c:auto val="1"/>
        <c:lblOffset val="100"/>
        <c:noMultiLvlLbl val="0"/>
      </c:catAx>
      <c:valAx>
        <c:axId val="27942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57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02566"/>
        <c:axId val="15323095"/>
      </c:barChart>
      <c:catAx>
        <c:axId val="170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23095"/>
        <c:crosses val="autoZero"/>
        <c:auto val="1"/>
        <c:lblOffset val="100"/>
        <c:noMultiLvlLbl val="0"/>
      </c:catAx>
      <c:valAx>
        <c:axId val="15323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90128"/>
        <c:axId val="33211153"/>
      </c:barChart>
      <c:catAx>
        <c:axId val="369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11153"/>
        <c:crosses val="autoZero"/>
        <c:auto val="1"/>
        <c:lblOffset val="100"/>
        <c:noMultiLvlLbl val="0"/>
      </c:catAx>
      <c:valAx>
        <c:axId val="332111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0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464922"/>
        <c:axId val="5748843"/>
      </c:bar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8843"/>
        <c:crosses val="autoZero"/>
        <c:auto val="1"/>
        <c:lblOffset val="100"/>
        <c:noMultiLvlLbl val="0"/>
      </c:catAx>
      <c:valAx>
        <c:axId val="57488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64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739588"/>
        <c:axId val="63003109"/>
      </c:barChart>
      <c:catAx>
        <c:axId val="5173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03109"/>
        <c:crosses val="autoZero"/>
        <c:auto val="1"/>
        <c:lblOffset val="100"/>
        <c:noMultiLvlLbl val="0"/>
      </c:catAx>
      <c:valAx>
        <c:axId val="630031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39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157070"/>
        <c:axId val="2978175"/>
      </c:bar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8175"/>
        <c:crosses val="autoZero"/>
        <c:auto val="1"/>
        <c:lblOffset val="100"/>
        <c:noMultiLvlLbl val="0"/>
      </c:catAx>
      <c:valAx>
        <c:axId val="2978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57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803576"/>
        <c:axId val="39905593"/>
      </c:bar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05593"/>
        <c:crosses val="autoZero"/>
        <c:auto val="1"/>
        <c:lblOffset val="100"/>
        <c:noMultiLvlLbl val="0"/>
      </c:catAx>
      <c:valAx>
        <c:axId val="399055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03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606018"/>
        <c:axId val="11127571"/>
      </c:barChart>
      <c:catAx>
        <c:axId val="2360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27571"/>
        <c:crosses val="autoZero"/>
        <c:auto val="1"/>
        <c:lblOffset val="100"/>
        <c:noMultiLvlLbl val="0"/>
      </c:catAx>
      <c:valAx>
        <c:axId val="111275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06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039276"/>
        <c:axId val="28918029"/>
      </c:bar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18029"/>
        <c:crosses val="autoZero"/>
        <c:auto val="1"/>
        <c:lblOffset val="100"/>
        <c:noMultiLvlLbl val="0"/>
      </c:catAx>
      <c:valAx>
        <c:axId val="289180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39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935670"/>
        <c:axId val="60658983"/>
      </c:bar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658983"/>
        <c:crosses val="autoZero"/>
        <c:auto val="1"/>
        <c:lblOffset val="100"/>
        <c:noMultiLvlLbl val="0"/>
      </c:catAx>
      <c:valAx>
        <c:axId val="60658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3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059936"/>
        <c:axId val="14430561"/>
      </c:barChart>
      <c:catAx>
        <c:axId val="90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30561"/>
        <c:crosses val="autoZero"/>
        <c:auto val="1"/>
        <c:lblOffset val="100"/>
        <c:noMultiLvlLbl val="0"/>
      </c:catAx>
      <c:valAx>
        <c:axId val="14430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59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0159662"/>
        <c:axId val="48783775"/>
      </c:barChart>
      <c:catAx>
        <c:axId val="50159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83775"/>
        <c:crosses val="autoZero"/>
        <c:auto val="1"/>
        <c:lblOffset val="100"/>
        <c:noMultiLvlLbl val="0"/>
      </c:catAx>
      <c:valAx>
        <c:axId val="487837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59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766186"/>
        <c:axId val="28024763"/>
      </c:barChart>
      <c:catAx>
        <c:axId val="6276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24763"/>
        <c:crosses val="autoZero"/>
        <c:auto val="1"/>
        <c:lblOffset val="100"/>
        <c:noMultiLvlLbl val="0"/>
      </c:catAx>
      <c:valAx>
        <c:axId val="280247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66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896276"/>
        <c:axId val="55413301"/>
      </c:barChart>
      <c:catAx>
        <c:axId val="508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13301"/>
        <c:crosses val="autoZero"/>
        <c:auto val="1"/>
        <c:lblOffset val="100"/>
        <c:noMultiLvlLbl val="0"/>
      </c:catAx>
      <c:valAx>
        <c:axId val="554133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96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957662"/>
        <c:axId val="59292367"/>
      </c:barChart>
      <c:catAx>
        <c:axId val="2895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92367"/>
        <c:crosses val="autoZero"/>
        <c:auto val="1"/>
        <c:lblOffset val="100"/>
        <c:noMultiLvlLbl val="0"/>
      </c:catAx>
      <c:valAx>
        <c:axId val="592923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57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869256"/>
        <c:axId val="37952393"/>
      </c:bar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52393"/>
        <c:crosses val="autoZero"/>
        <c:auto val="1"/>
        <c:lblOffset val="100"/>
        <c:noMultiLvlLbl val="0"/>
      </c:catAx>
      <c:valAx>
        <c:axId val="37952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69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27218"/>
        <c:axId val="54244963"/>
      </c:barChart>
      <c:catAx>
        <c:axId val="602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44963"/>
        <c:crosses val="autoZero"/>
        <c:auto val="1"/>
        <c:lblOffset val="100"/>
        <c:noMultiLvlLbl val="0"/>
      </c:catAx>
      <c:valAx>
        <c:axId val="54244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7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442620"/>
        <c:axId val="31765853"/>
      </c:barChart>
      <c:catAx>
        <c:axId val="1844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65853"/>
        <c:crosses val="autoZero"/>
        <c:auto val="1"/>
        <c:lblOffset val="100"/>
        <c:noMultiLvlLbl val="0"/>
      </c:catAx>
      <c:valAx>
        <c:axId val="317658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42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457222"/>
        <c:axId val="22897271"/>
      </c:barChart>
      <c:catAx>
        <c:axId val="1745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97271"/>
        <c:crosses val="autoZero"/>
        <c:auto val="1"/>
        <c:lblOffset val="100"/>
        <c:noMultiLvlLbl val="0"/>
      </c:catAx>
      <c:valAx>
        <c:axId val="228972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57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48848"/>
        <c:axId val="42739633"/>
      </c:barChart>
      <c:catAx>
        <c:axId val="474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39633"/>
        <c:crosses val="autoZero"/>
        <c:auto val="1"/>
        <c:lblOffset val="100"/>
        <c:noMultiLvlLbl val="0"/>
      </c:catAx>
      <c:valAx>
        <c:axId val="427396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8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112378"/>
        <c:axId val="39358219"/>
      </c:barChart>
      <c:catAx>
        <c:axId val="49112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358219"/>
        <c:crosses val="autoZero"/>
        <c:auto val="1"/>
        <c:lblOffset val="100"/>
        <c:noMultiLvlLbl val="0"/>
      </c:catAx>
      <c:valAx>
        <c:axId val="39358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2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679652"/>
        <c:axId val="33899141"/>
      </c:bar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99141"/>
        <c:crosses val="autoZero"/>
        <c:auto val="1"/>
        <c:lblOffset val="100"/>
        <c:noMultiLvlLbl val="0"/>
      </c:catAx>
      <c:valAx>
        <c:axId val="33899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79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6400792"/>
        <c:axId val="59171673"/>
      </c:barChart>
      <c:catAx>
        <c:axId val="3640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71673"/>
        <c:crosses val="autoZero"/>
        <c:auto val="1"/>
        <c:lblOffset val="100"/>
        <c:noMultiLvlLbl val="0"/>
      </c:catAx>
      <c:valAx>
        <c:axId val="591716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00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656814"/>
        <c:axId val="61475871"/>
      </c:barChart>
      <c:catAx>
        <c:axId val="3665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75871"/>
        <c:crosses val="autoZero"/>
        <c:auto val="1"/>
        <c:lblOffset val="100"/>
        <c:noMultiLvlLbl val="0"/>
      </c:catAx>
      <c:valAx>
        <c:axId val="614758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56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411928"/>
        <c:axId val="13489625"/>
      </c:bar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89625"/>
        <c:crosses val="autoZero"/>
        <c:auto val="1"/>
        <c:lblOffset val="100"/>
        <c:noMultiLvlLbl val="0"/>
      </c:catAx>
      <c:valAx>
        <c:axId val="134896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11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297762"/>
        <c:axId val="18917811"/>
      </c:bar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7811"/>
        <c:crosses val="autoZero"/>
        <c:auto val="1"/>
        <c:lblOffset val="100"/>
        <c:noMultiLvlLbl val="0"/>
      </c:catAx>
      <c:valAx>
        <c:axId val="189178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97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042572"/>
        <c:axId val="55947693"/>
      </c:bar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47693"/>
        <c:crosses val="autoZero"/>
        <c:auto val="1"/>
        <c:lblOffset val="100"/>
        <c:noMultiLvlLbl val="0"/>
      </c:catAx>
      <c:valAx>
        <c:axId val="55947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42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3767190"/>
        <c:axId val="35469255"/>
      </c:barChart>
      <c:catAx>
        <c:axId val="33767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69255"/>
        <c:crosses val="autoZero"/>
        <c:auto val="1"/>
        <c:lblOffset val="100"/>
        <c:noMultiLvlLbl val="0"/>
      </c:catAx>
      <c:valAx>
        <c:axId val="35469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67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50787840"/>
        <c:axId val="54437377"/>
      </c:bar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37377"/>
        <c:crosses val="autoZero"/>
        <c:auto val="1"/>
        <c:lblOffset val="100"/>
        <c:noMultiLvlLbl val="0"/>
      </c:catAx>
      <c:valAx>
        <c:axId val="544373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87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0174346"/>
        <c:axId val="47351387"/>
      </c:barChart>
      <c:catAx>
        <c:axId val="2017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51387"/>
        <c:crosses val="autoZero"/>
        <c:auto val="1"/>
        <c:lblOffset val="100"/>
        <c:noMultiLvlLbl val="0"/>
      </c:catAx>
      <c:valAx>
        <c:axId val="473513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74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3509300"/>
        <c:axId val="10257109"/>
      </c:bar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57109"/>
        <c:crosses val="autoZero"/>
        <c:auto val="1"/>
        <c:lblOffset val="100"/>
        <c:noMultiLvlLbl val="0"/>
      </c:catAx>
      <c:valAx>
        <c:axId val="102571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09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25205118"/>
        <c:axId val="25519471"/>
      </c:area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19471"/>
        <c:crosses val="autoZero"/>
        <c:auto val="1"/>
        <c:lblOffset val="100"/>
        <c:noMultiLvlLbl val="0"/>
      </c:catAx>
      <c:valAx>
        <c:axId val="25519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051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28348648"/>
        <c:axId val="53811241"/>
      </c:area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11241"/>
        <c:crosses val="autoZero"/>
        <c:auto val="1"/>
        <c:lblOffset val="100"/>
        <c:noMultiLvlLbl val="0"/>
      </c:catAx>
      <c:valAx>
        <c:axId val="53811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86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62783010"/>
        <c:axId val="28176179"/>
      </c:barChart>
      <c:catAx>
        <c:axId val="62783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76179"/>
        <c:crosses val="autoZero"/>
        <c:auto val="1"/>
        <c:lblOffset val="100"/>
        <c:noMultiLvlLbl val="0"/>
      </c:catAx>
      <c:valAx>
        <c:axId val="281761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83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14539122"/>
        <c:axId val="63743235"/>
      </c:area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43235"/>
        <c:crosses val="autoZero"/>
        <c:auto val="1"/>
        <c:lblOffset val="100"/>
        <c:noMultiLvlLbl val="0"/>
      </c:catAx>
      <c:valAx>
        <c:axId val="63743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391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36818204"/>
        <c:axId val="62928381"/>
      </c:areaChart>
      <c:catAx>
        <c:axId val="36818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28381"/>
        <c:crosses val="autoZero"/>
        <c:auto val="1"/>
        <c:lblOffset val="100"/>
        <c:noMultiLvlLbl val="0"/>
      </c:catAx>
      <c:valAx>
        <c:axId val="62928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182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29484518"/>
        <c:axId val="64034071"/>
      </c:areaChart>
      <c:catAx>
        <c:axId val="29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4071"/>
        <c:crosses val="autoZero"/>
        <c:auto val="1"/>
        <c:lblOffset val="100"/>
        <c:noMultiLvlLbl val="0"/>
      </c:catAx>
      <c:valAx>
        <c:axId val="64034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845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435728"/>
        <c:axId val="19377233"/>
      </c:barChart>
      <c:catAx>
        <c:axId val="39435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77233"/>
        <c:crosses val="autoZero"/>
        <c:auto val="1"/>
        <c:lblOffset val="100"/>
        <c:noMultiLvlLbl val="0"/>
      </c:catAx>
      <c:valAx>
        <c:axId val="19377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5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177370"/>
        <c:axId val="26052011"/>
      </c:barChart>
      <c:catAx>
        <c:axId val="4017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52011"/>
        <c:crosses val="autoZero"/>
        <c:auto val="1"/>
        <c:lblOffset val="100"/>
        <c:noMultiLvlLbl val="0"/>
      </c:catAx>
      <c:valAx>
        <c:axId val="260520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7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3141508"/>
        <c:axId val="29838117"/>
      </c:barChart>
      <c:catAx>
        <c:axId val="3314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38117"/>
        <c:crosses val="autoZero"/>
        <c:auto val="1"/>
        <c:lblOffset val="100"/>
        <c:noMultiLvlLbl val="0"/>
      </c:catAx>
      <c:valAx>
        <c:axId val="298381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41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7598"/>
        <c:axId val="968383"/>
      </c:barChart>
      <c:catAx>
        <c:axId val="107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8383"/>
        <c:crosses val="autoZero"/>
        <c:auto val="1"/>
        <c:lblOffset val="100"/>
        <c:noMultiLvlLbl val="0"/>
      </c:catAx>
      <c:valAx>
        <c:axId val="9683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715448"/>
        <c:axId val="11330169"/>
      </c:barChart>
      <c:catAx>
        <c:axId val="8715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30169"/>
        <c:crosses val="autoZero"/>
        <c:auto val="1"/>
        <c:lblOffset val="100"/>
        <c:noMultiLvlLbl val="0"/>
      </c:catAx>
      <c:valAx>
        <c:axId val="11330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15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862658"/>
        <c:axId val="45328467"/>
      </c:barChart>
      <c:catAx>
        <c:axId val="3486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28467"/>
        <c:crosses val="autoZero"/>
        <c:auto val="1"/>
        <c:lblOffset val="100"/>
        <c:noMultiLvlLbl val="0"/>
      </c:catAx>
      <c:valAx>
        <c:axId val="453284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62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03020"/>
        <c:axId val="47727181"/>
      </c:barChart>
      <c:catAx>
        <c:axId val="530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27181"/>
        <c:crosses val="autoZero"/>
        <c:auto val="1"/>
        <c:lblOffset val="100"/>
        <c:noMultiLvlLbl val="0"/>
      </c:catAx>
      <c:valAx>
        <c:axId val="477271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3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52259020"/>
        <c:axId val="569133"/>
      </c:barChart>
      <c:catAx>
        <c:axId val="5225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133"/>
        <c:crosses val="autoZero"/>
        <c:auto val="1"/>
        <c:lblOffset val="100"/>
        <c:noMultiLvlLbl val="0"/>
      </c:catAx>
      <c:valAx>
        <c:axId val="5691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59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891446"/>
        <c:axId val="40696423"/>
      </c:barChart>
      <c:catAx>
        <c:axId val="2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96423"/>
        <c:crosses val="autoZero"/>
        <c:auto val="1"/>
        <c:lblOffset val="100"/>
        <c:noMultiLvlLbl val="0"/>
      </c:catAx>
      <c:valAx>
        <c:axId val="406964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91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723488"/>
        <c:axId val="8075937"/>
      </c:barChart>
      <c:catAx>
        <c:axId val="3072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75937"/>
        <c:crosses val="autoZero"/>
        <c:auto val="1"/>
        <c:lblOffset val="100"/>
        <c:noMultiLvlLbl val="0"/>
      </c:catAx>
      <c:valAx>
        <c:axId val="8075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23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74570"/>
        <c:axId val="50171131"/>
      </c:barChart>
      <c:catAx>
        <c:axId val="5574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71131"/>
        <c:crosses val="autoZero"/>
        <c:auto val="1"/>
        <c:lblOffset val="100"/>
        <c:noMultiLvlLbl val="0"/>
      </c:catAx>
      <c:valAx>
        <c:axId val="50171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886996"/>
        <c:axId val="37329781"/>
      </c:barChart>
      <c:catAx>
        <c:axId val="4888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29781"/>
        <c:crosses val="autoZero"/>
        <c:auto val="1"/>
        <c:lblOffset val="100"/>
        <c:noMultiLvlLbl val="0"/>
      </c:catAx>
      <c:valAx>
        <c:axId val="373297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86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3710"/>
        <c:axId val="3813391"/>
      </c:barChart>
      <c:catAx>
        <c:axId val="42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3391"/>
        <c:crosses val="autoZero"/>
        <c:auto val="1"/>
        <c:lblOffset val="100"/>
        <c:noMultiLvlLbl val="0"/>
      </c:catAx>
      <c:valAx>
        <c:axId val="38133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320520"/>
        <c:axId val="40449225"/>
      </c:barChart>
      <c:catAx>
        <c:axId val="3432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49225"/>
        <c:crosses val="autoZero"/>
        <c:auto val="1"/>
        <c:lblOffset val="100"/>
        <c:noMultiLvlLbl val="0"/>
      </c:catAx>
      <c:valAx>
        <c:axId val="404492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20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498706"/>
        <c:axId val="55161763"/>
      </c:barChart>
      <c:catAx>
        <c:axId val="28498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61763"/>
        <c:crosses val="autoZero"/>
        <c:auto val="1"/>
        <c:lblOffset val="100"/>
        <c:noMultiLvlLbl val="0"/>
      </c:catAx>
      <c:valAx>
        <c:axId val="55161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98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693820"/>
        <c:axId val="38917789"/>
      </c:barChart>
      <c:catAx>
        <c:axId val="2669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17789"/>
        <c:crosses val="autoZero"/>
        <c:auto val="1"/>
        <c:lblOffset val="100"/>
        <c:noMultiLvlLbl val="0"/>
      </c:catAx>
      <c:valAx>
        <c:axId val="389177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93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715782"/>
        <c:axId val="65333175"/>
      </c:barChart>
      <c:catAx>
        <c:axId val="1471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33175"/>
        <c:crosses val="autoZero"/>
        <c:auto val="1"/>
        <c:lblOffset val="100"/>
        <c:noMultiLvlLbl val="0"/>
      </c:catAx>
      <c:valAx>
        <c:axId val="653331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15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1127664"/>
        <c:axId val="57495793"/>
      </c:barChart>
      <c:catAx>
        <c:axId val="51127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95793"/>
        <c:crosses val="autoZero"/>
        <c:auto val="1"/>
        <c:lblOffset val="100"/>
        <c:noMultiLvlLbl val="0"/>
      </c:catAx>
      <c:valAx>
        <c:axId val="574957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27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6">
      <selection activeCell="D28" sqref="D28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7" t="s">
        <v>178</v>
      </c>
      <c r="B2" s="7"/>
      <c r="C2" s="7"/>
      <c r="D2" s="8"/>
      <c r="E2" s="8"/>
      <c r="F2" s="18"/>
      <c r="G2" s="18"/>
      <c r="H2" s="18"/>
    </row>
    <row r="3" spans="1:8" ht="12.75">
      <c r="A3" s="9" t="s">
        <v>172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73" t="s">
        <v>171</v>
      </c>
      <c r="B21" s="74"/>
      <c r="C21" s="74"/>
      <c r="D21" s="74"/>
      <c r="E21" s="74"/>
      <c r="F21" s="74"/>
      <c r="G21" s="74"/>
      <c r="H21" s="281"/>
    </row>
    <row r="22" spans="1:8" ht="12.75">
      <c r="A22" s="137"/>
      <c r="B22" s="138"/>
      <c r="C22" s="139" t="s">
        <v>23</v>
      </c>
      <c r="D22" s="140"/>
      <c r="E22" s="71" t="s">
        <v>173</v>
      </c>
      <c r="F22" s="72"/>
      <c r="G22" s="70" t="s">
        <v>174</v>
      </c>
      <c r="H22" s="282"/>
    </row>
    <row r="23" spans="1:8" ht="15" customHeight="1">
      <c r="A23" s="61" t="s">
        <v>1</v>
      </c>
      <c r="B23" s="19"/>
      <c r="C23" s="20" t="s">
        <v>15</v>
      </c>
      <c r="D23" s="21" t="s">
        <v>0</v>
      </c>
      <c r="E23" s="280" t="s">
        <v>15</v>
      </c>
      <c r="F23" s="53" t="s">
        <v>0</v>
      </c>
      <c r="G23" s="53" t="s">
        <v>15</v>
      </c>
      <c r="H23" s="283" t="s">
        <v>0</v>
      </c>
    </row>
    <row r="24" spans="1:8" ht="15" customHeight="1">
      <c r="A24" s="146" t="s">
        <v>123</v>
      </c>
      <c r="B24" s="147"/>
      <c r="C24" s="59">
        <v>2301</v>
      </c>
      <c r="D24" s="141">
        <v>13257</v>
      </c>
      <c r="E24" s="59">
        <v>2370</v>
      </c>
      <c r="F24" s="141">
        <v>13319</v>
      </c>
      <c r="G24" s="58">
        <v>0</v>
      </c>
      <c r="H24" s="284">
        <v>0</v>
      </c>
    </row>
    <row r="25" spans="1:8" ht="15" customHeight="1">
      <c r="A25" s="146" t="s">
        <v>124</v>
      </c>
      <c r="B25" s="147"/>
      <c r="C25" s="123">
        <v>2209</v>
      </c>
      <c r="D25" s="142">
        <v>16417</v>
      </c>
      <c r="E25" s="123">
        <v>2202</v>
      </c>
      <c r="F25" s="142">
        <v>16408</v>
      </c>
      <c r="G25" s="58">
        <v>0</v>
      </c>
      <c r="H25" s="284">
        <v>0</v>
      </c>
    </row>
    <row r="26" spans="1:8" ht="15" customHeight="1">
      <c r="A26" s="146" t="s">
        <v>125</v>
      </c>
      <c r="B26" s="147"/>
      <c r="C26" s="76">
        <v>2607</v>
      </c>
      <c r="D26" s="143">
        <v>11400</v>
      </c>
      <c r="E26" s="76">
        <v>2938</v>
      </c>
      <c r="F26" s="143">
        <v>11302</v>
      </c>
      <c r="G26" s="58">
        <v>6</v>
      </c>
      <c r="H26" s="284">
        <v>29</v>
      </c>
    </row>
    <row r="27" spans="1:8" ht="15" customHeight="1">
      <c r="A27" s="148" t="s">
        <v>27</v>
      </c>
      <c r="B27" s="149"/>
      <c r="C27" s="54">
        <f>SUM(C24:C26)</f>
        <v>7117</v>
      </c>
      <c r="D27" s="65">
        <f>D24+D25+D26</f>
        <v>41074</v>
      </c>
      <c r="E27" s="63">
        <f>SUM(E24:E26)</f>
        <v>7510</v>
      </c>
      <c r="F27" s="55">
        <f>SUM(F24:F26)</f>
        <v>41029</v>
      </c>
      <c r="G27" s="54">
        <f>G24+G25+G26</f>
        <v>6</v>
      </c>
      <c r="H27" s="65">
        <f>H24+H25+H26</f>
        <v>29</v>
      </c>
    </row>
    <row r="28" spans="1:8" ht="15" customHeight="1">
      <c r="A28" s="146" t="s">
        <v>126</v>
      </c>
      <c r="B28" s="147"/>
      <c r="C28" s="124" t="s">
        <v>24</v>
      </c>
      <c r="D28" s="144" t="s">
        <v>24</v>
      </c>
      <c r="E28" s="60" t="s">
        <v>24</v>
      </c>
      <c r="F28" s="60" t="s">
        <v>24</v>
      </c>
      <c r="G28" s="60" t="s">
        <v>24</v>
      </c>
      <c r="H28" s="285" t="s">
        <v>24</v>
      </c>
    </row>
    <row r="29" spans="1:8" ht="15" customHeight="1">
      <c r="A29" s="146" t="s">
        <v>108</v>
      </c>
      <c r="B29" s="147"/>
      <c r="C29" s="99" t="s">
        <v>24</v>
      </c>
      <c r="D29" s="145" t="s">
        <v>24</v>
      </c>
      <c r="E29" s="56" t="s">
        <v>24</v>
      </c>
      <c r="F29" s="56" t="s">
        <v>24</v>
      </c>
      <c r="G29" s="56" t="s">
        <v>24</v>
      </c>
      <c r="H29" s="286" t="s">
        <v>24</v>
      </c>
    </row>
    <row r="30" spans="1:8" ht="15" customHeight="1">
      <c r="A30" s="148" t="s">
        <v>29</v>
      </c>
      <c r="B30" s="149"/>
      <c r="C30" s="54" t="s">
        <v>24</v>
      </c>
      <c r="D30" s="65" t="s">
        <v>24</v>
      </c>
      <c r="E30" s="64" t="s">
        <v>24</v>
      </c>
      <c r="F30" s="62" t="s">
        <v>24</v>
      </c>
      <c r="G30" s="54" t="s">
        <v>24</v>
      </c>
      <c r="H30" s="65" t="s">
        <v>24</v>
      </c>
    </row>
    <row r="31" spans="1:8" ht="15" customHeight="1" thickBot="1">
      <c r="A31" s="50" t="s">
        <v>28</v>
      </c>
      <c r="B31" s="51"/>
      <c r="C31" s="52">
        <v>7522</v>
      </c>
      <c r="D31" s="136">
        <v>41528</v>
      </c>
      <c r="E31" s="287">
        <v>10440</v>
      </c>
      <c r="F31" s="287">
        <v>40479</v>
      </c>
      <c r="G31" s="288">
        <v>474</v>
      </c>
      <c r="H31" s="289">
        <v>1230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73" t="s">
        <v>36</v>
      </c>
      <c r="B35" s="74"/>
      <c r="C35" s="74"/>
      <c r="D35" s="74"/>
      <c r="E35" s="74"/>
      <c r="F35" s="75"/>
      <c r="G35" s="75"/>
      <c r="H35" s="75"/>
    </row>
    <row r="61" ht="13.5" thickBot="1"/>
    <row r="62" spans="1:8" ht="13.5" thickBot="1">
      <c r="A62" s="89" t="s">
        <v>35</v>
      </c>
      <c r="B62" s="90"/>
      <c r="C62" s="90"/>
      <c r="D62" s="90"/>
      <c r="E62" s="90"/>
      <c r="F62" s="91"/>
      <c r="G62" s="91"/>
      <c r="H62" s="75"/>
    </row>
    <row r="63" spans="1:3" ht="12.75">
      <c r="A63" s="107" t="s">
        <v>38</v>
      </c>
      <c r="B63" s="95" t="s">
        <v>31</v>
      </c>
      <c r="C63" s="1" t="s">
        <v>93</v>
      </c>
    </row>
    <row r="64" spans="1:2" ht="12.75">
      <c r="A64" s="106">
        <v>40848</v>
      </c>
      <c r="B64" s="104"/>
    </row>
    <row r="65" spans="1:2" ht="12.75">
      <c r="A65" s="106">
        <v>40849</v>
      </c>
      <c r="B65" s="105"/>
    </row>
    <row r="66" spans="1:2" ht="12.75">
      <c r="A66" s="106">
        <v>40850</v>
      </c>
      <c r="B66" s="105"/>
    </row>
    <row r="67" spans="1:2" ht="12.75">
      <c r="A67" s="106">
        <v>40851</v>
      </c>
      <c r="B67" s="105"/>
    </row>
    <row r="68" spans="1:2" ht="12.75">
      <c r="A68" s="106">
        <v>40852</v>
      </c>
      <c r="B68" s="105"/>
    </row>
    <row r="69" spans="1:2" ht="12.75">
      <c r="A69" s="106">
        <v>40853</v>
      </c>
      <c r="B69" s="105"/>
    </row>
    <row r="70" spans="1:2" ht="12.75">
      <c r="A70" s="106">
        <v>40854</v>
      </c>
      <c r="B70" s="105"/>
    </row>
    <row r="71" spans="1:2" ht="12.75">
      <c r="A71" s="106">
        <v>40855</v>
      </c>
      <c r="B71" s="105"/>
    </row>
    <row r="72" spans="1:2" ht="12.75">
      <c r="A72" s="106">
        <v>40856</v>
      </c>
      <c r="B72" s="105"/>
    </row>
    <row r="73" spans="1:2" ht="12.75">
      <c r="A73" s="106">
        <v>40857</v>
      </c>
      <c r="B73" s="105"/>
    </row>
    <row r="74" spans="1:2" ht="12.75">
      <c r="A74" s="106">
        <v>40858</v>
      </c>
      <c r="B74" s="105"/>
    </row>
    <row r="75" spans="1:2" ht="12.75">
      <c r="A75" s="106">
        <v>40859</v>
      </c>
      <c r="B75" s="105"/>
    </row>
    <row r="76" spans="1:2" ht="12.75">
      <c r="A76" s="106">
        <v>40860</v>
      </c>
      <c r="B76" s="105"/>
    </row>
    <row r="77" spans="1:2" ht="12.75">
      <c r="A77" s="106">
        <v>40861</v>
      </c>
      <c r="B77" s="105"/>
    </row>
    <row r="78" spans="1:2" ht="12.75">
      <c r="A78" s="106">
        <v>40862</v>
      </c>
      <c r="B78" s="105"/>
    </row>
    <row r="79" spans="1:2" ht="12.75">
      <c r="A79" s="106">
        <v>40863</v>
      </c>
      <c r="B79" s="105"/>
    </row>
    <row r="80" spans="1:2" ht="12.75">
      <c r="A80" s="106">
        <v>40864</v>
      </c>
      <c r="B80" s="105"/>
    </row>
    <row r="81" spans="1:2" ht="12.75">
      <c r="A81" s="106">
        <v>40865</v>
      </c>
      <c r="B81" s="105"/>
    </row>
    <row r="82" spans="1:2" ht="12.75">
      <c r="A82" s="106">
        <v>40866</v>
      </c>
      <c r="B82" s="105"/>
    </row>
    <row r="83" spans="1:2" ht="12.75">
      <c r="A83" s="106">
        <v>40867</v>
      </c>
      <c r="B83" s="105"/>
    </row>
    <row r="84" spans="1:2" ht="12.75">
      <c r="A84" s="106">
        <v>40868</v>
      </c>
      <c r="B84" s="105"/>
    </row>
    <row r="85" spans="1:2" ht="12.75">
      <c r="A85" s="106">
        <v>40869</v>
      </c>
      <c r="B85" s="105"/>
    </row>
    <row r="86" spans="1:2" ht="12.75">
      <c r="A86" s="106">
        <v>40870</v>
      </c>
      <c r="B86" s="105"/>
    </row>
    <row r="87" spans="1:2" ht="12.75">
      <c r="A87" s="106">
        <v>40871</v>
      </c>
      <c r="B87" s="105"/>
    </row>
    <row r="88" spans="1:2" ht="12.75">
      <c r="A88" s="106">
        <v>40872</v>
      </c>
      <c r="B88" s="105"/>
    </row>
    <row r="89" spans="1:2" ht="12.75">
      <c r="A89" s="106">
        <v>40873</v>
      </c>
      <c r="B89" s="105"/>
    </row>
    <row r="90" spans="1:2" ht="12.75">
      <c r="A90" s="106">
        <v>40874</v>
      </c>
      <c r="B90" s="104"/>
    </row>
    <row r="91" spans="1:2" ht="12.75">
      <c r="A91" s="106">
        <v>40875</v>
      </c>
      <c r="B91" s="104"/>
    </row>
    <row r="92" spans="1:2" ht="12.75">
      <c r="A92" s="106">
        <v>40876</v>
      </c>
      <c r="B92" s="104"/>
    </row>
    <row r="93" spans="1:2" ht="12.75">
      <c r="A93" s="106">
        <v>40877</v>
      </c>
      <c r="B93" s="104"/>
    </row>
    <row r="94" spans="1:2" ht="12.75">
      <c r="A94" s="106"/>
      <c r="B94" s="104"/>
    </row>
    <row r="95" spans="1:2" ht="13.5" thickBot="1">
      <c r="A95" s="69" t="s">
        <v>32</v>
      </c>
      <c r="B95" s="257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175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176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25" t="s">
        <v>16</v>
      </c>
      <c r="B120" s="126" t="s">
        <v>15</v>
      </c>
      <c r="C120" s="127" t="s">
        <v>0</v>
      </c>
    </row>
    <row r="121" spans="1:3" ht="12.75" customHeight="1">
      <c r="A121" s="128" t="s">
        <v>17</v>
      </c>
      <c r="B121" s="100" t="s">
        <v>24</v>
      </c>
      <c r="C121" s="129" t="s">
        <v>24</v>
      </c>
    </row>
    <row r="122" spans="1:4" ht="12.75" customHeight="1">
      <c r="A122" s="130" t="s">
        <v>18</v>
      </c>
      <c r="B122" s="101" t="s">
        <v>24</v>
      </c>
      <c r="C122" s="131" t="s">
        <v>24</v>
      </c>
      <c r="D122" s="1" t="s">
        <v>3</v>
      </c>
    </row>
    <row r="123" spans="1:3" ht="12.75" customHeight="1">
      <c r="A123" s="130" t="s">
        <v>19</v>
      </c>
      <c r="B123" s="101" t="s">
        <v>24</v>
      </c>
      <c r="C123" s="131" t="s">
        <v>24</v>
      </c>
    </row>
    <row r="124" spans="1:3" ht="12.75" customHeight="1">
      <c r="A124" s="130" t="s">
        <v>20</v>
      </c>
      <c r="B124" s="101" t="s">
        <v>24</v>
      </c>
      <c r="C124" s="131" t="s">
        <v>24</v>
      </c>
    </row>
    <row r="125" spans="1:3" ht="12.75" customHeight="1">
      <c r="A125" s="130" t="s">
        <v>21</v>
      </c>
      <c r="B125" s="101" t="s">
        <v>24</v>
      </c>
      <c r="C125" s="131" t="s">
        <v>24</v>
      </c>
    </row>
    <row r="126" spans="1:3" ht="12.75" customHeight="1">
      <c r="A126" s="130" t="s">
        <v>22</v>
      </c>
      <c r="B126" s="101" t="s">
        <v>24</v>
      </c>
      <c r="C126" s="131" t="s">
        <v>24</v>
      </c>
    </row>
    <row r="127" spans="1:3" ht="12.75" customHeight="1">
      <c r="A127" s="130" t="s">
        <v>30</v>
      </c>
      <c r="B127" s="101" t="s">
        <v>24</v>
      </c>
      <c r="C127" s="131" t="s">
        <v>24</v>
      </c>
    </row>
    <row r="128" spans="1:3" ht="12.75" customHeight="1">
      <c r="A128" s="130" t="s">
        <v>37</v>
      </c>
      <c r="B128" s="101" t="s">
        <v>24</v>
      </c>
      <c r="C128" s="131" t="s">
        <v>24</v>
      </c>
    </row>
    <row r="129" spans="1:3" ht="12.75" customHeight="1">
      <c r="A129" s="130" t="s">
        <v>94</v>
      </c>
      <c r="B129" s="101" t="s">
        <v>24</v>
      </c>
      <c r="C129" s="131" t="s">
        <v>24</v>
      </c>
    </row>
    <row r="130" spans="1:3" ht="12.75" customHeight="1">
      <c r="A130" s="130" t="s">
        <v>95</v>
      </c>
      <c r="B130" s="101" t="s">
        <v>24</v>
      </c>
      <c r="C130" s="131" t="s">
        <v>24</v>
      </c>
    </row>
    <row r="131" spans="1:5" ht="12.75" customHeight="1">
      <c r="A131" s="132" t="s">
        <v>96</v>
      </c>
      <c r="B131" s="102" t="s">
        <v>24</v>
      </c>
      <c r="C131" s="133" t="s">
        <v>24</v>
      </c>
      <c r="D131" s="3"/>
      <c r="E131" s="3"/>
    </row>
    <row r="132" spans="1:5" ht="12.75" customHeight="1">
      <c r="A132" s="134" t="s">
        <v>97</v>
      </c>
      <c r="B132" s="103"/>
      <c r="C132" s="150"/>
      <c r="D132" s="109"/>
      <c r="E132" s="109"/>
    </row>
    <row r="133" spans="1:5" ht="12.75" customHeight="1" thickBot="1">
      <c r="A133" s="135" t="s">
        <v>2</v>
      </c>
      <c r="B133" s="52" t="s">
        <v>24</v>
      </c>
      <c r="C133" s="136" t="s">
        <v>24</v>
      </c>
      <c r="D133" s="3" t="s">
        <v>3</v>
      </c>
      <c r="E133" s="3"/>
    </row>
    <row r="134" spans="1:3" s="14" customFormat="1" ht="12.75" customHeight="1">
      <c r="A134" s="87"/>
      <c r="B134" s="88"/>
      <c r="C134" s="88"/>
    </row>
    <row r="135" spans="1:8" ht="13.5" thickBot="1">
      <c r="A135" s="9" t="s">
        <v>177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10" t="s">
        <v>34</v>
      </c>
      <c r="B136" s="111"/>
      <c r="C136" s="111"/>
      <c r="D136" s="112"/>
      <c r="E136" s="113"/>
      <c r="F136" s="114" t="s">
        <v>0</v>
      </c>
    </row>
    <row r="137" spans="1:7" s="14" customFormat="1" ht="12.75" customHeight="1">
      <c r="A137" s="115" t="s">
        <v>39</v>
      </c>
      <c r="B137" s="116"/>
      <c r="C137" s="116"/>
      <c r="D137" s="117"/>
      <c r="E137" s="117"/>
      <c r="F137" s="118" t="s">
        <v>24</v>
      </c>
      <c r="G137" s="278"/>
    </row>
    <row r="138" spans="1:7" ht="12.75">
      <c r="A138" s="108" t="s">
        <v>40</v>
      </c>
      <c r="B138" s="92"/>
      <c r="C138" s="92"/>
      <c r="D138" s="92"/>
      <c r="E138" s="3"/>
      <c r="F138" s="119" t="s">
        <v>24</v>
      </c>
      <c r="G138" s="279"/>
    </row>
    <row r="139" spans="1:7" ht="12.75" customHeight="1" thickBot="1">
      <c r="A139" s="120" t="s">
        <v>41</v>
      </c>
      <c r="B139" s="121"/>
      <c r="C139" s="121"/>
      <c r="D139" s="121"/>
      <c r="E139" s="121"/>
      <c r="F139" s="122" t="s">
        <v>24</v>
      </c>
      <c r="G139" s="279"/>
    </row>
    <row r="140" spans="1:8" s="14" customFormat="1" ht="12.75">
      <c r="A140" s="93"/>
      <c r="B140" s="93"/>
      <c r="C140" s="93"/>
      <c r="D140" s="93"/>
      <c r="E140" s="77"/>
      <c r="F140" s="94"/>
      <c r="G140" s="94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7" t="s">
        <v>178</v>
      </c>
      <c r="B2" s="7"/>
      <c r="C2" s="7"/>
      <c r="D2" s="8"/>
      <c r="E2" s="8"/>
      <c r="F2" s="18"/>
      <c r="G2" s="18"/>
    </row>
    <row r="3" spans="1:7" s="14" customFormat="1" ht="13.5" thickBot="1">
      <c r="A3" s="86"/>
      <c r="B3" s="83"/>
      <c r="C3" s="83"/>
      <c r="D3" s="84"/>
      <c r="E3" s="84"/>
      <c r="F3" s="85"/>
      <c r="G3" s="85"/>
    </row>
    <row r="4" spans="1:7" ht="13.5" thickBot="1">
      <c r="A4" s="275" t="s">
        <v>25</v>
      </c>
      <c r="B4" s="276"/>
      <c r="C4" s="276"/>
      <c r="D4" s="276"/>
      <c r="E4" s="276"/>
      <c r="F4" s="276"/>
      <c r="G4" s="277"/>
    </row>
    <row r="5" spans="1:7" ht="12.75">
      <c r="A5" s="33"/>
      <c r="B5" s="310" t="s">
        <v>4</v>
      </c>
      <c r="C5" s="311"/>
      <c r="D5" s="311"/>
      <c r="E5" s="312"/>
      <c r="F5" s="310" t="s">
        <v>2</v>
      </c>
      <c r="G5" s="313"/>
    </row>
    <row r="6" spans="1:7" ht="13.5" thickBot="1">
      <c r="A6" s="96" t="s">
        <v>5</v>
      </c>
      <c r="B6" s="97" t="s">
        <v>6</v>
      </c>
      <c r="C6" s="97" t="s">
        <v>7</v>
      </c>
      <c r="D6" s="97" t="s">
        <v>8</v>
      </c>
      <c r="E6" s="97" t="s">
        <v>7</v>
      </c>
      <c r="F6" s="97" t="s">
        <v>2</v>
      </c>
      <c r="G6" s="98" t="s">
        <v>7</v>
      </c>
    </row>
    <row r="7" spans="1:7" ht="12.75">
      <c r="A7" s="28" t="s">
        <v>9</v>
      </c>
      <c r="B7" s="66">
        <f>B32+B56+B80</f>
        <v>3506</v>
      </c>
      <c r="C7" s="35">
        <f>B7/F12</f>
        <v>0.0853581340994303</v>
      </c>
      <c r="D7" s="66">
        <f>D32+D56+D80</f>
        <v>3362</v>
      </c>
      <c r="E7" s="36">
        <f>D7/F12</f>
        <v>0.08185226664069728</v>
      </c>
      <c r="F7" s="37">
        <f aca="true" t="shared" si="0" ref="F7:G11">B7+D7</f>
        <v>6868</v>
      </c>
      <c r="G7" s="38">
        <f t="shared" si="0"/>
        <v>0.16721040074012758</v>
      </c>
    </row>
    <row r="8" spans="1:7" ht="12.75">
      <c r="A8" s="29" t="s">
        <v>10</v>
      </c>
      <c r="B8" s="67">
        <f>B33+B57+B81</f>
        <v>5813</v>
      </c>
      <c r="C8" s="39">
        <f>B8/F12</f>
        <v>0.14152505234454887</v>
      </c>
      <c r="D8" s="67">
        <f>D33+D57+D81</f>
        <v>5752</v>
      </c>
      <c r="E8" s="40">
        <f>D8/F12</f>
        <v>0.14003992793494668</v>
      </c>
      <c r="F8" s="41">
        <f t="shared" si="0"/>
        <v>11565</v>
      </c>
      <c r="G8" s="42">
        <f t="shared" si="0"/>
        <v>0.28156498027949556</v>
      </c>
    </row>
    <row r="9" spans="1:7" ht="12.75">
      <c r="A9" s="30" t="s">
        <v>11</v>
      </c>
      <c r="B9" s="67">
        <f>B34+B58+B82</f>
        <v>3103</v>
      </c>
      <c r="C9" s="39">
        <f>B9/F12</f>
        <v>0.07554657447533719</v>
      </c>
      <c r="D9" s="67">
        <f>D34+D58+D82</f>
        <v>2901</v>
      </c>
      <c r="E9" s="40">
        <f>D9/F12</f>
        <v>0.07062862151239227</v>
      </c>
      <c r="F9" s="41">
        <f t="shared" si="0"/>
        <v>6004</v>
      </c>
      <c r="G9" s="42">
        <f t="shared" si="0"/>
        <v>0.14617519598772946</v>
      </c>
    </row>
    <row r="10" spans="1:7" ht="12.75">
      <c r="A10" s="31" t="s">
        <v>12</v>
      </c>
      <c r="B10" s="67">
        <f>B35+B59+B83</f>
        <v>6819</v>
      </c>
      <c r="C10" s="39">
        <f>B10/F12</f>
        <v>0.16601743195208649</v>
      </c>
      <c r="D10" s="67">
        <f>D35+D59+D83</f>
        <v>8865</v>
      </c>
      <c r="E10" s="40">
        <f>D10/F12</f>
        <v>0.21582996542825145</v>
      </c>
      <c r="F10" s="41">
        <f t="shared" si="0"/>
        <v>15684</v>
      </c>
      <c r="G10" s="42">
        <f t="shared" si="0"/>
        <v>0.3818473973803379</v>
      </c>
    </row>
    <row r="11" spans="1:7" ht="13.5" thickBot="1">
      <c r="A11" s="32" t="s">
        <v>13</v>
      </c>
      <c r="B11" s="68">
        <f>B36+B60+B84</f>
        <v>431</v>
      </c>
      <c r="C11" s="43">
        <f>B11/F12</f>
        <v>0.010493256074402298</v>
      </c>
      <c r="D11" s="68">
        <f>D36+D60+D84</f>
        <v>522</v>
      </c>
      <c r="E11" s="44">
        <f>D11/F12</f>
        <v>0.012708769537907193</v>
      </c>
      <c r="F11" s="45">
        <f t="shared" si="0"/>
        <v>953</v>
      </c>
      <c r="G11" s="46">
        <f t="shared" si="0"/>
        <v>0.02320202561230949</v>
      </c>
    </row>
    <row r="12" spans="1:7" ht="13.5" thickBot="1">
      <c r="A12" s="34" t="s">
        <v>26</v>
      </c>
      <c r="B12" s="47">
        <f>B7+B8+B9+B10+B11</f>
        <v>19672</v>
      </c>
      <c r="C12" s="48">
        <f aca="true" t="shared" si="1" ref="B12:G12">SUM(C7:C11)</f>
        <v>0.47894044894580523</v>
      </c>
      <c r="D12" s="47">
        <f>D7+D8+D9+D10+D11</f>
        <v>21402</v>
      </c>
      <c r="E12" s="48">
        <f t="shared" si="1"/>
        <v>0.521059551054195</v>
      </c>
      <c r="F12" s="47">
        <f t="shared" si="1"/>
        <v>41074</v>
      </c>
      <c r="G12" s="49">
        <f t="shared" si="1"/>
        <v>0.9999999999999999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7">
        <v>0</v>
      </c>
      <c r="C16" s="97">
        <v>0</v>
      </c>
      <c r="D16" s="22"/>
      <c r="E16" s="22"/>
      <c r="F16" s="22"/>
      <c r="G16" s="22"/>
    </row>
    <row r="17" spans="1:7" ht="12.75">
      <c r="A17" s="27"/>
      <c r="B17" s="97">
        <v>0</v>
      </c>
      <c r="C17" s="97">
        <v>0</v>
      </c>
      <c r="D17" s="22"/>
      <c r="E17" s="22"/>
      <c r="F17" s="22"/>
      <c r="G17" s="22"/>
    </row>
    <row r="18" spans="1:7" ht="12.75">
      <c r="A18" s="27"/>
      <c r="B18" s="97">
        <v>0</v>
      </c>
      <c r="C18" s="97">
        <v>0</v>
      </c>
      <c r="D18" s="22"/>
      <c r="E18" s="22"/>
      <c r="F18" s="22"/>
      <c r="G18" s="22"/>
    </row>
    <row r="19" spans="1:7" ht="12.75">
      <c r="A19" s="27"/>
      <c r="B19" s="97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0" t="s">
        <v>4</v>
      </c>
      <c r="C30" s="311"/>
      <c r="D30" s="311"/>
      <c r="E30" s="312"/>
      <c r="F30" s="310" t="s">
        <v>2</v>
      </c>
      <c r="G30" s="313"/>
      <c r="H30"/>
      <c r="I30"/>
    </row>
    <row r="31" spans="1:9" ht="13.5" thickBot="1">
      <c r="A31" s="96" t="s">
        <v>5</v>
      </c>
      <c r="B31" s="97" t="s">
        <v>6</v>
      </c>
      <c r="C31" s="97" t="s">
        <v>7</v>
      </c>
      <c r="D31" s="97" t="s">
        <v>8</v>
      </c>
      <c r="E31" s="97" t="s">
        <v>7</v>
      </c>
      <c r="F31" s="97" t="s">
        <v>2</v>
      </c>
      <c r="G31" s="98" t="s">
        <v>7</v>
      </c>
      <c r="H31" s="151"/>
      <c r="I31" s="151"/>
    </row>
    <row r="32" spans="1:9" ht="12.75">
      <c r="A32" s="28" t="s">
        <v>9</v>
      </c>
      <c r="B32" s="155">
        <v>1337</v>
      </c>
      <c r="C32" s="35">
        <f>B32/F37</f>
        <v>0.10085237987478313</v>
      </c>
      <c r="D32" s="155">
        <v>1259</v>
      </c>
      <c r="E32" s="36">
        <f>D32/F37</f>
        <v>0.09496869578335973</v>
      </c>
      <c r="F32" s="37">
        <f aca="true" t="shared" si="2" ref="F32:G37">B32+D32</f>
        <v>2596</v>
      </c>
      <c r="G32" s="38">
        <f t="shared" si="2"/>
        <v>0.19582107565814286</v>
      </c>
      <c r="H32" s="151"/>
      <c r="I32" s="151"/>
    </row>
    <row r="33" spans="1:9" ht="12.75">
      <c r="A33" s="302" t="s">
        <v>10</v>
      </c>
      <c r="B33" s="156">
        <v>1918</v>
      </c>
      <c r="C33" s="303">
        <f>B33/F37</f>
        <v>0.14467828317115486</v>
      </c>
      <c r="D33" s="156">
        <v>1996</v>
      </c>
      <c r="E33" s="40">
        <f>D33/F37</f>
        <v>0.15056196726257826</v>
      </c>
      <c r="F33" s="41">
        <f t="shared" si="2"/>
        <v>3914</v>
      </c>
      <c r="G33" s="42">
        <f t="shared" si="2"/>
        <v>0.29524025043373314</v>
      </c>
      <c r="H33" s="151"/>
      <c r="I33" s="151"/>
    </row>
    <row r="34" spans="1:9" ht="12.75">
      <c r="A34" s="30" t="s">
        <v>11</v>
      </c>
      <c r="B34" s="156">
        <v>945</v>
      </c>
      <c r="C34" s="39">
        <f>B34/F37</f>
        <v>0.07128309572301425</v>
      </c>
      <c r="D34" s="156">
        <v>895</v>
      </c>
      <c r="E34" s="40">
        <f>D34/F37</f>
        <v>0.06751150335671721</v>
      </c>
      <c r="F34" s="41">
        <f t="shared" si="2"/>
        <v>1840</v>
      </c>
      <c r="G34" s="42">
        <f t="shared" si="2"/>
        <v>0.13879459907973146</v>
      </c>
      <c r="H34" s="151"/>
      <c r="I34" s="151"/>
    </row>
    <row r="35" spans="1:9" ht="12.75">
      <c r="A35" s="304" t="s">
        <v>12</v>
      </c>
      <c r="B35" s="156">
        <v>1943</v>
      </c>
      <c r="C35" s="303">
        <f>B35/F37</f>
        <v>0.14656407935430338</v>
      </c>
      <c r="D35" s="156">
        <v>2704</v>
      </c>
      <c r="E35" s="40">
        <f>D35/F37</f>
        <v>0.2039677151693445</v>
      </c>
      <c r="F35" s="41">
        <f t="shared" si="2"/>
        <v>4647</v>
      </c>
      <c r="G35" s="42">
        <f t="shared" si="2"/>
        <v>0.3505317945236479</v>
      </c>
      <c r="H35"/>
      <c r="I35"/>
    </row>
    <row r="36" spans="1:9" ht="13.5" thickBot="1">
      <c r="A36" s="32" t="s">
        <v>13</v>
      </c>
      <c r="B36" s="157">
        <v>86</v>
      </c>
      <c r="C36" s="43">
        <f>B36/F37</f>
        <v>0.0064871388700309274</v>
      </c>
      <c r="D36" s="157">
        <v>174</v>
      </c>
      <c r="E36" s="44">
        <f>D36/F37</f>
        <v>0.013125141434713735</v>
      </c>
      <c r="F36" s="45">
        <f t="shared" si="2"/>
        <v>260</v>
      </c>
      <c r="G36" s="46">
        <f t="shared" si="2"/>
        <v>0.019612280304744663</v>
      </c>
      <c r="H36" s="151"/>
      <c r="I36" s="151"/>
    </row>
    <row r="37" spans="1:7" ht="13.5" thickBot="1">
      <c r="A37" s="34" t="s">
        <v>128</v>
      </c>
      <c r="B37" s="47">
        <f>SUM(B32:B36)</f>
        <v>6229</v>
      </c>
      <c r="C37" s="48">
        <f>B37/F37</f>
        <v>0.46986497699328655</v>
      </c>
      <c r="D37" s="47">
        <f>SUM(D32:D36)</f>
        <v>7028</v>
      </c>
      <c r="E37" s="48">
        <f>D37/F37</f>
        <v>0.5301350230067134</v>
      </c>
      <c r="F37" s="47">
        <f t="shared" si="2"/>
        <v>13257</v>
      </c>
      <c r="G37" s="49">
        <f t="shared" si="2"/>
        <v>1</v>
      </c>
    </row>
    <row r="38" spans="1:7" s="14" customFormat="1" ht="13.5" thickBot="1">
      <c r="A38" s="78"/>
      <c r="B38" s="79"/>
      <c r="C38" s="80"/>
      <c r="D38" s="79"/>
      <c r="E38" s="80"/>
      <c r="F38" s="79"/>
      <c r="G38" s="82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81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0" t="s">
        <v>4</v>
      </c>
      <c r="C54" s="311"/>
      <c r="D54" s="311"/>
      <c r="E54" s="312"/>
      <c r="F54" s="310" t="s">
        <v>2</v>
      </c>
      <c r="G54" s="313"/>
      <c r="H54" s="16"/>
    </row>
    <row r="55" spans="1:8" ht="13.5" thickBot="1">
      <c r="A55" s="96" t="s">
        <v>5</v>
      </c>
      <c r="B55" s="97" t="s">
        <v>6</v>
      </c>
      <c r="C55" s="97" t="s">
        <v>7</v>
      </c>
      <c r="D55" s="97" t="s">
        <v>8</v>
      </c>
      <c r="E55" s="97" t="s">
        <v>7</v>
      </c>
      <c r="F55" s="97" t="s">
        <v>2</v>
      </c>
      <c r="G55" s="98" t="s">
        <v>7</v>
      </c>
      <c r="H55" s="16"/>
    </row>
    <row r="56" spans="1:8" ht="12.75">
      <c r="A56" s="28" t="s">
        <v>9</v>
      </c>
      <c r="B56" s="306">
        <v>1209</v>
      </c>
      <c r="C56" s="36">
        <f>B56/F61</f>
        <v>0.07364317475787294</v>
      </c>
      <c r="D56" s="306">
        <v>1199</v>
      </c>
      <c r="E56" s="36">
        <f>D56/F61</f>
        <v>0.07303405007004934</v>
      </c>
      <c r="F56" s="37">
        <f>B56+D56</f>
        <v>2408</v>
      </c>
      <c r="G56" s="38">
        <f>F56/F61</f>
        <v>0.14667722482792228</v>
      </c>
      <c r="H56" s="16"/>
    </row>
    <row r="57" spans="1:8" ht="12.75">
      <c r="A57" s="29" t="s">
        <v>10</v>
      </c>
      <c r="B57" s="307">
        <v>2273</v>
      </c>
      <c r="C57" s="40">
        <f>B57/F61</f>
        <v>0.1384540415423037</v>
      </c>
      <c r="D57" s="307">
        <v>2272</v>
      </c>
      <c r="E57" s="40">
        <f>D57/F61</f>
        <v>0.13839312907352136</v>
      </c>
      <c r="F57" s="41">
        <f>B57+D57</f>
        <v>4545</v>
      </c>
      <c r="G57" s="42">
        <f>F57/F61</f>
        <v>0.27684717061582503</v>
      </c>
      <c r="H57" s="16"/>
    </row>
    <row r="58" spans="1:7" ht="12.75">
      <c r="A58" s="30" t="s">
        <v>11</v>
      </c>
      <c r="B58" s="307">
        <v>1159</v>
      </c>
      <c r="C58" s="40">
        <f>B58/F61</f>
        <v>0.07059755131875495</v>
      </c>
      <c r="D58" s="307">
        <v>1118</v>
      </c>
      <c r="E58" s="40">
        <f>D58/F61</f>
        <v>0.0681001400986782</v>
      </c>
      <c r="F58" s="41">
        <f>B58+D58</f>
        <v>2277</v>
      </c>
      <c r="G58" s="42">
        <f>F58/F61</f>
        <v>0.13869769141743316</v>
      </c>
    </row>
    <row r="59" spans="1:8" ht="12.75">
      <c r="A59" s="31" t="s">
        <v>12</v>
      </c>
      <c r="B59" s="307">
        <v>3149</v>
      </c>
      <c r="C59" s="40">
        <v>34.42</v>
      </c>
      <c r="D59" s="307">
        <v>3557</v>
      </c>
      <c r="E59" s="40">
        <f>D59/F61</f>
        <v>0.21666565145885364</v>
      </c>
      <c r="F59" s="41">
        <f>B59+D59</f>
        <v>6706</v>
      </c>
      <c r="G59" s="42">
        <f>F59/F61</f>
        <v>0.40847901565450445</v>
      </c>
      <c r="H59" s="16"/>
    </row>
    <row r="60" spans="1:7" ht="13.5" thickBot="1">
      <c r="A60" s="32" t="s">
        <v>13</v>
      </c>
      <c r="B60" s="308">
        <v>272</v>
      </c>
      <c r="C60" s="44">
        <f>B60/F61</f>
        <v>0.01656819150880185</v>
      </c>
      <c r="D60" s="308">
        <v>209</v>
      </c>
      <c r="E60" s="44">
        <f>D60/F61</f>
        <v>0.012730705975513188</v>
      </c>
      <c r="F60" s="45">
        <f>B60+D60</f>
        <v>481</v>
      </c>
      <c r="G60" s="46">
        <f>F60/F61</f>
        <v>0.02929889748431504</v>
      </c>
    </row>
    <row r="61" spans="1:7" ht="13.5" thickBot="1">
      <c r="A61" s="34" t="s">
        <v>131</v>
      </c>
      <c r="B61" s="47">
        <f aca="true" t="shared" si="3" ref="B61:G61">SUM(B56:B60)</f>
        <v>8062</v>
      </c>
      <c r="C61" s="48">
        <f t="shared" si="3"/>
        <v>34.71926295912774</v>
      </c>
      <c r="D61" s="47">
        <f t="shared" si="3"/>
        <v>8355</v>
      </c>
      <c r="E61" s="48">
        <f t="shared" si="3"/>
        <v>0.5089236766766158</v>
      </c>
      <c r="F61" s="47">
        <f t="shared" si="3"/>
        <v>16417</v>
      </c>
      <c r="G61" s="49">
        <f t="shared" si="3"/>
        <v>0.9999999999999999</v>
      </c>
    </row>
    <row r="62" spans="1:7" s="14" customFormat="1" ht="13.5" thickBot="1">
      <c r="A62" s="78"/>
      <c r="B62" s="79"/>
      <c r="C62" s="80"/>
      <c r="D62" s="79"/>
      <c r="E62" s="80"/>
      <c r="F62" s="79"/>
      <c r="G62" s="80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81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0" t="s">
        <v>4</v>
      </c>
      <c r="C78" s="311"/>
      <c r="D78" s="311"/>
      <c r="E78" s="312"/>
      <c r="F78" s="310" t="s">
        <v>2</v>
      </c>
      <c r="G78" s="313"/>
      <c r="H78" s="16"/>
    </row>
    <row r="79" spans="1:8" ht="13.5" thickBot="1">
      <c r="A79" s="96" t="s">
        <v>5</v>
      </c>
      <c r="B79" s="97" t="s">
        <v>6</v>
      </c>
      <c r="C79" s="97" t="s">
        <v>7</v>
      </c>
      <c r="D79" s="97" t="s">
        <v>8</v>
      </c>
      <c r="E79" s="97" t="s">
        <v>7</v>
      </c>
      <c r="F79" s="97" t="s">
        <v>2</v>
      </c>
      <c r="G79" s="98" t="s">
        <v>7</v>
      </c>
      <c r="H79" s="16"/>
    </row>
    <row r="80" spans="1:8" ht="12.75">
      <c r="A80" s="28" t="s">
        <v>9</v>
      </c>
      <c r="B80" s="152">
        <v>960</v>
      </c>
      <c r="C80" s="35">
        <f>B80/F85</f>
        <v>0.08421052631578947</v>
      </c>
      <c r="D80" s="152">
        <v>904</v>
      </c>
      <c r="E80" s="36">
        <f>D80/F85</f>
        <v>0.07929824561403509</v>
      </c>
      <c r="F80" s="37">
        <f>B80+D80</f>
        <v>1864</v>
      </c>
      <c r="G80" s="38">
        <f>F80/F85</f>
        <v>0.16350877192982455</v>
      </c>
      <c r="H80" s="16"/>
    </row>
    <row r="81" spans="1:8" ht="12.75">
      <c r="A81" s="29" t="s">
        <v>10</v>
      </c>
      <c r="B81" s="153">
        <v>1622</v>
      </c>
      <c r="C81" s="39">
        <f>B81/F85</f>
        <v>0.14228070175438595</v>
      </c>
      <c r="D81" s="153">
        <v>1484</v>
      </c>
      <c r="E81" s="40">
        <f>D81/F85</f>
        <v>0.13017543859649122</v>
      </c>
      <c r="F81" s="41">
        <f>B81+D81</f>
        <v>3106</v>
      </c>
      <c r="G81" s="42">
        <f>F81/F85</f>
        <v>0.2724561403508772</v>
      </c>
      <c r="H81" s="16"/>
    </row>
    <row r="82" spans="1:7" ht="12.75">
      <c r="A82" s="30" t="s">
        <v>11</v>
      </c>
      <c r="B82" s="153">
        <v>999</v>
      </c>
      <c r="C82" s="39">
        <f>B82/F85</f>
        <v>0.08763157894736842</v>
      </c>
      <c r="D82" s="153">
        <v>888</v>
      </c>
      <c r="E82" s="40">
        <f>D82/F85</f>
        <v>0.07789473684210527</v>
      </c>
      <c r="F82" s="41">
        <f>B82+D82</f>
        <v>1887</v>
      </c>
      <c r="G82" s="42">
        <f>F82/F85</f>
        <v>0.1655263157894737</v>
      </c>
    </row>
    <row r="83" spans="1:8" ht="12.75">
      <c r="A83" s="31" t="s">
        <v>12</v>
      </c>
      <c r="B83" s="153">
        <v>1727</v>
      </c>
      <c r="C83" s="39">
        <f>B83/F85</f>
        <v>0.15149122807017543</v>
      </c>
      <c r="D83" s="153">
        <v>2604</v>
      </c>
      <c r="E83" s="40">
        <f>D83/F85</f>
        <v>0.22842105263157894</v>
      </c>
      <c r="F83" s="41">
        <f>B83+D83</f>
        <v>4331</v>
      </c>
      <c r="G83" s="42">
        <f>F83/F85</f>
        <v>0.37991228070175437</v>
      </c>
      <c r="H83" s="16"/>
    </row>
    <row r="84" spans="1:7" ht="13.5" thickBot="1">
      <c r="A84" s="32" t="s">
        <v>13</v>
      </c>
      <c r="B84" s="154">
        <v>73</v>
      </c>
      <c r="C84" s="43">
        <f>B84/F85</f>
        <v>0.006403508771929824</v>
      </c>
      <c r="D84" s="154">
        <v>139</v>
      </c>
      <c r="E84" s="44">
        <f>D84/F85</f>
        <v>0.012192982456140351</v>
      </c>
      <c r="F84" s="45">
        <f>B84+D84</f>
        <v>212</v>
      </c>
      <c r="G84" s="46">
        <f>F84/F85</f>
        <v>0.018596491228070177</v>
      </c>
    </row>
    <row r="85" spans="1:7" ht="13.5" thickBot="1">
      <c r="A85" s="34" t="s">
        <v>136</v>
      </c>
      <c r="B85" s="47">
        <f aca="true" t="shared" si="4" ref="B85:G85">SUM(B80:B84)</f>
        <v>5381</v>
      </c>
      <c r="C85" s="48">
        <f t="shared" si="4"/>
        <v>0.47201754385964906</v>
      </c>
      <c r="D85" s="47">
        <f t="shared" si="4"/>
        <v>6019</v>
      </c>
      <c r="E85" s="48">
        <f t="shared" si="4"/>
        <v>0.5279824561403509</v>
      </c>
      <c r="F85" s="47">
        <f t="shared" si="4"/>
        <v>11400</v>
      </c>
      <c r="G85" s="49">
        <f t="shared" si="4"/>
        <v>0.9999999999999999</v>
      </c>
    </row>
    <row r="86" spans="1:7" s="14" customFormat="1" ht="13.5" thickBot="1">
      <c r="A86" s="78"/>
      <c r="B86" s="79"/>
      <c r="C86" s="80"/>
      <c r="D86" s="79"/>
      <c r="E86" s="80"/>
      <c r="F86" s="79"/>
      <c r="G86" s="80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81"/>
      <c r="B100" s="22"/>
      <c r="C100" s="22"/>
      <c r="D100" s="22"/>
      <c r="E100" s="22"/>
      <c r="F100" s="22"/>
      <c r="G100" s="22"/>
    </row>
    <row r="101" spans="1:7" ht="12.75">
      <c r="A101" s="81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J1"/>
      <selection pane="bottomLeft" activeCell="B13" sqref="B13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97" t="s">
        <v>119</v>
      </c>
      <c r="B1" s="298"/>
      <c r="C1" s="298"/>
      <c r="D1" s="299"/>
      <c r="E1" s="299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00"/>
    </row>
    <row r="2" s="14" customFormat="1" ht="12.75">
      <c r="D2" s="15"/>
    </row>
    <row r="3" spans="1:17" s="14" customFormat="1" ht="12.75">
      <c r="A3" s="294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1:17" ht="12.75">
      <c r="A4" s="274"/>
      <c r="B4" s="265"/>
      <c r="C4" s="292" t="s">
        <v>100</v>
      </c>
      <c r="D4" s="293"/>
      <c r="E4" s="293"/>
      <c r="F4" s="293"/>
      <c r="G4" s="293"/>
      <c r="H4" s="293"/>
      <c r="I4" s="266" t="s">
        <v>101</v>
      </c>
      <c r="J4" s="266"/>
      <c r="K4" s="266"/>
      <c r="L4" s="266"/>
      <c r="M4" s="266"/>
      <c r="N4" s="266"/>
      <c r="O4" s="266"/>
      <c r="P4" s="266"/>
      <c r="Q4" s="190"/>
    </row>
    <row r="5" spans="1:17" s="262" customFormat="1" ht="51">
      <c r="A5" s="261" t="s">
        <v>104</v>
      </c>
      <c r="B5" s="269" t="s">
        <v>99</v>
      </c>
      <c r="C5" s="269" t="s">
        <v>120</v>
      </c>
      <c r="D5" s="269" t="s">
        <v>42</v>
      </c>
      <c r="E5" s="269" t="s">
        <v>121</v>
      </c>
      <c r="F5" s="269" t="s">
        <v>43</v>
      </c>
      <c r="G5" s="269" t="s">
        <v>44</v>
      </c>
      <c r="H5" s="269" t="s">
        <v>102</v>
      </c>
      <c r="I5" s="269" t="s">
        <v>45</v>
      </c>
      <c r="J5" s="269" t="s">
        <v>46</v>
      </c>
      <c r="K5" s="269" t="s">
        <v>47</v>
      </c>
      <c r="L5" s="269" t="s">
        <v>48</v>
      </c>
      <c r="M5" s="269" t="s">
        <v>49</v>
      </c>
      <c r="N5" s="269" t="s">
        <v>50</v>
      </c>
      <c r="O5" s="269" t="s">
        <v>51</v>
      </c>
      <c r="P5" s="269" t="s">
        <v>105</v>
      </c>
      <c r="Q5" s="269" t="s">
        <v>103</v>
      </c>
    </row>
    <row r="6" spans="1:17" ht="12.75">
      <c r="A6" s="263" t="s">
        <v>137</v>
      </c>
      <c r="B6" s="301">
        <v>13318</v>
      </c>
      <c r="C6" s="267">
        <v>4</v>
      </c>
      <c r="D6" s="270">
        <v>54</v>
      </c>
      <c r="E6" s="270">
        <v>0</v>
      </c>
      <c r="F6" s="270">
        <v>3</v>
      </c>
      <c r="G6" s="270">
        <v>0</v>
      </c>
      <c r="H6" s="271">
        <f>C6+D6+F6</f>
        <v>61</v>
      </c>
      <c r="I6" s="270">
        <v>2</v>
      </c>
      <c r="J6" s="270">
        <v>0</v>
      </c>
      <c r="K6" s="270">
        <v>6</v>
      </c>
      <c r="L6" s="270">
        <v>0</v>
      </c>
      <c r="M6" s="270">
        <v>0</v>
      </c>
      <c r="N6" s="270">
        <v>0</v>
      </c>
      <c r="O6" s="270">
        <v>114</v>
      </c>
      <c r="P6" s="271">
        <f>I6+K6+O6</f>
        <v>122</v>
      </c>
      <c r="Q6" s="271">
        <f>(H6-P6)+B6</f>
        <v>13257</v>
      </c>
    </row>
    <row r="7" spans="1:17" ht="12.75">
      <c r="A7" s="264" t="s">
        <v>138</v>
      </c>
      <c r="B7" s="301">
        <v>16428</v>
      </c>
      <c r="C7" s="268" t="s">
        <v>140</v>
      </c>
      <c r="D7" s="272">
        <v>51</v>
      </c>
      <c r="E7" s="272">
        <v>0</v>
      </c>
      <c r="F7" s="272">
        <v>0</v>
      </c>
      <c r="G7" s="272">
        <v>8</v>
      </c>
      <c r="H7" s="273">
        <f>SUM(C7:G7)</f>
        <v>59</v>
      </c>
      <c r="I7" s="272">
        <v>0</v>
      </c>
      <c r="J7" s="272">
        <v>70</v>
      </c>
      <c r="K7" s="272" t="s">
        <v>140</v>
      </c>
      <c r="L7" s="272">
        <v>0</v>
      </c>
      <c r="M7" s="272">
        <v>0</v>
      </c>
      <c r="N7" s="272">
        <v>0</v>
      </c>
      <c r="O7" s="272">
        <v>0</v>
      </c>
      <c r="P7" s="273">
        <f>SUM(I7:O7)</f>
        <v>70</v>
      </c>
      <c r="Q7" s="273">
        <f>B7+H7-P7</f>
        <v>16417</v>
      </c>
    </row>
    <row r="8" spans="1:17" ht="15" customHeight="1">
      <c r="A8" s="264" t="s">
        <v>139</v>
      </c>
      <c r="B8" s="301">
        <v>11343</v>
      </c>
      <c r="C8" s="268">
        <v>43</v>
      </c>
      <c r="D8" s="272">
        <v>36</v>
      </c>
      <c r="E8" s="272" t="s">
        <v>140</v>
      </c>
      <c r="F8" s="272">
        <v>4</v>
      </c>
      <c r="G8" s="272">
        <v>0</v>
      </c>
      <c r="H8" s="273">
        <f>SUM(C8:G8)</f>
        <v>83</v>
      </c>
      <c r="I8" s="272">
        <v>8</v>
      </c>
      <c r="J8" s="272">
        <v>8</v>
      </c>
      <c r="K8" s="272">
        <v>0</v>
      </c>
      <c r="L8" s="272">
        <v>0</v>
      </c>
      <c r="M8" s="272">
        <v>0</v>
      </c>
      <c r="N8" s="272">
        <v>0</v>
      </c>
      <c r="O8" s="272">
        <v>10</v>
      </c>
      <c r="P8" s="273">
        <f>SUM(I8:O8)</f>
        <v>26</v>
      </c>
      <c r="Q8" s="273">
        <f>B8+H8-P8</f>
        <v>11400</v>
      </c>
    </row>
    <row r="9" spans="1:17" ht="12.75">
      <c r="A9" s="290" t="s">
        <v>2</v>
      </c>
      <c r="B9" s="291">
        <f aca="true" t="shared" si="0" ref="B9:Q9">SUM(B6:B8)</f>
        <v>41089</v>
      </c>
      <c r="C9" s="291">
        <f t="shared" si="0"/>
        <v>47</v>
      </c>
      <c r="D9" s="291">
        <f t="shared" si="0"/>
        <v>141</v>
      </c>
      <c r="E9" s="291">
        <f t="shared" si="0"/>
        <v>0</v>
      </c>
      <c r="F9" s="291">
        <f t="shared" si="0"/>
        <v>7</v>
      </c>
      <c r="G9" s="291">
        <f t="shared" si="0"/>
        <v>8</v>
      </c>
      <c r="H9" s="291">
        <f t="shared" si="0"/>
        <v>203</v>
      </c>
      <c r="I9" s="291">
        <f t="shared" si="0"/>
        <v>10</v>
      </c>
      <c r="J9" s="291">
        <f t="shared" si="0"/>
        <v>78</v>
      </c>
      <c r="K9" s="291">
        <f t="shared" si="0"/>
        <v>6</v>
      </c>
      <c r="L9" s="291">
        <f t="shared" si="0"/>
        <v>0</v>
      </c>
      <c r="M9" s="291">
        <f t="shared" si="0"/>
        <v>0</v>
      </c>
      <c r="N9" s="291">
        <f t="shared" si="0"/>
        <v>0</v>
      </c>
      <c r="O9" s="291">
        <f t="shared" si="0"/>
        <v>124</v>
      </c>
      <c r="P9" s="291">
        <f t="shared" si="0"/>
        <v>218</v>
      </c>
      <c r="Q9" s="291">
        <f t="shared" si="0"/>
        <v>41074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165" sqref="B165"/>
    </sheetView>
  </sheetViews>
  <sheetFormatPr defaultColWidth="9.140625" defaultRowHeight="12.75"/>
  <cols>
    <col min="1" max="1" width="10.7109375" style="226" customWidth="1"/>
    <col min="2" max="2" width="19.7109375" style="226" bestFit="1" customWidth="1"/>
    <col min="3" max="3" width="15.28125" style="226" bestFit="1" customWidth="1"/>
    <col min="4" max="4" width="5.421875" style="222" customWidth="1"/>
    <col min="5" max="5" width="3.140625" style="222" hidden="1" customWidth="1"/>
    <col min="6" max="6" width="12.57421875" style="222" customWidth="1"/>
    <col min="7" max="7" width="6.57421875" style="222" customWidth="1"/>
    <col min="8" max="16384" width="9.140625" style="226" customWidth="1"/>
  </cols>
  <sheetData>
    <row r="1" spans="1:7" s="1" customFormat="1" ht="18.75">
      <c r="A1" s="314" t="s">
        <v>54</v>
      </c>
      <c r="B1" s="315"/>
      <c r="C1" s="315"/>
      <c r="D1" s="316"/>
      <c r="E1" s="316"/>
      <c r="F1" s="316"/>
      <c r="G1" s="316"/>
    </row>
    <row r="2" spans="1:7" s="1" customFormat="1" ht="12.75">
      <c r="A2" s="317" t="str">
        <f>"As of  25 Feb 2012"</f>
        <v>As of  25 Feb 2012</v>
      </c>
      <c r="B2" s="315"/>
      <c r="C2" s="315"/>
      <c r="D2" s="316"/>
      <c r="E2" s="316"/>
      <c r="F2" s="316"/>
      <c r="G2" s="316"/>
    </row>
    <row r="3" spans="1:7" s="14" customFormat="1" ht="13.5" thickBot="1">
      <c r="A3" s="214"/>
      <c r="B3" s="83"/>
      <c r="C3" s="83"/>
      <c r="D3" s="84"/>
      <c r="E3" s="84"/>
      <c r="F3" s="215"/>
      <c r="G3" s="215"/>
    </row>
    <row r="4" spans="1:7" s="14" customFormat="1" ht="13.5" thickBot="1">
      <c r="A4" s="216" t="s">
        <v>67</v>
      </c>
      <c r="B4" s="217"/>
      <c r="C4" s="218"/>
      <c r="D4" s="162"/>
      <c r="E4" s="162"/>
      <c r="F4" s="162"/>
      <c r="G4" s="215"/>
    </row>
    <row r="5" spans="1:9" ht="12.75">
      <c r="A5" s="219" t="s">
        <v>53</v>
      </c>
      <c r="B5" s="220" t="s">
        <v>56</v>
      </c>
      <c r="C5" s="221" t="s">
        <v>52</v>
      </c>
      <c r="E5" s="223"/>
      <c r="F5" s="224"/>
      <c r="G5" s="225"/>
      <c r="H5" s="222"/>
      <c r="I5" s="222"/>
    </row>
    <row r="6" spans="1:9" ht="12.75">
      <c r="A6" s="227">
        <v>1</v>
      </c>
      <c r="B6" s="228">
        <f>B53+B100+B147</f>
        <v>1453</v>
      </c>
      <c r="C6" s="229">
        <f>A6*B6</f>
        <v>1453</v>
      </c>
      <c r="D6" s="225"/>
      <c r="E6" s="225"/>
      <c r="F6" s="223"/>
      <c r="G6" s="225"/>
      <c r="H6" s="222"/>
      <c r="I6" s="222"/>
    </row>
    <row r="7" spans="1:9" ht="12.75">
      <c r="A7" s="227">
        <v>2</v>
      </c>
      <c r="B7" s="228">
        <f>B101+B148+B54</f>
        <v>571</v>
      </c>
      <c r="C7" s="229">
        <f aca="true" t="shared" si="0" ref="C7:C30">A7*B7</f>
        <v>1142</v>
      </c>
      <c r="D7" s="225"/>
      <c r="E7" s="225"/>
      <c r="F7" s="223"/>
      <c r="G7" s="225"/>
      <c r="H7" s="222"/>
      <c r="I7" s="222"/>
    </row>
    <row r="8" spans="1:9" ht="12.75">
      <c r="A8" s="227">
        <v>3</v>
      </c>
      <c r="B8" s="228">
        <f>B55+B102+B149</f>
        <v>498</v>
      </c>
      <c r="C8" s="229">
        <f t="shared" si="0"/>
        <v>1494</v>
      </c>
      <c r="D8" s="225"/>
      <c r="E8" s="225"/>
      <c r="F8" s="223"/>
      <c r="G8" s="225"/>
      <c r="H8" s="222"/>
      <c r="I8" s="222"/>
    </row>
    <row r="9" spans="1:9" ht="12.75">
      <c r="A9" s="227">
        <v>4</v>
      </c>
      <c r="B9" s="228">
        <f aca="true" t="shared" si="1" ref="B9:B29">B56+B103+B150</f>
        <v>522</v>
      </c>
      <c r="C9" s="229">
        <f t="shared" si="0"/>
        <v>2088</v>
      </c>
      <c r="D9" s="225"/>
      <c r="E9" s="225"/>
      <c r="F9" s="223"/>
      <c r="G9" s="225"/>
      <c r="H9" s="222"/>
      <c r="I9" s="222"/>
    </row>
    <row r="10" spans="1:9" ht="12.75">
      <c r="A10" s="227">
        <v>5</v>
      </c>
      <c r="B10" s="228">
        <f t="shared" si="1"/>
        <v>561</v>
      </c>
      <c r="C10" s="229">
        <f t="shared" si="0"/>
        <v>2805</v>
      </c>
      <c r="D10" s="225"/>
      <c r="E10" s="225"/>
      <c r="F10" s="223"/>
      <c r="G10" s="225"/>
      <c r="H10" s="222"/>
      <c r="I10" s="222"/>
    </row>
    <row r="11" spans="1:9" ht="12.75">
      <c r="A11" s="227">
        <v>6</v>
      </c>
      <c r="B11" s="228">
        <f t="shared" si="1"/>
        <v>565</v>
      </c>
      <c r="C11" s="229">
        <f t="shared" si="0"/>
        <v>3390</v>
      </c>
      <c r="D11" s="225"/>
      <c r="E11" s="225"/>
      <c r="F11" s="223"/>
      <c r="G11" s="225"/>
      <c r="H11" s="222"/>
      <c r="I11" s="222"/>
    </row>
    <row r="12" spans="1:9" ht="12.75">
      <c r="A12" s="227">
        <v>7</v>
      </c>
      <c r="B12" s="228">
        <f t="shared" si="1"/>
        <v>594</v>
      </c>
      <c r="C12" s="229">
        <f t="shared" si="0"/>
        <v>4158</v>
      </c>
      <c r="D12" s="225"/>
      <c r="E12" s="225"/>
      <c r="F12" s="223"/>
      <c r="G12" s="225"/>
      <c r="H12" s="222"/>
      <c r="I12" s="222"/>
    </row>
    <row r="13" spans="1:9" ht="12.75">
      <c r="A13" s="227">
        <v>8</v>
      </c>
      <c r="B13" s="228">
        <f t="shared" si="1"/>
        <v>553</v>
      </c>
      <c r="C13" s="229">
        <f t="shared" si="0"/>
        <v>4424</v>
      </c>
      <c r="D13" s="225"/>
      <c r="E13" s="225"/>
      <c r="F13" s="223"/>
      <c r="G13" s="225"/>
      <c r="H13" s="222"/>
      <c r="I13" s="222"/>
    </row>
    <row r="14" spans="1:9" ht="12.75">
      <c r="A14" s="227">
        <v>9</v>
      </c>
      <c r="B14" s="228">
        <f t="shared" si="1"/>
        <v>468</v>
      </c>
      <c r="C14" s="229">
        <f t="shared" si="0"/>
        <v>4212</v>
      </c>
      <c r="D14" s="225"/>
      <c r="E14" s="225"/>
      <c r="F14" s="223"/>
      <c r="G14" s="225"/>
      <c r="H14" s="222"/>
      <c r="I14" s="222"/>
    </row>
    <row r="15" spans="1:9" ht="12.75">
      <c r="A15" s="227">
        <v>10</v>
      </c>
      <c r="B15" s="228">
        <f t="shared" si="1"/>
        <v>430</v>
      </c>
      <c r="C15" s="229">
        <f t="shared" si="0"/>
        <v>4300</v>
      </c>
      <c r="D15" s="225"/>
      <c r="E15" s="225"/>
      <c r="F15" s="223"/>
      <c r="G15" s="225"/>
      <c r="H15" s="222"/>
      <c r="I15" s="222"/>
    </row>
    <row r="16" spans="1:9" ht="12.75">
      <c r="A16" s="227">
        <v>11</v>
      </c>
      <c r="B16" s="228">
        <f t="shared" si="1"/>
        <v>294</v>
      </c>
      <c r="C16" s="229">
        <f t="shared" si="0"/>
        <v>3234</v>
      </c>
      <c r="D16" s="225"/>
      <c r="E16" s="225"/>
      <c r="F16" s="223"/>
      <c r="G16" s="225"/>
      <c r="H16" s="222"/>
      <c r="I16" s="222"/>
    </row>
    <row r="17" spans="1:9" ht="12.75">
      <c r="A17" s="227">
        <v>12</v>
      </c>
      <c r="B17" s="228">
        <f t="shared" si="1"/>
        <v>202</v>
      </c>
      <c r="C17" s="229">
        <f t="shared" si="0"/>
        <v>2424</v>
      </c>
      <c r="D17" s="225"/>
      <c r="E17" s="225"/>
      <c r="F17" s="223"/>
      <c r="G17" s="225"/>
      <c r="H17" s="222"/>
      <c r="I17" s="222"/>
    </row>
    <row r="18" spans="1:9" ht="12.75">
      <c r="A18" s="227">
        <v>13</v>
      </c>
      <c r="B18" s="228">
        <f t="shared" si="1"/>
        <v>140</v>
      </c>
      <c r="C18" s="229">
        <f t="shared" si="0"/>
        <v>1820</v>
      </c>
      <c r="D18" s="225"/>
      <c r="E18" s="225"/>
      <c r="F18" s="223"/>
      <c r="G18" s="225"/>
      <c r="H18" s="222"/>
      <c r="I18" s="222"/>
    </row>
    <row r="19" spans="1:9" ht="12.75">
      <c r="A19" s="227">
        <v>14</v>
      </c>
      <c r="B19" s="228">
        <f t="shared" si="1"/>
        <v>103</v>
      </c>
      <c r="C19" s="229">
        <f t="shared" si="0"/>
        <v>1442</v>
      </c>
      <c r="D19" s="225"/>
      <c r="E19" s="225"/>
      <c r="F19" s="223"/>
      <c r="G19" s="225"/>
      <c r="H19" s="222"/>
      <c r="I19" s="222"/>
    </row>
    <row r="20" spans="1:9" ht="12.75">
      <c r="A20" s="227">
        <v>15</v>
      </c>
      <c r="B20" s="228">
        <f t="shared" si="1"/>
        <v>62</v>
      </c>
      <c r="C20" s="229">
        <f t="shared" si="0"/>
        <v>930</v>
      </c>
      <c r="D20" s="225"/>
      <c r="E20" s="225"/>
      <c r="F20" s="223"/>
      <c r="G20" s="225"/>
      <c r="H20" s="222"/>
      <c r="I20" s="222"/>
    </row>
    <row r="21" spans="1:9" ht="12.75">
      <c r="A21" s="227">
        <v>16</v>
      </c>
      <c r="B21" s="228">
        <f t="shared" si="1"/>
        <v>39</v>
      </c>
      <c r="C21" s="229">
        <f t="shared" si="0"/>
        <v>624</v>
      </c>
      <c r="D21" s="225"/>
      <c r="E21" s="225"/>
      <c r="F21" s="223"/>
      <c r="G21" s="225"/>
      <c r="H21" s="222"/>
      <c r="I21" s="222"/>
    </row>
    <row r="22" spans="1:9" ht="12.75">
      <c r="A22" s="227">
        <v>17</v>
      </c>
      <c r="B22" s="228">
        <f t="shared" si="1"/>
        <v>24</v>
      </c>
      <c r="C22" s="229">
        <f t="shared" si="0"/>
        <v>408</v>
      </c>
      <c r="D22" s="225"/>
      <c r="E22" s="225"/>
      <c r="F22" s="223"/>
      <c r="G22" s="225"/>
      <c r="H22" s="222"/>
      <c r="I22" s="222"/>
    </row>
    <row r="23" spans="1:9" ht="12.75">
      <c r="A23" s="227">
        <v>18</v>
      </c>
      <c r="B23" s="228">
        <f t="shared" si="1"/>
        <v>16</v>
      </c>
      <c r="C23" s="229">
        <f t="shared" si="0"/>
        <v>288</v>
      </c>
      <c r="D23" s="225"/>
      <c r="E23" s="225"/>
      <c r="F23" s="223"/>
      <c r="G23" s="225"/>
      <c r="H23" s="222"/>
      <c r="I23" s="222"/>
    </row>
    <row r="24" spans="1:9" ht="12.75">
      <c r="A24" s="227">
        <v>19</v>
      </c>
      <c r="B24" s="228">
        <f t="shared" si="1"/>
        <v>13</v>
      </c>
      <c r="C24" s="229">
        <f t="shared" si="0"/>
        <v>247</v>
      </c>
      <c r="D24" s="225"/>
      <c r="E24" s="225"/>
      <c r="F24" s="223"/>
      <c r="G24" s="225"/>
      <c r="H24" s="222"/>
      <c r="I24" s="222"/>
    </row>
    <row r="25" spans="1:9" ht="12.75">
      <c r="A25" s="227">
        <v>20</v>
      </c>
      <c r="B25" s="228">
        <f t="shared" si="1"/>
        <v>3</v>
      </c>
      <c r="C25" s="229">
        <f t="shared" si="0"/>
        <v>60</v>
      </c>
      <c r="D25" s="225"/>
      <c r="E25" s="225"/>
      <c r="F25" s="223"/>
      <c r="G25" s="225"/>
      <c r="H25" s="222"/>
      <c r="I25" s="222"/>
    </row>
    <row r="26" spans="1:9" ht="12.75">
      <c r="A26" s="227">
        <v>21</v>
      </c>
      <c r="B26" s="228">
        <f t="shared" si="1"/>
        <v>4</v>
      </c>
      <c r="C26" s="229">
        <f t="shared" si="0"/>
        <v>84</v>
      </c>
      <c r="D26" s="225"/>
      <c r="E26" s="225"/>
      <c r="F26" s="223"/>
      <c r="G26" s="225"/>
      <c r="H26" s="222"/>
      <c r="I26" s="222"/>
    </row>
    <row r="27" spans="1:9" ht="12.75">
      <c r="A27" s="227">
        <v>22</v>
      </c>
      <c r="B27" s="228">
        <f t="shared" si="1"/>
        <v>1</v>
      </c>
      <c r="C27" s="229">
        <f t="shared" si="0"/>
        <v>22</v>
      </c>
      <c r="D27" s="225"/>
      <c r="E27" s="225"/>
      <c r="F27" s="223"/>
      <c r="G27" s="225"/>
      <c r="H27" s="222"/>
      <c r="I27" s="222"/>
    </row>
    <row r="28" spans="1:9" ht="12.75">
      <c r="A28" s="227">
        <v>23</v>
      </c>
      <c r="B28" s="228">
        <v>0</v>
      </c>
      <c r="C28" s="229">
        <f t="shared" si="0"/>
        <v>0</v>
      </c>
      <c r="D28" s="225"/>
      <c r="E28" s="225"/>
      <c r="F28" s="223"/>
      <c r="G28" s="225"/>
      <c r="H28" s="222"/>
      <c r="I28" s="222"/>
    </row>
    <row r="29" spans="1:9" ht="12.75">
      <c r="A29" s="227">
        <v>24</v>
      </c>
      <c r="B29" s="228">
        <f t="shared" si="1"/>
        <v>0</v>
      </c>
      <c r="C29" s="229">
        <f t="shared" si="0"/>
        <v>0</v>
      </c>
      <c r="D29" s="225"/>
      <c r="E29" s="225"/>
      <c r="F29" s="223"/>
      <c r="G29" s="225"/>
      <c r="H29" s="222"/>
      <c r="I29" s="222"/>
    </row>
    <row r="30" spans="1:9" ht="12.75">
      <c r="A30" s="227">
        <v>25</v>
      </c>
      <c r="B30" s="228">
        <v>1</v>
      </c>
      <c r="C30" s="229">
        <f t="shared" si="0"/>
        <v>25</v>
      </c>
      <c r="D30" s="225"/>
      <c r="E30" s="225"/>
      <c r="F30" s="223"/>
      <c r="G30" s="225"/>
      <c r="H30" s="222"/>
      <c r="I30" s="222"/>
    </row>
    <row r="31" spans="1:9" ht="13.5" thickBot="1">
      <c r="A31" s="230" t="s">
        <v>2</v>
      </c>
      <c r="B31" s="231">
        <f>SUM(B6:B30)</f>
        <v>7117</v>
      </c>
      <c r="C31" s="232">
        <f>SUM(C6:C30)</f>
        <v>41074</v>
      </c>
      <c r="D31" s="225"/>
      <c r="H31" s="222"/>
      <c r="I31" s="222"/>
    </row>
    <row r="32" spans="1:9" ht="13.5" thickBot="1">
      <c r="A32" s="233"/>
      <c r="B32" s="234"/>
      <c r="C32" s="233"/>
      <c r="D32" s="225"/>
      <c r="H32" s="222"/>
      <c r="I32" s="222"/>
    </row>
    <row r="33" spans="1:7" s="14" customFormat="1" ht="12.75">
      <c r="A33" s="216" t="s">
        <v>66</v>
      </c>
      <c r="B33" s="217"/>
      <c r="C33" s="218"/>
      <c r="D33" s="235"/>
      <c r="E33" s="235"/>
      <c r="F33" s="235"/>
      <c r="G33" s="236"/>
    </row>
    <row r="34" spans="1:9" ht="12.75">
      <c r="A34" s="233"/>
      <c r="B34" s="234"/>
      <c r="C34" s="233"/>
      <c r="D34" s="225"/>
      <c r="H34" s="222"/>
      <c r="I34" s="222"/>
    </row>
    <row r="35" spans="1:9" ht="12.75">
      <c r="A35" s="233"/>
      <c r="B35" s="234"/>
      <c r="C35" s="233"/>
      <c r="D35" s="225"/>
      <c r="H35" s="222"/>
      <c r="I35" s="222"/>
    </row>
    <row r="36" spans="1:9" ht="12.75">
      <c r="A36" s="233"/>
      <c r="B36" s="234"/>
      <c r="C36" s="233"/>
      <c r="D36" s="225"/>
      <c r="H36" s="222"/>
      <c r="I36" s="222"/>
    </row>
    <row r="37" spans="1:9" ht="12.75">
      <c r="A37" s="233"/>
      <c r="B37" s="234"/>
      <c r="C37" s="233"/>
      <c r="D37" s="225"/>
      <c r="H37" s="222"/>
      <c r="I37" s="222"/>
    </row>
    <row r="38" spans="1:9" ht="12.75">
      <c r="A38" s="233"/>
      <c r="B38" s="234"/>
      <c r="C38" s="233"/>
      <c r="D38" s="225"/>
      <c r="H38" s="222"/>
      <c r="I38" s="222"/>
    </row>
    <row r="39" spans="1:9" ht="12.75">
      <c r="A39" s="233"/>
      <c r="B39" s="234"/>
      <c r="C39" s="233"/>
      <c r="D39" s="225"/>
      <c r="H39" s="222"/>
      <c r="I39" s="222"/>
    </row>
    <row r="40" spans="1:9" ht="12.75">
      <c r="A40" s="233"/>
      <c r="B40" s="234"/>
      <c r="C40" s="233"/>
      <c r="D40" s="225"/>
      <c r="H40" s="222"/>
      <c r="I40" s="222"/>
    </row>
    <row r="41" spans="1:9" ht="12.75">
      <c r="A41" s="233"/>
      <c r="B41" s="234"/>
      <c r="C41" s="233"/>
      <c r="D41" s="225"/>
      <c r="H41" s="222"/>
      <c r="I41" s="222"/>
    </row>
    <row r="42" spans="1:9" ht="12.75">
      <c r="A42" s="233"/>
      <c r="B42" s="234"/>
      <c r="C42" s="233"/>
      <c r="D42" s="225"/>
      <c r="H42" s="222"/>
      <c r="I42" s="222"/>
    </row>
    <row r="43" spans="1:9" ht="12.75">
      <c r="A43" s="233"/>
      <c r="B43" s="234"/>
      <c r="C43" s="233"/>
      <c r="D43" s="225"/>
      <c r="H43" s="222"/>
      <c r="I43" s="222"/>
    </row>
    <row r="44" spans="1:9" ht="12.75">
      <c r="A44" s="233"/>
      <c r="B44" s="234"/>
      <c r="C44" s="233"/>
      <c r="D44" s="225"/>
      <c r="H44" s="222"/>
      <c r="I44" s="222"/>
    </row>
    <row r="45" spans="1:9" ht="12.75">
      <c r="A45" s="233"/>
      <c r="B45" s="234"/>
      <c r="C45" s="233"/>
      <c r="D45" s="225"/>
      <c r="H45" s="222"/>
      <c r="I45" s="222"/>
    </row>
    <row r="46" spans="1:9" ht="12.75">
      <c r="A46" s="233"/>
      <c r="B46" s="234"/>
      <c r="C46" s="233"/>
      <c r="D46" s="225"/>
      <c r="H46" s="222"/>
      <c r="I46" s="222"/>
    </row>
    <row r="47" spans="1:9" ht="12.75">
      <c r="A47" s="233"/>
      <c r="B47" s="234"/>
      <c r="C47" s="233"/>
      <c r="D47" s="225"/>
      <c r="H47" s="222"/>
      <c r="I47" s="222"/>
    </row>
    <row r="48" spans="1:9" ht="12.75">
      <c r="A48" s="233"/>
      <c r="B48" s="234"/>
      <c r="C48" s="233"/>
      <c r="D48" s="225"/>
      <c r="H48" s="222"/>
      <c r="I48" s="222"/>
    </row>
    <row r="49" spans="1:9" ht="12.75">
      <c r="A49" s="233"/>
      <c r="B49" s="234"/>
      <c r="C49" s="233"/>
      <c r="D49" s="225"/>
      <c r="H49" s="222"/>
      <c r="I49" s="222"/>
    </row>
    <row r="50" spans="1:7" s="14" customFormat="1" ht="13.5" thickBot="1">
      <c r="A50" s="214"/>
      <c r="B50" s="83"/>
      <c r="C50" s="83"/>
      <c r="D50" s="84"/>
      <c r="E50" s="84"/>
      <c r="F50" s="215"/>
      <c r="G50" s="215"/>
    </row>
    <row r="51" spans="1:7" s="14" customFormat="1" ht="13.5" thickBot="1">
      <c r="A51" s="216" t="s">
        <v>141</v>
      </c>
      <c r="B51" s="217"/>
      <c r="C51" s="218"/>
      <c r="D51" s="162"/>
      <c r="E51" s="162"/>
      <c r="F51" s="162"/>
      <c r="G51" s="215"/>
    </row>
    <row r="52" spans="1:9" ht="12.75">
      <c r="A52" s="219" t="s">
        <v>53</v>
      </c>
      <c r="B52" s="220" t="s">
        <v>56</v>
      </c>
      <c r="C52" s="221" t="s">
        <v>52</v>
      </c>
      <c r="E52" s="223"/>
      <c r="F52" s="224"/>
      <c r="G52" s="225"/>
      <c r="H52" s="222"/>
      <c r="I52" s="222"/>
    </row>
    <row r="53" spans="1:9" ht="12.75">
      <c r="A53" s="227">
        <v>1</v>
      </c>
      <c r="B53" s="305">
        <v>480</v>
      </c>
      <c r="C53" s="229">
        <f>A53*B53</f>
        <v>480</v>
      </c>
      <c r="D53" s="225"/>
      <c r="E53" s="225"/>
      <c r="F53" s="223"/>
      <c r="G53" s="225"/>
      <c r="H53" s="222"/>
      <c r="I53" s="222"/>
    </row>
    <row r="54" spans="1:9" ht="12.75">
      <c r="A54" s="227">
        <v>2</v>
      </c>
      <c r="B54" s="305">
        <v>160</v>
      </c>
      <c r="C54" s="229">
        <f aca="true" t="shared" si="2" ref="C54:C71">A54*B54</f>
        <v>320</v>
      </c>
      <c r="D54" s="225"/>
      <c r="E54" s="225"/>
      <c r="F54" s="223"/>
      <c r="G54" s="225"/>
      <c r="H54" s="222"/>
      <c r="I54" s="222"/>
    </row>
    <row r="55" spans="1:9" ht="12.75">
      <c r="A55" s="227">
        <v>3</v>
      </c>
      <c r="B55" s="305">
        <v>129</v>
      </c>
      <c r="C55" s="229">
        <f t="shared" si="2"/>
        <v>387</v>
      </c>
      <c r="D55" s="225"/>
      <c r="E55" s="225"/>
      <c r="F55" s="223"/>
      <c r="G55" s="225"/>
      <c r="H55" s="222"/>
      <c r="I55" s="222"/>
    </row>
    <row r="56" spans="1:9" ht="12.75">
      <c r="A56" s="227">
        <v>4</v>
      </c>
      <c r="B56" s="305">
        <v>146</v>
      </c>
      <c r="C56" s="229">
        <f t="shared" si="2"/>
        <v>584</v>
      </c>
      <c r="D56" s="225"/>
      <c r="E56" s="225"/>
      <c r="F56" s="223"/>
      <c r="G56" s="225"/>
      <c r="H56" s="222"/>
      <c r="I56" s="222"/>
    </row>
    <row r="57" spans="1:9" ht="12.75">
      <c r="A57" s="227">
        <v>5</v>
      </c>
      <c r="B57" s="305">
        <v>196</v>
      </c>
      <c r="C57" s="229">
        <f t="shared" si="2"/>
        <v>980</v>
      </c>
      <c r="D57" s="225"/>
      <c r="E57" s="225"/>
      <c r="F57" s="223"/>
      <c r="G57" s="225"/>
      <c r="H57" s="222"/>
      <c r="I57" s="222"/>
    </row>
    <row r="58" spans="1:9" ht="12.75">
      <c r="A58" s="227">
        <v>6</v>
      </c>
      <c r="B58" s="305">
        <v>191</v>
      </c>
      <c r="C58" s="229">
        <f t="shared" si="2"/>
        <v>1146</v>
      </c>
      <c r="D58" s="225"/>
      <c r="E58" s="225"/>
      <c r="F58" s="223"/>
      <c r="G58" s="225"/>
      <c r="H58" s="222"/>
      <c r="I58" s="222"/>
    </row>
    <row r="59" spans="1:9" ht="12.75">
      <c r="A59" s="227">
        <v>7</v>
      </c>
      <c r="B59" s="305">
        <v>212</v>
      </c>
      <c r="C59" s="229">
        <f t="shared" si="2"/>
        <v>1484</v>
      </c>
      <c r="D59" s="225"/>
      <c r="E59" s="225"/>
      <c r="F59" s="223"/>
      <c r="G59" s="225"/>
      <c r="H59" s="222"/>
      <c r="I59" s="222"/>
    </row>
    <row r="60" spans="1:9" ht="12.75">
      <c r="A60" s="227">
        <v>8</v>
      </c>
      <c r="B60" s="305">
        <v>208</v>
      </c>
      <c r="C60" s="229">
        <f t="shared" si="2"/>
        <v>1664</v>
      </c>
      <c r="D60" s="225"/>
      <c r="E60" s="225"/>
      <c r="F60" s="223"/>
      <c r="G60" s="225"/>
      <c r="H60" s="222"/>
      <c r="I60" s="222"/>
    </row>
    <row r="61" spans="1:9" ht="12.75">
      <c r="A61" s="227">
        <v>9</v>
      </c>
      <c r="B61" s="305">
        <v>181</v>
      </c>
      <c r="C61" s="229">
        <f t="shared" si="2"/>
        <v>1629</v>
      </c>
      <c r="D61" s="225"/>
      <c r="E61" s="225"/>
      <c r="F61" s="223"/>
      <c r="G61" s="225"/>
      <c r="H61" s="222"/>
      <c r="I61" s="222"/>
    </row>
    <row r="62" spans="1:9" ht="12.75">
      <c r="A62" s="227">
        <v>10</v>
      </c>
      <c r="B62" s="305">
        <v>162</v>
      </c>
      <c r="C62" s="229">
        <f t="shared" si="2"/>
        <v>1620</v>
      </c>
      <c r="D62" s="225"/>
      <c r="E62" s="225"/>
      <c r="F62" s="223"/>
      <c r="G62" s="225"/>
      <c r="H62" s="222"/>
      <c r="I62" s="222"/>
    </row>
    <row r="63" spans="1:9" ht="12.75">
      <c r="A63" s="227">
        <v>11</v>
      </c>
      <c r="B63" s="305">
        <v>82</v>
      </c>
      <c r="C63" s="229">
        <f t="shared" si="2"/>
        <v>902</v>
      </c>
      <c r="D63" s="225"/>
      <c r="E63" s="225"/>
      <c r="F63" s="223"/>
      <c r="G63" s="225"/>
      <c r="H63" s="222"/>
      <c r="I63" s="222"/>
    </row>
    <row r="64" spans="1:9" ht="12.75">
      <c r="A64" s="227">
        <v>12</v>
      </c>
      <c r="B64" s="305">
        <v>61</v>
      </c>
      <c r="C64" s="229">
        <f t="shared" si="2"/>
        <v>732</v>
      </c>
      <c r="D64" s="225"/>
      <c r="E64" s="225"/>
      <c r="F64" s="223"/>
      <c r="G64" s="225"/>
      <c r="H64" s="222"/>
      <c r="I64" s="222"/>
    </row>
    <row r="65" spans="1:9" ht="12.75">
      <c r="A65" s="227">
        <v>13</v>
      </c>
      <c r="B65" s="305">
        <v>39</v>
      </c>
      <c r="C65" s="229">
        <f t="shared" si="2"/>
        <v>507</v>
      </c>
      <c r="D65" s="225"/>
      <c r="E65" s="225"/>
      <c r="F65" s="223"/>
      <c r="G65" s="225"/>
      <c r="H65" s="222"/>
      <c r="I65" s="222"/>
    </row>
    <row r="66" spans="1:9" ht="12.75">
      <c r="A66" s="227">
        <v>14</v>
      </c>
      <c r="B66" s="305">
        <v>21</v>
      </c>
      <c r="C66" s="229">
        <f t="shared" si="2"/>
        <v>294</v>
      </c>
      <c r="D66" s="225"/>
      <c r="E66" s="225"/>
      <c r="F66" s="223"/>
      <c r="G66" s="225"/>
      <c r="H66" s="222"/>
      <c r="I66" s="222"/>
    </row>
    <row r="67" spans="1:9" ht="12.75">
      <c r="A67" s="227">
        <v>15</v>
      </c>
      <c r="B67" s="305">
        <v>16</v>
      </c>
      <c r="C67" s="229">
        <f t="shared" si="2"/>
        <v>240</v>
      </c>
      <c r="D67" s="225"/>
      <c r="E67" s="225"/>
      <c r="F67" s="223"/>
      <c r="G67" s="225"/>
      <c r="H67" s="222"/>
      <c r="I67" s="222"/>
    </row>
    <row r="68" spans="1:9" ht="12.75">
      <c r="A68" s="227">
        <v>16</v>
      </c>
      <c r="B68" s="305">
        <v>6</v>
      </c>
      <c r="C68" s="229">
        <f t="shared" si="2"/>
        <v>96</v>
      </c>
      <c r="D68" s="225"/>
      <c r="E68" s="225"/>
      <c r="F68" s="223"/>
      <c r="G68" s="225"/>
      <c r="H68" s="222"/>
      <c r="I68" s="222"/>
    </row>
    <row r="69" spans="1:9" ht="12.75">
      <c r="A69" s="227">
        <v>17</v>
      </c>
      <c r="B69" s="305">
        <v>7</v>
      </c>
      <c r="C69" s="229">
        <f t="shared" si="2"/>
        <v>119</v>
      </c>
      <c r="D69" s="225"/>
      <c r="E69" s="225"/>
      <c r="F69" s="223"/>
      <c r="G69" s="225"/>
      <c r="H69" s="222"/>
      <c r="I69" s="222"/>
    </row>
    <row r="70" spans="1:9" ht="12.75">
      <c r="A70" s="227">
        <v>18</v>
      </c>
      <c r="B70" s="305">
        <v>3</v>
      </c>
      <c r="C70" s="229">
        <f t="shared" si="2"/>
        <v>54</v>
      </c>
      <c r="D70" s="225"/>
      <c r="E70" s="225"/>
      <c r="F70" s="223"/>
      <c r="G70" s="225"/>
      <c r="H70" s="222"/>
      <c r="I70" s="222"/>
    </row>
    <row r="71" spans="1:9" ht="12.75">
      <c r="A71" s="227">
        <v>19</v>
      </c>
      <c r="B71" s="237">
        <v>1</v>
      </c>
      <c r="C71" s="238">
        <f t="shared" si="2"/>
        <v>19</v>
      </c>
      <c r="D71" s="225"/>
      <c r="E71" s="225"/>
      <c r="F71" s="223"/>
      <c r="G71" s="225"/>
      <c r="H71" s="222"/>
      <c r="I71" s="222"/>
    </row>
    <row r="72" spans="1:9" ht="12.75">
      <c r="A72" s="227">
        <v>20</v>
      </c>
      <c r="B72" s="237"/>
      <c r="C72" s="238"/>
      <c r="D72" s="225"/>
      <c r="E72" s="225"/>
      <c r="F72" s="223"/>
      <c r="G72" s="225"/>
      <c r="H72" s="222"/>
      <c r="I72" s="222"/>
    </row>
    <row r="73" spans="1:9" ht="12.75">
      <c r="A73" s="227">
        <v>21</v>
      </c>
      <c r="B73" s="237"/>
      <c r="C73" s="238"/>
      <c r="D73" s="225"/>
      <c r="E73" s="225"/>
      <c r="F73" s="223"/>
      <c r="G73" s="225"/>
      <c r="H73" s="222"/>
      <c r="I73" s="222"/>
    </row>
    <row r="74" spans="1:9" ht="12.75">
      <c r="A74" s="227">
        <v>22</v>
      </c>
      <c r="B74" s="237"/>
      <c r="C74" s="238"/>
      <c r="D74" s="225"/>
      <c r="E74" s="225"/>
      <c r="F74" s="223"/>
      <c r="G74" s="225"/>
      <c r="H74" s="222"/>
      <c r="I74" s="222"/>
    </row>
    <row r="75" spans="1:9" ht="12.75">
      <c r="A75" s="227">
        <v>23</v>
      </c>
      <c r="B75" s="237"/>
      <c r="C75" s="238"/>
      <c r="D75" s="225"/>
      <c r="E75" s="225"/>
      <c r="F75" s="223"/>
      <c r="G75" s="225"/>
      <c r="H75" s="222"/>
      <c r="I75" s="222"/>
    </row>
    <row r="76" spans="1:9" ht="12.75">
      <c r="A76" s="227">
        <v>24</v>
      </c>
      <c r="B76" s="237"/>
      <c r="C76" s="238"/>
      <c r="D76" s="225"/>
      <c r="E76" s="225"/>
      <c r="F76" s="223"/>
      <c r="G76" s="225"/>
      <c r="H76" s="222"/>
      <c r="I76" s="222"/>
    </row>
    <row r="77" spans="1:9" ht="12.75">
      <c r="A77" s="227">
        <v>25</v>
      </c>
      <c r="B77" s="237"/>
      <c r="C77" s="238"/>
      <c r="D77" s="225"/>
      <c r="E77" s="225"/>
      <c r="F77" s="223"/>
      <c r="G77" s="225"/>
      <c r="H77" s="222"/>
      <c r="I77" s="222"/>
    </row>
    <row r="78" spans="1:9" ht="13.5" thickBot="1">
      <c r="A78" s="230" t="s">
        <v>2</v>
      </c>
      <c r="B78" s="231">
        <f>SUM(B53:B77)</f>
        <v>2301</v>
      </c>
      <c r="C78" s="232">
        <f>SUM(C53:C77)</f>
        <v>13257</v>
      </c>
      <c r="D78" s="225"/>
      <c r="H78" s="222"/>
      <c r="I78" s="222"/>
    </row>
    <row r="79" spans="1:7" s="14" customFormat="1" ht="12.75">
      <c r="A79" s="216" t="s">
        <v>142</v>
      </c>
      <c r="B79" s="217"/>
      <c r="C79" s="218"/>
      <c r="D79" s="235"/>
      <c r="E79" s="235"/>
      <c r="F79" s="235"/>
      <c r="G79" s="236"/>
    </row>
    <row r="80" spans="1:9" ht="12.75">
      <c r="A80" s="233"/>
      <c r="B80" s="234"/>
      <c r="C80" s="233"/>
      <c r="D80" s="225"/>
      <c r="H80" s="222"/>
      <c r="I80" s="222"/>
    </row>
    <row r="81" spans="1:9" ht="12.75">
      <c r="A81" s="233"/>
      <c r="B81" s="234"/>
      <c r="C81" s="233"/>
      <c r="D81" s="225"/>
      <c r="H81" s="222"/>
      <c r="I81" s="222"/>
    </row>
    <row r="82" spans="1:9" ht="12.75">
      <c r="A82" s="233"/>
      <c r="B82" s="234"/>
      <c r="C82" s="233"/>
      <c r="D82" s="225"/>
      <c r="H82" s="222"/>
      <c r="I82" s="222"/>
    </row>
    <row r="83" spans="1:9" ht="12.75">
      <c r="A83" s="233"/>
      <c r="B83" s="234"/>
      <c r="C83" s="233"/>
      <c r="D83" s="225"/>
      <c r="H83" s="222"/>
      <c r="I83" s="222"/>
    </row>
    <row r="84" spans="1:9" ht="12.75">
      <c r="A84" s="233"/>
      <c r="B84" s="234"/>
      <c r="C84" s="233"/>
      <c r="D84" s="225"/>
      <c r="H84" s="222"/>
      <c r="I84" s="222"/>
    </row>
    <row r="85" spans="1:9" ht="12.75">
      <c r="A85" s="233"/>
      <c r="B85" s="234"/>
      <c r="C85" s="233"/>
      <c r="D85" s="225"/>
      <c r="H85" s="222"/>
      <c r="I85" s="222"/>
    </row>
    <row r="86" spans="1:9" ht="12.75">
      <c r="A86" s="233"/>
      <c r="B86" s="234"/>
      <c r="C86" s="233"/>
      <c r="D86" s="225"/>
      <c r="H86" s="222"/>
      <c r="I86" s="222"/>
    </row>
    <row r="87" spans="1:9" ht="12.75">
      <c r="A87" s="233"/>
      <c r="B87" s="234"/>
      <c r="C87" s="233"/>
      <c r="D87" s="225"/>
      <c r="H87" s="222"/>
      <c r="I87" s="222"/>
    </row>
    <row r="88" spans="1:9" ht="12.75">
      <c r="A88" s="233"/>
      <c r="B88" s="234"/>
      <c r="C88" s="233"/>
      <c r="D88" s="225"/>
      <c r="H88" s="222"/>
      <c r="I88" s="222"/>
    </row>
    <row r="89" spans="1:9" ht="12.75">
      <c r="A89" s="233"/>
      <c r="B89" s="234"/>
      <c r="C89" s="233"/>
      <c r="D89" s="225"/>
      <c r="H89" s="222"/>
      <c r="I89" s="222"/>
    </row>
    <row r="90" spans="1:9" ht="12.75">
      <c r="A90" s="233"/>
      <c r="B90" s="234"/>
      <c r="C90" s="233"/>
      <c r="D90" s="225"/>
      <c r="H90" s="222"/>
      <c r="I90" s="222"/>
    </row>
    <row r="91" spans="1:9" ht="12.75">
      <c r="A91" s="233"/>
      <c r="B91" s="234"/>
      <c r="C91" s="233"/>
      <c r="D91" s="225"/>
      <c r="H91" s="222"/>
      <c r="I91" s="222"/>
    </row>
    <row r="92" spans="1:9" ht="12.75">
      <c r="A92" s="233"/>
      <c r="B92" s="234"/>
      <c r="C92" s="233"/>
      <c r="D92" s="225"/>
      <c r="H92" s="222"/>
      <c r="I92" s="222"/>
    </row>
    <row r="93" spans="1:9" ht="12.75">
      <c r="A93" s="233"/>
      <c r="B93" s="234"/>
      <c r="C93" s="233"/>
      <c r="D93" s="225"/>
      <c r="H93" s="222"/>
      <c r="I93" s="222"/>
    </row>
    <row r="94" spans="1:9" ht="12.75">
      <c r="A94" s="233"/>
      <c r="B94" s="234"/>
      <c r="C94" s="233"/>
      <c r="D94" s="225"/>
      <c r="H94" s="222"/>
      <c r="I94" s="222"/>
    </row>
    <row r="95" spans="1:9" ht="12.75">
      <c r="A95" s="233"/>
      <c r="B95" s="234"/>
      <c r="C95" s="233"/>
      <c r="D95" s="225"/>
      <c r="H95" s="222"/>
      <c r="I95" s="222"/>
    </row>
    <row r="96" spans="1:7" s="14" customFormat="1" ht="12.75">
      <c r="A96" s="214"/>
      <c r="B96" s="83"/>
      <c r="C96" s="83"/>
      <c r="D96" s="84"/>
      <c r="E96" s="84"/>
      <c r="F96" s="215"/>
      <c r="G96" s="215"/>
    </row>
    <row r="97" ht="13.5" thickBot="1"/>
    <row r="98" spans="1:7" s="14" customFormat="1" ht="13.5" thickBot="1">
      <c r="A98" s="23" t="s">
        <v>143</v>
      </c>
      <c r="B98" s="24"/>
      <c r="C98" s="26"/>
      <c r="D98" s="162"/>
      <c r="E98" s="162"/>
      <c r="F98" s="162"/>
      <c r="G98" s="215"/>
    </row>
    <row r="99" spans="1:3" ht="12.75">
      <c r="A99" s="239" t="s">
        <v>53</v>
      </c>
      <c r="B99" s="240" t="s">
        <v>55</v>
      </c>
      <c r="C99" s="253" t="s">
        <v>52</v>
      </c>
    </row>
    <row r="100" spans="1:3" ht="12.75">
      <c r="A100" s="242">
        <v>1</v>
      </c>
      <c r="B100" s="309">
        <v>186</v>
      </c>
      <c r="C100" s="254">
        <f>A100*B100</f>
        <v>186</v>
      </c>
    </row>
    <row r="101" spans="1:3" ht="12.75">
      <c r="A101" s="242">
        <v>2</v>
      </c>
      <c r="B101" s="309">
        <v>156</v>
      </c>
      <c r="C101" s="254">
        <f aca="true" t="shared" si="3" ref="C101:C124">A101*B101</f>
        <v>312</v>
      </c>
    </row>
    <row r="102" spans="1:3" ht="12.75">
      <c r="A102" s="242">
        <v>3</v>
      </c>
      <c r="B102" s="309">
        <v>157</v>
      </c>
      <c r="C102" s="254">
        <f t="shared" si="3"/>
        <v>471</v>
      </c>
    </row>
    <row r="103" spans="1:3" ht="12.75">
      <c r="A103" s="242">
        <v>4</v>
      </c>
      <c r="B103" s="309">
        <v>156</v>
      </c>
      <c r="C103" s="254">
        <f t="shared" si="3"/>
        <v>624</v>
      </c>
    </row>
    <row r="104" spans="1:3" ht="12.75">
      <c r="A104" s="242">
        <v>5</v>
      </c>
      <c r="B104" s="309">
        <v>151</v>
      </c>
      <c r="C104" s="254">
        <f t="shared" si="3"/>
        <v>755</v>
      </c>
    </row>
    <row r="105" spans="1:3" ht="12.75">
      <c r="A105" s="242">
        <v>6</v>
      </c>
      <c r="B105" s="309">
        <v>157</v>
      </c>
      <c r="C105" s="254">
        <f t="shared" si="3"/>
        <v>942</v>
      </c>
    </row>
    <row r="106" spans="1:3" ht="12.75">
      <c r="A106" s="242">
        <v>7</v>
      </c>
      <c r="B106" s="309">
        <v>171</v>
      </c>
      <c r="C106" s="254">
        <f t="shared" si="3"/>
        <v>1197</v>
      </c>
    </row>
    <row r="107" spans="1:3" ht="12.75">
      <c r="A107" s="242">
        <v>8</v>
      </c>
      <c r="B107" s="309">
        <v>195</v>
      </c>
      <c r="C107" s="254">
        <f t="shared" si="3"/>
        <v>1560</v>
      </c>
    </row>
    <row r="108" spans="1:3" ht="12.75">
      <c r="A108" s="242">
        <v>9</v>
      </c>
      <c r="B108" s="309">
        <v>163</v>
      </c>
      <c r="C108" s="254">
        <f t="shared" si="3"/>
        <v>1467</v>
      </c>
    </row>
    <row r="109" spans="1:3" ht="12.75">
      <c r="A109" s="242">
        <v>10</v>
      </c>
      <c r="B109" s="309">
        <v>176</v>
      </c>
      <c r="C109" s="254">
        <f t="shared" si="3"/>
        <v>1760</v>
      </c>
    </row>
    <row r="110" spans="1:3" ht="12.75">
      <c r="A110" s="242">
        <v>11</v>
      </c>
      <c r="B110" s="309">
        <v>154</v>
      </c>
      <c r="C110" s="254">
        <f t="shared" si="3"/>
        <v>1694</v>
      </c>
    </row>
    <row r="111" spans="1:3" ht="12.75">
      <c r="A111" s="242">
        <v>12</v>
      </c>
      <c r="B111" s="309">
        <v>105</v>
      </c>
      <c r="C111" s="254">
        <f t="shared" si="3"/>
        <v>1260</v>
      </c>
    </row>
    <row r="112" spans="1:3" ht="12.75">
      <c r="A112" s="242">
        <v>13</v>
      </c>
      <c r="B112" s="309">
        <v>86</v>
      </c>
      <c r="C112" s="254">
        <f t="shared" si="3"/>
        <v>1118</v>
      </c>
    </row>
    <row r="113" spans="1:3" ht="12.75">
      <c r="A113" s="242">
        <v>14</v>
      </c>
      <c r="B113" s="309">
        <v>71</v>
      </c>
      <c r="C113" s="254">
        <f t="shared" si="3"/>
        <v>994</v>
      </c>
    </row>
    <row r="114" spans="1:3" ht="12.75">
      <c r="A114" s="242">
        <v>15</v>
      </c>
      <c r="B114" s="309">
        <v>44</v>
      </c>
      <c r="C114" s="254">
        <f t="shared" si="3"/>
        <v>660</v>
      </c>
    </row>
    <row r="115" spans="1:3" ht="12.75">
      <c r="A115" s="242">
        <v>16</v>
      </c>
      <c r="B115" s="309">
        <v>32</v>
      </c>
      <c r="C115" s="254">
        <f t="shared" si="3"/>
        <v>512</v>
      </c>
    </row>
    <row r="116" spans="1:3" ht="12.75">
      <c r="A116" s="242">
        <v>17</v>
      </c>
      <c r="B116" s="309">
        <v>17</v>
      </c>
      <c r="C116" s="254">
        <f t="shared" si="3"/>
        <v>289</v>
      </c>
    </row>
    <row r="117" spans="1:3" ht="12.75">
      <c r="A117" s="242">
        <v>18</v>
      </c>
      <c r="B117" s="309">
        <v>12</v>
      </c>
      <c r="C117" s="254">
        <f t="shared" si="3"/>
        <v>216</v>
      </c>
    </row>
    <row r="118" spans="1:3" ht="12.75">
      <c r="A118" s="242">
        <v>19</v>
      </c>
      <c r="B118" s="309">
        <v>11</v>
      </c>
      <c r="C118" s="254">
        <f t="shared" si="3"/>
        <v>209</v>
      </c>
    </row>
    <row r="119" spans="1:3" ht="12.75">
      <c r="A119" s="242">
        <v>20</v>
      </c>
      <c r="B119" s="309">
        <v>3</v>
      </c>
      <c r="C119" s="254">
        <f t="shared" si="3"/>
        <v>60</v>
      </c>
    </row>
    <row r="120" spans="1:3" ht="12.75">
      <c r="A120" s="242">
        <v>21</v>
      </c>
      <c r="B120" s="309">
        <v>4</v>
      </c>
      <c r="C120" s="254">
        <f t="shared" si="3"/>
        <v>84</v>
      </c>
    </row>
    <row r="121" spans="1:3" ht="12.75">
      <c r="A121" s="242">
        <v>22</v>
      </c>
      <c r="B121" s="309">
        <v>1</v>
      </c>
      <c r="C121" s="254">
        <f t="shared" si="3"/>
        <v>22</v>
      </c>
    </row>
    <row r="122" spans="1:3" ht="12.75">
      <c r="A122" s="242">
        <v>23</v>
      </c>
      <c r="B122" s="226">
        <v>0</v>
      </c>
      <c r="C122" s="254">
        <f t="shared" si="3"/>
        <v>0</v>
      </c>
    </row>
    <row r="123" spans="1:3" ht="12.75">
      <c r="A123" s="242">
        <v>24</v>
      </c>
      <c r="B123" s="243">
        <v>0</v>
      </c>
      <c r="C123" s="254">
        <f t="shared" si="3"/>
        <v>0</v>
      </c>
    </row>
    <row r="124" spans="1:3" ht="12.75">
      <c r="A124" s="242">
        <v>25</v>
      </c>
      <c r="B124" s="309">
        <v>1</v>
      </c>
      <c r="C124" s="254">
        <f t="shared" si="3"/>
        <v>25</v>
      </c>
    </row>
    <row r="125" spans="1:3" ht="13.5" thickBot="1">
      <c r="A125" s="246" t="s">
        <v>2</v>
      </c>
      <c r="B125" s="231">
        <f>SUM(B100:B124)</f>
        <v>2209</v>
      </c>
      <c r="C125" s="255">
        <f>SUM(C100:C124)</f>
        <v>16417</v>
      </c>
    </row>
    <row r="126" spans="1:7" s="14" customFormat="1" ht="12.75">
      <c r="A126" s="216" t="s">
        <v>143</v>
      </c>
      <c r="B126" s="217"/>
      <c r="C126" s="218"/>
      <c r="D126" s="235"/>
      <c r="E126" s="235"/>
      <c r="F126" s="235"/>
      <c r="G126" s="236"/>
    </row>
    <row r="127" spans="1:9" ht="12.75">
      <c r="A127" s="233"/>
      <c r="B127" s="234"/>
      <c r="C127" s="233"/>
      <c r="D127" s="225"/>
      <c r="H127" s="222"/>
      <c r="I127" s="222"/>
    </row>
    <row r="128" spans="1:9" ht="12.75">
      <c r="A128" s="233"/>
      <c r="B128" s="234"/>
      <c r="C128" s="233"/>
      <c r="D128" s="225"/>
      <c r="H128" s="222"/>
      <c r="I128" s="222"/>
    </row>
    <row r="129" spans="1:9" ht="12.75">
      <c r="A129" s="233"/>
      <c r="B129" s="234"/>
      <c r="C129" s="233"/>
      <c r="D129" s="225"/>
      <c r="H129" s="222"/>
      <c r="I129" s="222"/>
    </row>
    <row r="130" spans="1:9" ht="12.75">
      <c r="A130" s="233"/>
      <c r="B130" s="234"/>
      <c r="C130" s="233"/>
      <c r="D130" s="225"/>
      <c r="H130" s="222"/>
      <c r="I130" s="222"/>
    </row>
    <row r="131" spans="1:9" ht="12.75">
      <c r="A131" s="233"/>
      <c r="B131" s="234"/>
      <c r="C131" s="233"/>
      <c r="D131" s="225"/>
      <c r="H131" s="222"/>
      <c r="I131" s="222"/>
    </row>
    <row r="132" spans="1:9" ht="12.75">
      <c r="A132" s="233"/>
      <c r="B132" s="234"/>
      <c r="C132" s="233"/>
      <c r="D132" s="225"/>
      <c r="H132" s="222"/>
      <c r="I132" s="222"/>
    </row>
    <row r="133" spans="1:9" ht="12.75">
      <c r="A133" s="233"/>
      <c r="B133" s="234"/>
      <c r="C133" s="233"/>
      <c r="D133" s="225"/>
      <c r="H133" s="222"/>
      <c r="I133" s="222"/>
    </row>
    <row r="134" spans="1:9" ht="12.75">
      <c r="A134" s="233"/>
      <c r="B134" s="234"/>
      <c r="C134" s="233"/>
      <c r="D134" s="225"/>
      <c r="H134" s="222"/>
      <c r="I134" s="222"/>
    </row>
    <row r="135" spans="1:9" ht="12.75">
      <c r="A135" s="233"/>
      <c r="B135" s="234"/>
      <c r="C135" s="233"/>
      <c r="D135" s="225"/>
      <c r="H135" s="222"/>
      <c r="I135" s="222"/>
    </row>
    <row r="136" spans="1:9" ht="12.75">
      <c r="A136" s="233"/>
      <c r="B136" s="234"/>
      <c r="C136" s="233"/>
      <c r="D136" s="225"/>
      <c r="H136" s="222"/>
      <c r="I136" s="222"/>
    </row>
    <row r="137" spans="1:9" ht="12.75">
      <c r="A137" s="233"/>
      <c r="B137" s="234"/>
      <c r="C137" s="233"/>
      <c r="D137" s="225"/>
      <c r="H137" s="222"/>
      <c r="I137" s="222"/>
    </row>
    <row r="138" spans="1:9" ht="12.75">
      <c r="A138" s="233"/>
      <c r="B138" s="234"/>
      <c r="C138" s="233"/>
      <c r="D138" s="225"/>
      <c r="H138" s="222"/>
      <c r="I138" s="222"/>
    </row>
    <row r="139" spans="1:9" ht="12.75">
      <c r="A139" s="233"/>
      <c r="B139" s="234"/>
      <c r="C139" s="233"/>
      <c r="D139" s="225"/>
      <c r="H139" s="222"/>
      <c r="I139" s="222"/>
    </row>
    <row r="140" spans="1:9" ht="12.75">
      <c r="A140" s="233"/>
      <c r="B140" s="234"/>
      <c r="C140" s="233"/>
      <c r="D140" s="225"/>
      <c r="H140" s="222"/>
      <c r="I140" s="222"/>
    </row>
    <row r="141" spans="1:9" ht="12.75">
      <c r="A141" s="233"/>
      <c r="B141" s="234"/>
      <c r="C141" s="233"/>
      <c r="D141" s="225"/>
      <c r="H141" s="222"/>
      <c r="I141" s="222"/>
    </row>
    <row r="142" spans="1:9" ht="12.75">
      <c r="A142" s="233"/>
      <c r="B142" s="234"/>
      <c r="C142" s="233"/>
      <c r="D142" s="225"/>
      <c r="H142" s="222"/>
      <c r="I142" s="222"/>
    </row>
    <row r="143" spans="1:7" s="14" customFormat="1" ht="12.75">
      <c r="A143" s="214"/>
      <c r="B143" s="83"/>
      <c r="C143" s="83"/>
      <c r="D143" s="84"/>
      <c r="E143" s="84"/>
      <c r="F143" s="215"/>
      <c r="G143" s="215"/>
    </row>
    <row r="144" ht="13.5" thickBot="1"/>
    <row r="145" spans="1:7" s="14" customFormat="1" ht="13.5" thickBot="1">
      <c r="A145" s="248" t="s">
        <v>144</v>
      </c>
      <c r="B145" s="24"/>
      <c r="C145" s="26"/>
      <c r="D145" s="162"/>
      <c r="E145" s="162"/>
      <c r="F145" s="162"/>
      <c r="G145" s="215"/>
    </row>
    <row r="146" spans="1:3" ht="12.75">
      <c r="A146" s="239" t="s">
        <v>53</v>
      </c>
      <c r="B146" s="240" t="s">
        <v>55</v>
      </c>
      <c r="C146" s="241" t="s">
        <v>52</v>
      </c>
    </row>
    <row r="147" spans="1:3" ht="12.75">
      <c r="A147" s="242">
        <v>1</v>
      </c>
      <c r="B147" s="244">
        <v>787</v>
      </c>
      <c r="C147" s="244">
        <f>A147*B147</f>
        <v>787</v>
      </c>
    </row>
    <row r="148" spans="1:3" ht="12.75">
      <c r="A148" s="242">
        <v>2</v>
      </c>
      <c r="B148" s="244">
        <v>255</v>
      </c>
      <c r="C148" s="244">
        <f aca="true" t="shared" si="4" ref="C148:C171">A148*B148</f>
        <v>510</v>
      </c>
    </row>
    <row r="149" spans="1:3" ht="12.75">
      <c r="A149" s="242">
        <v>3</v>
      </c>
      <c r="B149" s="244">
        <v>212</v>
      </c>
      <c r="C149" s="244">
        <f t="shared" si="4"/>
        <v>636</v>
      </c>
    </row>
    <row r="150" spans="1:3" ht="12.75">
      <c r="A150" s="242">
        <v>4</v>
      </c>
      <c r="B150" s="244">
        <v>220</v>
      </c>
      <c r="C150" s="244">
        <f t="shared" si="4"/>
        <v>880</v>
      </c>
    </row>
    <row r="151" spans="1:3" ht="12.75">
      <c r="A151" s="242">
        <v>5</v>
      </c>
      <c r="B151" s="244">
        <v>214</v>
      </c>
      <c r="C151" s="244">
        <f t="shared" si="4"/>
        <v>1070</v>
      </c>
    </row>
    <row r="152" spans="1:3" ht="12.75">
      <c r="A152" s="242">
        <v>6</v>
      </c>
      <c r="B152" s="244">
        <v>217</v>
      </c>
      <c r="C152" s="244">
        <f t="shared" si="4"/>
        <v>1302</v>
      </c>
    </row>
    <row r="153" spans="1:3" ht="12.75">
      <c r="A153" s="242">
        <v>7</v>
      </c>
      <c r="B153" s="244">
        <v>211</v>
      </c>
      <c r="C153" s="244">
        <f t="shared" si="4"/>
        <v>1477</v>
      </c>
    </row>
    <row r="154" spans="1:3" ht="12.75">
      <c r="A154" s="242">
        <v>8</v>
      </c>
      <c r="B154" s="244">
        <v>150</v>
      </c>
      <c r="C154" s="244">
        <f t="shared" si="4"/>
        <v>1200</v>
      </c>
    </row>
    <row r="155" spans="1:3" ht="12.75">
      <c r="A155" s="242">
        <v>9</v>
      </c>
      <c r="B155" s="244">
        <v>124</v>
      </c>
      <c r="C155" s="244">
        <f t="shared" si="4"/>
        <v>1116</v>
      </c>
    </row>
    <row r="156" spans="1:3" ht="12.75">
      <c r="A156" s="242">
        <v>10</v>
      </c>
      <c r="B156" s="244">
        <v>92</v>
      </c>
      <c r="C156" s="244">
        <f t="shared" si="4"/>
        <v>920</v>
      </c>
    </row>
    <row r="157" spans="1:3" ht="12.75">
      <c r="A157" s="242">
        <v>11</v>
      </c>
      <c r="B157" s="244">
        <v>58</v>
      </c>
      <c r="C157" s="244">
        <f t="shared" si="4"/>
        <v>638</v>
      </c>
    </row>
    <row r="158" spans="1:3" ht="12.75">
      <c r="A158" s="242">
        <v>12</v>
      </c>
      <c r="B158" s="244">
        <v>36</v>
      </c>
      <c r="C158" s="244">
        <f t="shared" si="4"/>
        <v>432</v>
      </c>
    </row>
    <row r="159" spans="1:3" ht="12.75">
      <c r="A159" s="242">
        <v>13</v>
      </c>
      <c r="B159" s="244">
        <v>15</v>
      </c>
      <c r="C159" s="244">
        <f t="shared" si="4"/>
        <v>195</v>
      </c>
    </row>
    <row r="160" spans="1:3" ht="12.75">
      <c r="A160" s="242">
        <v>14</v>
      </c>
      <c r="B160" s="244">
        <v>11</v>
      </c>
      <c r="C160" s="244">
        <f t="shared" si="4"/>
        <v>154</v>
      </c>
    </row>
    <row r="161" spans="1:3" ht="12.75">
      <c r="A161" s="242">
        <v>15</v>
      </c>
      <c r="B161" s="244">
        <v>2</v>
      </c>
      <c r="C161" s="244">
        <f t="shared" si="4"/>
        <v>30</v>
      </c>
    </row>
    <row r="162" spans="1:3" ht="12.75">
      <c r="A162" s="242">
        <v>16</v>
      </c>
      <c r="B162" s="244">
        <v>1</v>
      </c>
      <c r="C162" s="244">
        <f t="shared" si="4"/>
        <v>16</v>
      </c>
    </row>
    <row r="163" spans="1:3" ht="12.75">
      <c r="A163" s="242">
        <v>17</v>
      </c>
      <c r="B163" s="244">
        <v>0</v>
      </c>
      <c r="C163" s="244">
        <f t="shared" si="4"/>
        <v>0</v>
      </c>
    </row>
    <row r="164" spans="1:3" ht="12.75">
      <c r="A164" s="242">
        <v>18</v>
      </c>
      <c r="B164" s="244">
        <v>1</v>
      </c>
      <c r="C164" s="244">
        <f t="shared" si="4"/>
        <v>18</v>
      </c>
    </row>
    <row r="165" spans="1:3" ht="12.75">
      <c r="A165" s="242">
        <v>19</v>
      </c>
      <c r="B165" s="244">
        <v>1</v>
      </c>
      <c r="C165" s="244">
        <f t="shared" si="4"/>
        <v>19</v>
      </c>
    </row>
    <row r="166" spans="1:3" ht="12.75">
      <c r="A166" s="242">
        <v>20</v>
      </c>
      <c r="B166" s="245"/>
      <c r="C166" s="244">
        <f t="shared" si="4"/>
        <v>0</v>
      </c>
    </row>
    <row r="167" spans="1:3" ht="12.75">
      <c r="A167" s="242">
        <v>21</v>
      </c>
      <c r="B167" s="245"/>
      <c r="C167" s="244">
        <f t="shared" si="4"/>
        <v>0</v>
      </c>
    </row>
    <row r="168" spans="1:3" ht="12.75">
      <c r="A168" s="242">
        <v>22</v>
      </c>
      <c r="B168" s="245"/>
      <c r="C168" s="244">
        <f t="shared" si="4"/>
        <v>0</v>
      </c>
    </row>
    <row r="169" spans="1:3" ht="12.75">
      <c r="A169" s="242">
        <v>23</v>
      </c>
      <c r="B169" s="245"/>
      <c r="C169" s="244">
        <f t="shared" si="4"/>
        <v>0</v>
      </c>
    </row>
    <row r="170" spans="1:3" ht="12.75">
      <c r="A170" s="242">
        <v>24</v>
      </c>
      <c r="B170" s="245"/>
      <c r="C170" s="244">
        <f t="shared" si="4"/>
        <v>0</v>
      </c>
    </row>
    <row r="171" spans="1:3" ht="12.75">
      <c r="A171" s="249">
        <v>25</v>
      </c>
      <c r="B171" s="245"/>
      <c r="C171" s="244">
        <f t="shared" si="4"/>
        <v>0</v>
      </c>
    </row>
    <row r="172" spans="1:3" ht="13.5" thickBot="1">
      <c r="A172" s="246" t="s">
        <v>2</v>
      </c>
      <c r="B172" s="231">
        <f>SUM(B147:B171)</f>
        <v>2607</v>
      </c>
      <c r="C172" s="247">
        <f>SUM(C147:C171)</f>
        <v>11400</v>
      </c>
    </row>
    <row r="173" spans="1:7" s="14" customFormat="1" ht="12.75">
      <c r="A173" s="216" t="s">
        <v>145</v>
      </c>
      <c r="B173" s="217"/>
      <c r="C173" s="218"/>
      <c r="D173" s="235"/>
      <c r="E173" s="235"/>
      <c r="F173" s="235"/>
      <c r="G173" s="236"/>
    </row>
    <row r="174" spans="1:9" ht="12.75">
      <c r="A174" s="233"/>
      <c r="B174" s="234"/>
      <c r="C174" s="233"/>
      <c r="D174" s="225"/>
      <c r="H174" s="222"/>
      <c r="I174" s="222"/>
    </row>
    <row r="175" spans="1:9" ht="12.75">
      <c r="A175" s="233"/>
      <c r="B175" s="234"/>
      <c r="C175" s="233"/>
      <c r="D175" s="225"/>
      <c r="H175" s="222"/>
      <c r="I175" s="222"/>
    </row>
    <row r="176" spans="1:9" ht="12.75">
      <c r="A176" s="233"/>
      <c r="B176" s="234"/>
      <c r="C176" s="233"/>
      <c r="D176" s="225"/>
      <c r="H176" s="222"/>
      <c r="I176" s="222"/>
    </row>
    <row r="177" spans="1:9" ht="12.75">
      <c r="A177" s="233"/>
      <c r="B177" s="234"/>
      <c r="C177" s="233"/>
      <c r="D177" s="225"/>
      <c r="H177" s="222"/>
      <c r="I177" s="222"/>
    </row>
    <row r="178" spans="1:9" ht="12.75">
      <c r="A178" s="233"/>
      <c r="B178" s="234"/>
      <c r="C178" s="233"/>
      <c r="D178" s="225"/>
      <c r="H178" s="222"/>
      <c r="I178" s="222"/>
    </row>
    <row r="179" spans="1:9" ht="12.75">
      <c r="A179" s="233"/>
      <c r="B179" s="234"/>
      <c r="C179" s="233"/>
      <c r="D179" s="225"/>
      <c r="H179" s="222"/>
      <c r="I179" s="222"/>
    </row>
    <row r="180" spans="1:9" ht="12.75">
      <c r="A180" s="233"/>
      <c r="B180" s="234"/>
      <c r="C180" s="233"/>
      <c r="D180" s="225"/>
      <c r="H180" s="222"/>
      <c r="I180" s="222"/>
    </row>
    <row r="181" spans="1:9" ht="12.75">
      <c r="A181" s="233"/>
      <c r="B181" s="234"/>
      <c r="C181" s="233"/>
      <c r="D181" s="225"/>
      <c r="H181" s="222"/>
      <c r="I181" s="222"/>
    </row>
    <row r="182" spans="1:9" ht="12.75">
      <c r="A182" s="233"/>
      <c r="B182" s="234"/>
      <c r="C182" s="233"/>
      <c r="D182" s="225"/>
      <c r="H182" s="222"/>
      <c r="I182" s="222"/>
    </row>
    <row r="183" spans="1:9" ht="12.75">
      <c r="A183" s="233"/>
      <c r="B183" s="234"/>
      <c r="C183" s="233"/>
      <c r="D183" s="225"/>
      <c r="H183" s="222"/>
      <c r="I183" s="222"/>
    </row>
    <row r="184" spans="1:9" ht="12.75">
      <c r="A184" s="233"/>
      <c r="B184" s="234"/>
      <c r="C184" s="233"/>
      <c r="D184" s="225"/>
      <c r="H184" s="222"/>
      <c r="I184" s="222"/>
    </row>
    <row r="185" spans="1:9" ht="12.75">
      <c r="A185" s="233"/>
      <c r="B185" s="234"/>
      <c r="C185" s="233"/>
      <c r="D185" s="225"/>
      <c r="H185" s="222"/>
      <c r="I185" s="222"/>
    </row>
    <row r="186" spans="1:9" ht="12.75">
      <c r="A186" s="233"/>
      <c r="B186" s="234"/>
      <c r="C186" s="233"/>
      <c r="D186" s="225"/>
      <c r="H186" s="222"/>
      <c r="I186" s="222"/>
    </row>
    <row r="187" spans="1:9" ht="12.75">
      <c r="A187" s="233"/>
      <c r="B187" s="234"/>
      <c r="C187" s="233"/>
      <c r="D187" s="225"/>
      <c r="H187" s="222"/>
      <c r="I187" s="222"/>
    </row>
    <row r="188" spans="1:9" ht="12.75">
      <c r="A188" s="233"/>
      <c r="B188" s="234"/>
      <c r="C188" s="233"/>
      <c r="D188" s="225"/>
      <c r="H188" s="222"/>
      <c r="I188" s="222"/>
    </row>
    <row r="189" spans="1:9" ht="12.75">
      <c r="A189" s="233"/>
      <c r="B189" s="234"/>
      <c r="C189" s="233"/>
      <c r="D189" s="225"/>
      <c r="H189" s="222"/>
      <c r="I189" s="222"/>
    </row>
    <row r="190" spans="1:7" s="14" customFormat="1" ht="12.75">
      <c r="A190" s="214"/>
      <c r="B190" s="83"/>
      <c r="C190" s="83"/>
      <c r="D190" s="84"/>
      <c r="E190" s="84"/>
      <c r="F190" s="215"/>
      <c r="G190" s="215"/>
    </row>
    <row r="191" spans="1:7" s="14" customFormat="1" ht="12.75">
      <c r="A191" s="214"/>
      <c r="B191" s="83"/>
      <c r="C191" s="83"/>
      <c r="D191" s="84"/>
      <c r="E191" s="84"/>
      <c r="F191" s="215"/>
      <c r="G191" s="215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78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85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110</v>
      </c>
      <c r="B7" s="176"/>
      <c r="C7" s="177"/>
      <c r="D7" s="178">
        <f>D39+D70+D101</f>
        <v>4391</v>
      </c>
      <c r="E7" s="178">
        <f>E39+E70+E101</f>
        <v>4613</v>
      </c>
      <c r="F7" s="179">
        <f>D7+E7</f>
        <v>9004</v>
      </c>
      <c r="G7" s="180"/>
    </row>
    <row r="8" spans="1:7" ht="15" customHeight="1">
      <c r="A8" s="184" t="s">
        <v>111</v>
      </c>
      <c r="B8" s="185"/>
      <c r="C8" s="186"/>
      <c r="D8" s="260">
        <v>0</v>
      </c>
      <c r="E8" s="178">
        <f aca="true" t="shared" si="0" ref="E8:E14">E40+E71+E102</f>
        <v>3255</v>
      </c>
      <c r="F8" s="179">
        <f aca="true" t="shared" si="1" ref="F8:F14">D8+E8</f>
        <v>3255</v>
      </c>
      <c r="G8" s="180"/>
    </row>
    <row r="9" spans="1:7" ht="15" customHeight="1">
      <c r="A9" s="184" t="s">
        <v>59</v>
      </c>
      <c r="B9" s="185"/>
      <c r="C9" s="186"/>
      <c r="D9" s="178">
        <f>D41+D72+D103</f>
        <v>1474</v>
      </c>
      <c r="E9" s="178">
        <f t="shared" si="0"/>
        <v>2557</v>
      </c>
      <c r="F9" s="179">
        <f t="shared" si="1"/>
        <v>4031</v>
      </c>
      <c r="G9" s="180"/>
    </row>
    <row r="10" spans="1:7" ht="12.75">
      <c r="A10" s="181" t="s">
        <v>60</v>
      </c>
      <c r="B10" s="182"/>
      <c r="C10" s="183"/>
      <c r="D10" s="178">
        <f>D42+D73+D104</f>
        <v>805</v>
      </c>
      <c r="E10" s="178">
        <f t="shared" si="0"/>
        <v>914</v>
      </c>
      <c r="F10" s="179">
        <f t="shared" si="1"/>
        <v>1719</v>
      </c>
      <c r="G10" s="180"/>
    </row>
    <row r="11" spans="1:7" ht="15" customHeight="1">
      <c r="A11" s="184" t="s">
        <v>61</v>
      </c>
      <c r="B11" s="185"/>
      <c r="C11" s="186"/>
      <c r="D11" s="178">
        <f>D43+D74+D105</f>
        <v>66</v>
      </c>
      <c r="E11" s="178">
        <f t="shared" si="0"/>
        <v>884</v>
      </c>
      <c r="F11" s="179">
        <f t="shared" si="1"/>
        <v>950</v>
      </c>
      <c r="G11" s="180"/>
    </row>
    <row r="12" spans="1:7" ht="15" customHeight="1">
      <c r="A12" s="184" t="s">
        <v>62</v>
      </c>
      <c r="B12" s="185"/>
      <c r="C12" s="186"/>
      <c r="D12" s="178">
        <f>D44+D75+D106</f>
        <v>1045</v>
      </c>
      <c r="E12" s="178">
        <f t="shared" si="0"/>
        <v>973</v>
      </c>
      <c r="F12" s="179">
        <f t="shared" si="1"/>
        <v>2018</v>
      </c>
      <c r="G12" s="180"/>
    </row>
    <row r="13" spans="1:7" ht="12.75">
      <c r="A13" s="187" t="s">
        <v>63</v>
      </c>
      <c r="B13" s="182"/>
      <c r="C13" s="183"/>
      <c r="D13" s="178">
        <f>D45+D76+D107</f>
        <v>515</v>
      </c>
      <c r="E13" s="178">
        <f t="shared" si="0"/>
        <v>596</v>
      </c>
      <c r="F13" s="179">
        <f t="shared" si="1"/>
        <v>1111</v>
      </c>
      <c r="G13" s="180"/>
    </row>
    <row r="14" spans="1:7" ht="12.75">
      <c r="A14" s="188" t="s">
        <v>64</v>
      </c>
      <c r="B14" s="189"/>
      <c r="C14" s="190"/>
      <c r="D14" s="178">
        <f>D46+D108+D77</f>
        <v>219</v>
      </c>
      <c r="E14" s="178">
        <f t="shared" si="0"/>
        <v>361</v>
      </c>
      <c r="F14" s="179">
        <f t="shared" si="1"/>
        <v>580</v>
      </c>
      <c r="G14" s="180"/>
    </row>
    <row r="15" spans="1:7" ht="12.75">
      <c r="A15" s="191" t="s">
        <v>26</v>
      </c>
      <c r="B15" s="192"/>
      <c r="C15" s="193"/>
      <c r="D15" s="194">
        <f>SUM(D7:D14)</f>
        <v>8515</v>
      </c>
      <c r="E15" s="195">
        <f>SUM(E7:E14)</f>
        <v>14153</v>
      </c>
      <c r="F15" s="195">
        <f>SUM(F7:F14)</f>
        <v>22668</v>
      </c>
      <c r="G15" s="197"/>
    </row>
    <row r="16" spans="1:7" s="14" customFormat="1" ht="12.75">
      <c r="A16" s="258"/>
      <c r="B16" s="259"/>
      <c r="C16" s="259"/>
      <c r="D16" s="259"/>
      <c r="E16" s="259"/>
      <c r="F16" s="259"/>
      <c r="G16" s="259"/>
    </row>
    <row r="17" spans="1:7" s="14" customFormat="1" ht="12.75">
      <c r="A17" s="258"/>
      <c r="B17" s="259"/>
      <c r="C17" s="259"/>
      <c r="D17" s="259"/>
      <c r="E17" s="259"/>
      <c r="F17" s="259"/>
      <c r="G17" s="259"/>
    </row>
    <row r="18" spans="1:7" s="14" customFormat="1" ht="13.5" thickBot="1">
      <c r="A18" s="198"/>
      <c r="B18" s="77"/>
      <c r="C18" s="77"/>
      <c r="D18" s="79"/>
      <c r="E18" s="79"/>
      <c r="F18" s="79"/>
      <c r="G18" s="80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70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9" t="s">
        <v>146</v>
      </c>
      <c r="B36" s="160"/>
      <c r="C36" s="160"/>
      <c r="D36" s="160"/>
      <c r="E36" s="160"/>
      <c r="F36" s="161"/>
      <c r="G36" s="235"/>
    </row>
    <row r="37" spans="1:7" ht="12.75">
      <c r="A37" s="163"/>
      <c r="B37" s="164"/>
      <c r="C37" s="165"/>
      <c r="D37" s="166" t="s">
        <v>4</v>
      </c>
      <c r="E37" s="166"/>
      <c r="F37" s="167"/>
      <c r="G37" s="168"/>
    </row>
    <row r="38" spans="1:7" ht="12.75">
      <c r="A38" s="169" t="s">
        <v>85</v>
      </c>
      <c r="B38" s="170"/>
      <c r="C38" s="170"/>
      <c r="D38" s="97" t="s">
        <v>6</v>
      </c>
      <c r="E38" s="97" t="s">
        <v>8</v>
      </c>
      <c r="F38" s="199" t="s">
        <v>2</v>
      </c>
      <c r="G38" s="174"/>
    </row>
    <row r="39" spans="1:7" ht="15" customHeight="1">
      <c r="A39" s="175" t="s">
        <v>57</v>
      </c>
      <c r="B39" s="176"/>
      <c r="C39" s="176"/>
      <c r="D39" s="200">
        <v>1904</v>
      </c>
      <c r="E39" s="200">
        <v>1973</v>
      </c>
      <c r="F39" s="211">
        <f>D39+E39</f>
        <v>3877</v>
      </c>
      <c r="G39" s="180"/>
    </row>
    <row r="40" spans="1:7" ht="15" customHeight="1">
      <c r="A40" s="184" t="s">
        <v>58</v>
      </c>
      <c r="B40" s="185"/>
      <c r="C40" s="185"/>
      <c r="D40" s="250"/>
      <c r="E40" s="251">
        <v>1376</v>
      </c>
      <c r="F40" s="211">
        <f aca="true" t="shared" si="2" ref="F40:F46">D40+E40</f>
        <v>1376</v>
      </c>
      <c r="G40" s="180"/>
    </row>
    <row r="41" spans="1:7" ht="15" customHeight="1">
      <c r="A41" s="184" t="s">
        <v>59</v>
      </c>
      <c r="B41" s="185"/>
      <c r="C41" s="185"/>
      <c r="D41" s="251">
        <v>420</v>
      </c>
      <c r="E41" s="251">
        <v>802</v>
      </c>
      <c r="F41" s="211">
        <f t="shared" si="2"/>
        <v>1222</v>
      </c>
      <c r="G41" s="180"/>
    </row>
    <row r="42" spans="1:7" ht="15" customHeight="1">
      <c r="A42" s="184" t="s">
        <v>98</v>
      </c>
      <c r="B42" s="185"/>
      <c r="C42" s="185"/>
      <c r="D42" s="251">
        <v>189</v>
      </c>
      <c r="E42" s="251">
        <v>187</v>
      </c>
      <c r="F42" s="211">
        <f t="shared" si="2"/>
        <v>376</v>
      </c>
      <c r="G42" s="180"/>
    </row>
    <row r="43" spans="1:7" ht="12.75">
      <c r="A43" s="181" t="s">
        <v>61</v>
      </c>
      <c r="B43" s="182"/>
      <c r="C43" s="182"/>
      <c r="D43" s="201">
        <v>28</v>
      </c>
      <c r="E43" s="201">
        <v>369</v>
      </c>
      <c r="F43" s="211">
        <f>D43+E43</f>
        <v>397</v>
      </c>
      <c r="G43" s="180"/>
    </row>
    <row r="44" spans="1:7" ht="15" customHeight="1">
      <c r="A44" s="187" t="s">
        <v>62</v>
      </c>
      <c r="B44" s="182"/>
      <c r="C44" s="182"/>
      <c r="D44" s="201">
        <v>292</v>
      </c>
      <c r="E44" s="201">
        <v>295</v>
      </c>
      <c r="F44" s="211">
        <f t="shared" si="2"/>
        <v>587</v>
      </c>
      <c r="G44" s="180"/>
    </row>
    <row r="45" spans="1:7" ht="12.75">
      <c r="A45" s="187" t="s">
        <v>63</v>
      </c>
      <c r="B45" s="182"/>
      <c r="C45" s="182"/>
      <c r="D45" s="201">
        <v>136</v>
      </c>
      <c r="E45" s="201">
        <v>173</v>
      </c>
      <c r="F45" s="211">
        <f t="shared" si="2"/>
        <v>309</v>
      </c>
      <c r="G45" s="180"/>
    </row>
    <row r="46" spans="1:7" ht="12.75">
      <c r="A46" s="188" t="s">
        <v>64</v>
      </c>
      <c r="B46" s="189"/>
      <c r="C46" s="189"/>
      <c r="D46" s="202">
        <v>59</v>
      </c>
      <c r="E46" s="202">
        <v>124</v>
      </c>
      <c r="F46" s="211">
        <f t="shared" si="2"/>
        <v>183</v>
      </c>
      <c r="G46" s="180"/>
    </row>
    <row r="47" spans="1:7" ht="12.75">
      <c r="A47" s="163" t="s">
        <v>26</v>
      </c>
      <c r="B47" s="203"/>
      <c r="C47" s="204"/>
      <c r="D47" s="205">
        <f>SUM(D39:D46)</f>
        <v>3028</v>
      </c>
      <c r="E47" s="206">
        <f>SUM(E39:E46)</f>
        <v>5299</v>
      </c>
      <c r="F47" s="207">
        <f>SUM(F39:F46)</f>
        <v>8327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147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148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208" t="s">
        <v>85</v>
      </c>
      <c r="B69" s="209"/>
      <c r="C69" s="210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57</v>
      </c>
      <c r="B70" s="213"/>
      <c r="C70" s="177"/>
      <c r="D70" s="200">
        <v>1071</v>
      </c>
      <c r="E70" s="251">
        <v>1235</v>
      </c>
      <c r="F70" s="211">
        <f>D70+E70</f>
        <v>2306</v>
      </c>
      <c r="G70" s="180"/>
    </row>
    <row r="71" spans="1:7" ht="15" customHeight="1">
      <c r="A71" s="184" t="s">
        <v>58</v>
      </c>
      <c r="B71" s="185"/>
      <c r="C71" s="185"/>
      <c r="D71" s="250"/>
      <c r="E71" s="251">
        <v>494</v>
      </c>
      <c r="F71" s="211">
        <f aca="true" t="shared" si="3" ref="F71:F77">D71+E71</f>
        <v>494</v>
      </c>
      <c r="G71" s="180"/>
    </row>
    <row r="72" spans="1:7" ht="15" customHeight="1">
      <c r="A72" s="184" t="s">
        <v>59</v>
      </c>
      <c r="B72" s="185"/>
      <c r="C72" s="185"/>
      <c r="D72" s="251">
        <v>544</v>
      </c>
      <c r="E72" s="251">
        <v>838</v>
      </c>
      <c r="F72" s="211">
        <f t="shared" si="3"/>
        <v>1382</v>
      </c>
      <c r="G72" s="180"/>
    </row>
    <row r="73" spans="1:7" ht="15" customHeight="1">
      <c r="A73" s="184" t="s">
        <v>98</v>
      </c>
      <c r="B73" s="185"/>
      <c r="C73" s="185"/>
      <c r="D73" s="251">
        <v>85</v>
      </c>
      <c r="E73" s="251">
        <v>134</v>
      </c>
      <c r="F73" s="211">
        <f t="shared" si="3"/>
        <v>219</v>
      </c>
      <c r="G73" s="180"/>
    </row>
    <row r="74" spans="1:7" ht="12.75">
      <c r="A74" s="181" t="s">
        <v>61</v>
      </c>
      <c r="B74" s="182"/>
      <c r="C74" s="182"/>
      <c r="D74" s="201">
        <v>3</v>
      </c>
      <c r="E74" s="251">
        <v>40</v>
      </c>
      <c r="F74" s="211">
        <f t="shared" si="3"/>
        <v>43</v>
      </c>
      <c r="G74" s="180"/>
    </row>
    <row r="75" spans="1:7" ht="15" customHeight="1">
      <c r="A75" s="187" t="s">
        <v>62</v>
      </c>
      <c r="B75" s="182"/>
      <c r="C75" s="182"/>
      <c r="D75" s="201">
        <v>334</v>
      </c>
      <c r="E75" s="251">
        <v>285</v>
      </c>
      <c r="F75" s="211">
        <f t="shared" si="3"/>
        <v>619</v>
      </c>
      <c r="G75" s="180"/>
    </row>
    <row r="76" spans="1:7" ht="12.75">
      <c r="A76" s="187" t="s">
        <v>63</v>
      </c>
      <c r="B76" s="182"/>
      <c r="C76" s="182"/>
      <c r="D76" s="201">
        <v>157</v>
      </c>
      <c r="E76" s="251">
        <v>161</v>
      </c>
      <c r="F76" s="211">
        <f t="shared" si="3"/>
        <v>318</v>
      </c>
      <c r="G76" s="180"/>
    </row>
    <row r="77" spans="1:7" ht="12.75">
      <c r="A77" s="188" t="s">
        <v>64</v>
      </c>
      <c r="D77" s="202">
        <v>120</v>
      </c>
      <c r="E77" s="251">
        <v>136</v>
      </c>
      <c r="F77" s="211">
        <f t="shared" si="3"/>
        <v>256</v>
      </c>
      <c r="G77" s="180"/>
    </row>
    <row r="78" spans="1:7" ht="12.75">
      <c r="A78" s="191" t="s">
        <v>26</v>
      </c>
      <c r="B78" s="192"/>
      <c r="C78" s="193"/>
      <c r="D78" s="194">
        <f>SUM(D70:D77)</f>
        <v>2314</v>
      </c>
      <c r="E78" s="195">
        <f>SUM(E70:E77)</f>
        <v>3323</v>
      </c>
      <c r="F78" s="196">
        <f>SUM(F70:F77)</f>
        <v>5637</v>
      </c>
      <c r="G78" s="197"/>
    </row>
    <row r="79" spans="1:7" s="14" customFormat="1" ht="13.5" thickBot="1">
      <c r="A79" s="198"/>
      <c r="B79" s="77"/>
      <c r="C79" s="77"/>
      <c r="D79" s="79"/>
      <c r="E79" s="79"/>
      <c r="F79" s="79"/>
      <c r="G79" s="80"/>
    </row>
    <row r="80" spans="1:7" ht="12.75">
      <c r="A80" s="23" t="s">
        <v>149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9" t="s">
        <v>150</v>
      </c>
      <c r="B98" s="160"/>
      <c r="C98" s="160"/>
      <c r="D98" s="160"/>
      <c r="E98" s="160"/>
      <c r="F98" s="161"/>
      <c r="G98" s="235"/>
    </row>
    <row r="99" spans="1:7" ht="12.75">
      <c r="A99" s="163"/>
      <c r="B99" s="164"/>
      <c r="C99" s="165"/>
      <c r="D99" s="166" t="s">
        <v>4</v>
      </c>
      <c r="E99" s="166"/>
      <c r="F99" s="167"/>
      <c r="G99" s="168"/>
    </row>
    <row r="100" spans="1:7" ht="12.75">
      <c r="A100" s="208" t="s">
        <v>85</v>
      </c>
      <c r="B100" s="209"/>
      <c r="C100" s="210"/>
      <c r="D100" s="172" t="s">
        <v>6</v>
      </c>
      <c r="E100" s="172" t="s">
        <v>8</v>
      </c>
      <c r="F100" s="173" t="s">
        <v>2</v>
      </c>
      <c r="G100" s="174"/>
    </row>
    <row r="101" spans="1:7" ht="15" customHeight="1">
      <c r="A101" s="175" t="s">
        <v>57</v>
      </c>
      <c r="B101" s="176"/>
      <c r="C101" s="176"/>
      <c r="D101" s="200">
        <v>1416</v>
      </c>
      <c r="E101" s="251">
        <v>1405</v>
      </c>
      <c r="F101" s="211">
        <f>D101+E101</f>
        <v>2821</v>
      </c>
      <c r="G101" s="180"/>
    </row>
    <row r="102" spans="1:7" ht="15" customHeight="1">
      <c r="A102" s="184" t="s">
        <v>58</v>
      </c>
      <c r="B102" s="185"/>
      <c r="C102" s="185"/>
      <c r="D102" s="250"/>
      <c r="E102" s="251">
        <v>1385</v>
      </c>
      <c r="F102" s="211">
        <f aca="true" t="shared" si="4" ref="F102:F108">D102+E102</f>
        <v>1385</v>
      </c>
      <c r="G102" s="180"/>
    </row>
    <row r="103" spans="1:7" ht="15" customHeight="1">
      <c r="A103" s="184" t="s">
        <v>59</v>
      </c>
      <c r="B103" s="185"/>
      <c r="C103" s="185"/>
      <c r="D103" s="251">
        <v>510</v>
      </c>
      <c r="E103" s="251">
        <v>917</v>
      </c>
      <c r="F103" s="211">
        <f t="shared" si="4"/>
        <v>1427</v>
      </c>
      <c r="G103" s="180"/>
    </row>
    <row r="104" spans="1:7" ht="15" customHeight="1">
      <c r="A104" s="184" t="s">
        <v>98</v>
      </c>
      <c r="B104" s="185"/>
      <c r="C104" s="185"/>
      <c r="D104" s="251">
        <v>531</v>
      </c>
      <c r="E104" s="251">
        <v>593</v>
      </c>
      <c r="F104" s="211">
        <f t="shared" si="4"/>
        <v>1124</v>
      </c>
      <c r="G104" s="180"/>
    </row>
    <row r="105" spans="1:7" ht="12.75">
      <c r="A105" s="181" t="s">
        <v>61</v>
      </c>
      <c r="B105" s="182"/>
      <c r="C105" s="182"/>
      <c r="D105" s="201">
        <v>35</v>
      </c>
      <c r="E105" s="251">
        <v>475</v>
      </c>
      <c r="F105" s="211">
        <f t="shared" si="4"/>
        <v>510</v>
      </c>
      <c r="G105" s="180"/>
    </row>
    <row r="106" spans="1:7" ht="15" customHeight="1">
      <c r="A106" s="187" t="s">
        <v>62</v>
      </c>
      <c r="B106" s="212"/>
      <c r="C106" s="182"/>
      <c r="D106" s="201">
        <v>419</v>
      </c>
      <c r="E106" s="251">
        <v>393</v>
      </c>
      <c r="F106" s="211">
        <f t="shared" si="4"/>
        <v>812</v>
      </c>
      <c r="G106" s="180"/>
    </row>
    <row r="107" spans="1:7" ht="12.75">
      <c r="A107" s="187" t="s">
        <v>63</v>
      </c>
      <c r="B107" s="185"/>
      <c r="C107" s="185"/>
      <c r="D107" s="201">
        <v>222</v>
      </c>
      <c r="E107" s="251">
        <v>262</v>
      </c>
      <c r="F107" s="211">
        <f t="shared" si="4"/>
        <v>484</v>
      </c>
      <c r="G107" s="180"/>
    </row>
    <row r="108" spans="1:7" ht="12.75">
      <c r="A108" s="188" t="s">
        <v>64</v>
      </c>
      <c r="D108" s="202">
        <v>40</v>
      </c>
      <c r="E108" s="251">
        <v>101</v>
      </c>
      <c r="F108" s="211">
        <f t="shared" si="4"/>
        <v>141</v>
      </c>
      <c r="G108" s="180"/>
    </row>
    <row r="109" spans="1:7" ht="12.75">
      <c r="A109" s="191" t="s">
        <v>26</v>
      </c>
      <c r="B109" s="192"/>
      <c r="C109" s="193"/>
      <c r="D109" s="195">
        <f>SUM(D101:D108)</f>
        <v>3173</v>
      </c>
      <c r="E109" s="195">
        <f>SUM(E101:E108)</f>
        <v>5531</v>
      </c>
      <c r="F109" s="196">
        <f>SUM(F101:F108)</f>
        <v>8704</v>
      </c>
      <c r="G109" s="197"/>
    </row>
    <row r="110" spans="1:7" s="14" customFormat="1" ht="13.5" thickBot="1">
      <c r="A110" s="198"/>
      <c r="B110" s="77"/>
      <c r="C110" s="77"/>
      <c r="D110" s="79"/>
      <c r="E110" s="79"/>
      <c r="F110" s="79"/>
      <c r="G110" s="80"/>
    </row>
    <row r="111" spans="1:7" ht="12.75">
      <c r="A111" s="23" t="s">
        <v>151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F56" sqref="F5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82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86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87</v>
      </c>
      <c r="B7" s="176"/>
      <c r="C7" s="176"/>
      <c r="D7" s="200">
        <f aca="true" t="shared" si="0" ref="D7:E21">D44+D82+D120</f>
        <v>448</v>
      </c>
      <c r="E7" s="200">
        <f t="shared" si="0"/>
        <v>448</v>
      </c>
      <c r="F7" s="211">
        <f>D7+E7</f>
        <v>896</v>
      </c>
      <c r="G7" s="180"/>
    </row>
    <row r="8" spans="1:7" ht="15" customHeight="1">
      <c r="A8" s="184" t="s">
        <v>115</v>
      </c>
      <c r="B8" s="185"/>
      <c r="C8" s="185"/>
      <c r="D8" s="252">
        <f t="shared" si="0"/>
        <v>6073</v>
      </c>
      <c r="E8" s="251">
        <f t="shared" si="0"/>
        <v>6915</v>
      </c>
      <c r="F8" s="211">
        <f aca="true" t="shared" si="1" ref="F8:F21">D8+E8</f>
        <v>12988</v>
      </c>
      <c r="G8" s="180"/>
    </row>
    <row r="9" spans="1:7" ht="15" customHeight="1">
      <c r="A9" s="184" t="s">
        <v>88</v>
      </c>
      <c r="B9" s="185"/>
      <c r="C9" s="185"/>
      <c r="D9" s="251">
        <f t="shared" si="0"/>
        <v>434</v>
      </c>
      <c r="E9" s="251">
        <f t="shared" si="0"/>
        <v>452</v>
      </c>
      <c r="F9" s="211">
        <f t="shared" si="1"/>
        <v>886</v>
      </c>
      <c r="G9" s="180"/>
    </row>
    <row r="10" spans="1:7" ht="15" customHeight="1">
      <c r="A10" s="184" t="s">
        <v>116</v>
      </c>
      <c r="B10" s="185"/>
      <c r="C10" s="185"/>
      <c r="D10" s="251">
        <f t="shared" si="0"/>
        <v>669</v>
      </c>
      <c r="E10" s="251">
        <f t="shared" si="0"/>
        <v>708</v>
      </c>
      <c r="F10" s="211">
        <f t="shared" si="1"/>
        <v>1377</v>
      </c>
      <c r="G10" s="180"/>
    </row>
    <row r="11" spans="1:7" ht="12.75">
      <c r="A11" s="181" t="s">
        <v>92</v>
      </c>
      <c r="B11" s="185"/>
      <c r="C11" s="185"/>
      <c r="D11" s="251">
        <f t="shared" si="0"/>
        <v>799</v>
      </c>
      <c r="E11" s="251">
        <f t="shared" si="0"/>
        <v>867</v>
      </c>
      <c r="F11" s="211">
        <f t="shared" si="1"/>
        <v>1666</v>
      </c>
      <c r="G11" s="180"/>
    </row>
    <row r="12" spans="1:7" ht="15" customHeight="1">
      <c r="A12" s="184" t="s">
        <v>90</v>
      </c>
      <c r="B12" s="185"/>
      <c r="C12" s="185"/>
      <c r="D12" s="251">
        <f t="shared" si="0"/>
        <v>1281</v>
      </c>
      <c r="E12" s="251">
        <f t="shared" si="0"/>
        <v>1168</v>
      </c>
      <c r="F12" s="211">
        <f t="shared" si="1"/>
        <v>2449</v>
      </c>
      <c r="G12" s="180"/>
    </row>
    <row r="13" spans="1:7" ht="15" customHeight="1">
      <c r="A13" s="184" t="s">
        <v>117</v>
      </c>
      <c r="B13" s="182"/>
      <c r="C13" s="182"/>
      <c r="D13" s="201">
        <f t="shared" si="0"/>
        <v>1463</v>
      </c>
      <c r="E13" s="201">
        <f t="shared" si="0"/>
        <v>1608</v>
      </c>
      <c r="F13" s="211">
        <f t="shared" si="1"/>
        <v>3071</v>
      </c>
      <c r="G13" s="180"/>
    </row>
    <row r="14" spans="1:7" ht="15" customHeight="1">
      <c r="A14" s="184" t="s">
        <v>91</v>
      </c>
      <c r="B14" s="185"/>
      <c r="C14" s="185"/>
      <c r="D14" s="252">
        <f t="shared" si="0"/>
        <v>1047</v>
      </c>
      <c r="E14" s="251">
        <f t="shared" si="0"/>
        <v>1005</v>
      </c>
      <c r="F14" s="211">
        <f t="shared" si="1"/>
        <v>2052</v>
      </c>
      <c r="G14" s="180"/>
    </row>
    <row r="15" spans="1:7" ht="12.75">
      <c r="A15" s="184" t="s">
        <v>89</v>
      </c>
      <c r="B15" s="185"/>
      <c r="C15" s="185"/>
      <c r="D15" s="251">
        <f t="shared" si="0"/>
        <v>1917</v>
      </c>
      <c r="E15" s="251">
        <f t="shared" si="0"/>
        <v>2217</v>
      </c>
      <c r="F15" s="211">
        <f t="shared" si="1"/>
        <v>4134</v>
      </c>
      <c r="G15" s="180"/>
    </row>
    <row r="16" spans="1:7" ht="12.75">
      <c r="A16" s="184" t="s">
        <v>158</v>
      </c>
      <c r="B16" s="185"/>
      <c r="C16" s="185"/>
      <c r="D16" s="251">
        <f t="shared" si="0"/>
        <v>2282</v>
      </c>
      <c r="E16" s="251">
        <f t="shared" si="0"/>
        <v>2323</v>
      </c>
      <c r="F16" s="211">
        <f t="shared" si="1"/>
        <v>4605</v>
      </c>
      <c r="G16" s="180"/>
    </row>
    <row r="17" spans="1:7" ht="12.75">
      <c r="A17" s="181" t="s">
        <v>159</v>
      </c>
      <c r="B17" s="185"/>
      <c r="C17" s="185"/>
      <c r="D17" s="251">
        <f t="shared" si="0"/>
        <v>860</v>
      </c>
      <c r="E17" s="251">
        <f t="shared" si="0"/>
        <v>977</v>
      </c>
      <c r="F17" s="211">
        <f t="shared" si="1"/>
        <v>1837</v>
      </c>
      <c r="G17" s="180"/>
    </row>
    <row r="18" spans="1:7" ht="12.75">
      <c r="A18" s="184" t="s">
        <v>160</v>
      </c>
      <c r="B18" s="185"/>
      <c r="C18" s="185"/>
      <c r="D18" s="251">
        <f t="shared" si="0"/>
        <v>1214</v>
      </c>
      <c r="E18" s="251">
        <f t="shared" si="0"/>
        <v>1206</v>
      </c>
      <c r="F18" s="211">
        <f t="shared" si="1"/>
        <v>2420</v>
      </c>
      <c r="G18" s="180"/>
    </row>
    <row r="19" spans="1:7" ht="12.75">
      <c r="A19" s="184" t="s">
        <v>161</v>
      </c>
      <c r="B19" s="182"/>
      <c r="C19" s="182"/>
      <c r="D19" s="201">
        <f t="shared" si="0"/>
        <v>106</v>
      </c>
      <c r="E19" s="201">
        <f t="shared" si="0"/>
        <v>112</v>
      </c>
      <c r="F19" s="211">
        <f t="shared" si="1"/>
        <v>218</v>
      </c>
      <c r="G19" s="180"/>
    </row>
    <row r="20" spans="1:7" ht="12.75">
      <c r="A20" s="184" t="s">
        <v>162</v>
      </c>
      <c r="B20" s="182"/>
      <c r="C20" s="182"/>
      <c r="D20" s="201">
        <f t="shared" si="0"/>
        <v>5</v>
      </c>
      <c r="E20" s="201">
        <f t="shared" si="0"/>
        <v>15</v>
      </c>
      <c r="F20" s="211">
        <f t="shared" si="1"/>
        <v>20</v>
      </c>
      <c r="G20" s="180"/>
    </row>
    <row r="21" spans="1:7" ht="12.75">
      <c r="A21" s="187" t="s">
        <v>44</v>
      </c>
      <c r="B21" s="182"/>
      <c r="C21" s="182"/>
      <c r="D21" s="201">
        <f t="shared" si="0"/>
        <v>1050</v>
      </c>
      <c r="E21" s="201">
        <f t="shared" si="0"/>
        <v>1405</v>
      </c>
      <c r="F21" s="211">
        <f t="shared" si="1"/>
        <v>2455</v>
      </c>
      <c r="G21" s="180"/>
    </row>
    <row r="22" spans="1:7" ht="12.75">
      <c r="A22" s="191" t="s">
        <v>26</v>
      </c>
      <c r="B22" s="192"/>
      <c r="C22" s="193"/>
      <c r="D22" s="194">
        <f>SUM(D7:D21)</f>
        <v>19648</v>
      </c>
      <c r="E22" s="195">
        <f>SUM(E7:E21)</f>
        <v>21426</v>
      </c>
      <c r="F22" s="195">
        <f>SUM(F7:F21)</f>
        <v>41074</v>
      </c>
      <c r="G22" s="197"/>
    </row>
    <row r="23" spans="1:7" s="14" customFormat="1" ht="13.5" thickBot="1">
      <c r="A23" s="198"/>
      <c r="B23" s="77"/>
      <c r="C23" s="77"/>
      <c r="D23" s="79"/>
      <c r="E23" s="79"/>
      <c r="F23" s="79"/>
      <c r="G23" s="80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9" t="s">
        <v>152</v>
      </c>
      <c r="B41" s="160"/>
      <c r="C41" s="160"/>
      <c r="D41" s="160"/>
      <c r="E41" s="160"/>
      <c r="F41" s="161"/>
      <c r="G41" s="235"/>
    </row>
    <row r="42" spans="1:7" ht="12.75">
      <c r="A42" s="163"/>
      <c r="B42" s="164"/>
      <c r="C42" s="165"/>
      <c r="D42" s="166" t="s">
        <v>4</v>
      </c>
      <c r="E42" s="166"/>
      <c r="F42" s="167"/>
      <c r="G42" s="168"/>
    </row>
    <row r="43" spans="1:7" ht="12.75">
      <c r="A43" s="169" t="s">
        <v>86</v>
      </c>
      <c r="B43" s="170"/>
      <c r="C43" s="170"/>
      <c r="D43" s="97" t="s">
        <v>6</v>
      </c>
      <c r="E43" s="97" t="s">
        <v>8</v>
      </c>
      <c r="F43" s="199" t="s">
        <v>2</v>
      </c>
      <c r="G43" s="174"/>
    </row>
    <row r="44" spans="1:7" ht="15" customHeight="1">
      <c r="A44" s="175" t="s">
        <v>87</v>
      </c>
      <c r="B44" s="176"/>
      <c r="C44" s="176"/>
      <c r="D44" s="200">
        <v>42</v>
      </c>
      <c r="E44" s="200">
        <v>50</v>
      </c>
      <c r="F44" s="211">
        <f>D44+E44</f>
        <v>92</v>
      </c>
      <c r="G44" s="180"/>
    </row>
    <row r="45" spans="1:7" ht="15" customHeight="1">
      <c r="A45" s="184" t="s">
        <v>115</v>
      </c>
      <c r="B45" s="185"/>
      <c r="C45" s="185"/>
      <c r="D45" s="252">
        <v>2957</v>
      </c>
      <c r="E45" s="251">
        <v>3483</v>
      </c>
      <c r="F45" s="211">
        <f aca="true" t="shared" si="2" ref="F45:F58">D45+E45</f>
        <v>6440</v>
      </c>
      <c r="G45" s="180"/>
    </row>
    <row r="46" spans="1:7" ht="15" customHeight="1">
      <c r="A46" s="184" t="s">
        <v>88</v>
      </c>
      <c r="B46" s="185"/>
      <c r="C46" s="185"/>
      <c r="D46" s="251">
        <v>158</v>
      </c>
      <c r="E46" s="251">
        <v>169</v>
      </c>
      <c r="F46" s="211">
        <f t="shared" si="2"/>
        <v>327</v>
      </c>
      <c r="G46" s="180"/>
    </row>
    <row r="47" spans="1:7" ht="15" customHeight="1">
      <c r="A47" s="184" t="s">
        <v>116</v>
      </c>
      <c r="B47" s="185"/>
      <c r="C47" s="185"/>
      <c r="D47" s="251">
        <v>94</v>
      </c>
      <c r="E47" s="251">
        <v>93</v>
      </c>
      <c r="F47" s="211">
        <f t="shared" si="2"/>
        <v>187</v>
      </c>
      <c r="G47" s="180"/>
    </row>
    <row r="48" spans="1:7" ht="15" customHeight="1">
      <c r="A48" s="181" t="s">
        <v>92</v>
      </c>
      <c r="B48" s="185"/>
      <c r="C48" s="185"/>
      <c r="D48" s="251">
        <v>356</v>
      </c>
      <c r="E48" s="251">
        <v>383</v>
      </c>
      <c r="F48" s="211">
        <f t="shared" si="2"/>
        <v>739</v>
      </c>
      <c r="G48" s="180"/>
    </row>
    <row r="49" spans="1:7" ht="15" customHeight="1">
      <c r="A49" s="184" t="s">
        <v>90</v>
      </c>
      <c r="B49" s="185"/>
      <c r="C49" s="185"/>
      <c r="D49" s="251">
        <v>213</v>
      </c>
      <c r="E49" s="251">
        <v>57</v>
      </c>
      <c r="F49" s="211">
        <f t="shared" si="2"/>
        <v>270</v>
      </c>
      <c r="G49" s="180"/>
    </row>
    <row r="50" spans="1:7" ht="12.75">
      <c r="A50" s="184" t="s">
        <v>117</v>
      </c>
      <c r="B50" s="182"/>
      <c r="C50" s="182"/>
      <c r="D50" s="201">
        <v>321</v>
      </c>
      <c r="E50" s="201">
        <v>325</v>
      </c>
      <c r="F50" s="211">
        <f t="shared" si="2"/>
        <v>646</v>
      </c>
      <c r="G50" s="180"/>
    </row>
    <row r="51" spans="1:7" ht="15" customHeight="1">
      <c r="A51" s="184" t="s">
        <v>91</v>
      </c>
      <c r="B51" s="182"/>
      <c r="C51" s="182"/>
      <c r="D51" s="201">
        <v>590</v>
      </c>
      <c r="E51" s="201">
        <v>596</v>
      </c>
      <c r="F51" s="211">
        <f t="shared" si="2"/>
        <v>1186</v>
      </c>
      <c r="G51" s="180"/>
    </row>
    <row r="52" spans="1:7" ht="12.75">
      <c r="A52" s="187" t="s">
        <v>89</v>
      </c>
      <c r="B52" s="182"/>
      <c r="C52" s="182"/>
      <c r="D52" s="201">
        <v>702</v>
      </c>
      <c r="E52" s="201">
        <v>813</v>
      </c>
      <c r="F52" s="211">
        <f t="shared" si="2"/>
        <v>1515</v>
      </c>
      <c r="G52" s="180"/>
    </row>
    <row r="53" spans="1:7" ht="12.75">
      <c r="A53" s="184" t="s">
        <v>158</v>
      </c>
      <c r="B53" s="185"/>
      <c r="C53" s="185"/>
      <c r="D53" s="251">
        <v>13</v>
      </c>
      <c r="E53" s="251">
        <v>26</v>
      </c>
      <c r="F53" s="211">
        <f t="shared" si="2"/>
        <v>39</v>
      </c>
      <c r="G53" s="180"/>
    </row>
    <row r="54" spans="1:7" ht="12.75">
      <c r="A54" s="181" t="s">
        <v>159</v>
      </c>
      <c r="B54" s="185"/>
      <c r="C54" s="185"/>
      <c r="D54" s="251">
        <v>19</v>
      </c>
      <c r="E54" s="251">
        <v>28</v>
      </c>
      <c r="F54" s="211">
        <f t="shared" si="2"/>
        <v>47</v>
      </c>
      <c r="G54" s="180"/>
    </row>
    <row r="55" spans="1:7" ht="12.75">
      <c r="A55" s="184" t="s">
        <v>160</v>
      </c>
      <c r="B55" s="185"/>
      <c r="C55" s="185"/>
      <c r="D55" s="251">
        <v>410</v>
      </c>
      <c r="E55" s="251">
        <v>490</v>
      </c>
      <c r="F55" s="211">
        <f t="shared" si="2"/>
        <v>900</v>
      </c>
      <c r="G55" s="180"/>
    </row>
    <row r="56" spans="1:7" ht="12.75">
      <c r="A56" s="184" t="s">
        <v>161</v>
      </c>
      <c r="B56" s="182"/>
      <c r="C56" s="182"/>
      <c r="D56" s="201">
        <v>38</v>
      </c>
      <c r="E56" s="201">
        <v>35</v>
      </c>
      <c r="F56" s="211">
        <f t="shared" si="2"/>
        <v>73</v>
      </c>
      <c r="G56" s="180"/>
    </row>
    <row r="57" spans="1:7" ht="12.75">
      <c r="A57" s="184" t="s">
        <v>162</v>
      </c>
      <c r="B57" s="182"/>
      <c r="C57" s="182"/>
      <c r="D57" s="201">
        <v>3</v>
      </c>
      <c r="E57" s="201">
        <v>8</v>
      </c>
      <c r="F57" s="211">
        <f t="shared" si="2"/>
        <v>11</v>
      </c>
      <c r="G57" s="180"/>
    </row>
    <row r="58" spans="1:7" ht="12.75">
      <c r="A58" s="188" t="s">
        <v>44</v>
      </c>
      <c r="B58" s="189"/>
      <c r="C58" s="189"/>
      <c r="D58" s="202">
        <v>290</v>
      </c>
      <c r="E58" s="202">
        <v>495</v>
      </c>
      <c r="F58" s="211">
        <f t="shared" si="2"/>
        <v>785</v>
      </c>
      <c r="G58" s="180"/>
    </row>
    <row r="59" spans="1:7" ht="12.75">
      <c r="A59" s="163" t="s">
        <v>26</v>
      </c>
      <c r="B59" s="203"/>
      <c r="C59" s="204"/>
      <c r="D59" s="205">
        <f>SUM(D44:D58)</f>
        <v>6206</v>
      </c>
      <c r="E59" s="206">
        <f>SUM(E44:E58)</f>
        <v>7051</v>
      </c>
      <c r="F59" s="207">
        <f>SUM(F44:F58)</f>
        <v>13257</v>
      </c>
      <c r="G59" s="197"/>
    </row>
    <row r="60" spans="1:7" s="14" customFormat="1" ht="13.5" thickBot="1">
      <c r="A60" s="198"/>
      <c r="B60" s="77"/>
      <c r="C60" s="77"/>
      <c r="D60" s="79"/>
      <c r="E60" s="79"/>
      <c r="F60" s="79"/>
      <c r="G60" s="80"/>
    </row>
    <row r="61" spans="1:7" ht="12.75">
      <c r="A61" s="23" t="s">
        <v>153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9" t="s">
        <v>154</v>
      </c>
      <c r="B79" s="160"/>
      <c r="C79" s="160"/>
      <c r="D79" s="160"/>
      <c r="E79" s="160"/>
      <c r="F79" s="161"/>
      <c r="G79" s="235"/>
    </row>
    <row r="80" spans="1:7" ht="12.75">
      <c r="A80" s="163"/>
      <c r="B80" s="164"/>
      <c r="C80" s="165"/>
      <c r="D80" s="166" t="s">
        <v>4</v>
      </c>
      <c r="E80" s="166"/>
      <c r="F80" s="167"/>
      <c r="G80" s="168"/>
    </row>
    <row r="81" spans="1:7" ht="12.75">
      <c r="A81" s="208" t="s">
        <v>86</v>
      </c>
      <c r="B81" s="209"/>
      <c r="C81" s="210"/>
      <c r="D81" s="172" t="s">
        <v>6</v>
      </c>
      <c r="E81" s="172" t="s">
        <v>8</v>
      </c>
      <c r="F81" s="173" t="s">
        <v>2</v>
      </c>
      <c r="G81" s="174"/>
    </row>
    <row r="82" spans="1:7" ht="15" customHeight="1">
      <c r="A82" s="175" t="s">
        <v>87</v>
      </c>
      <c r="B82" s="213"/>
      <c r="C82" s="177"/>
      <c r="D82" s="200">
        <v>337</v>
      </c>
      <c r="E82" s="200">
        <v>343</v>
      </c>
      <c r="F82" s="211">
        <f>D82+E82</f>
        <v>680</v>
      </c>
      <c r="G82" s="180"/>
    </row>
    <row r="83" spans="1:7" ht="15" customHeight="1">
      <c r="A83" s="184" t="s">
        <v>115</v>
      </c>
      <c r="B83" s="185"/>
      <c r="C83" s="185"/>
      <c r="D83" s="251">
        <v>861</v>
      </c>
      <c r="E83" s="251">
        <v>904</v>
      </c>
      <c r="F83" s="211">
        <f aca="true" t="shared" si="3" ref="F83:F96">D83+E83</f>
        <v>1765</v>
      </c>
      <c r="G83" s="180"/>
    </row>
    <row r="84" spans="1:7" ht="15" customHeight="1">
      <c r="A84" s="184" t="s">
        <v>88</v>
      </c>
      <c r="B84" s="185"/>
      <c r="C84" s="185"/>
      <c r="D84" s="251">
        <v>137</v>
      </c>
      <c r="E84" s="251">
        <v>135</v>
      </c>
      <c r="F84" s="211">
        <f t="shared" si="3"/>
        <v>272</v>
      </c>
      <c r="G84" s="180"/>
    </row>
    <row r="85" spans="1:7" ht="15" customHeight="1">
      <c r="A85" s="184" t="s">
        <v>116</v>
      </c>
      <c r="B85" s="185"/>
      <c r="C85" s="185"/>
      <c r="D85" s="251">
        <v>514</v>
      </c>
      <c r="E85" s="251">
        <v>546</v>
      </c>
      <c r="F85" s="211">
        <f t="shared" si="3"/>
        <v>1060</v>
      </c>
      <c r="G85" s="180"/>
    </row>
    <row r="86" spans="1:7" ht="15" customHeight="1">
      <c r="A86" s="181" t="s">
        <v>92</v>
      </c>
      <c r="B86" s="185"/>
      <c r="C86" s="185"/>
      <c r="D86" s="251">
        <v>55</v>
      </c>
      <c r="E86" s="251">
        <v>57</v>
      </c>
      <c r="F86" s="211">
        <f t="shared" si="3"/>
        <v>112</v>
      </c>
      <c r="G86" s="180"/>
    </row>
    <row r="87" spans="1:7" ht="15" customHeight="1">
      <c r="A87" s="184" t="s">
        <v>90</v>
      </c>
      <c r="B87" s="185"/>
      <c r="C87" s="185"/>
      <c r="D87" s="251">
        <v>891</v>
      </c>
      <c r="E87" s="251">
        <v>874</v>
      </c>
      <c r="F87" s="211">
        <f t="shared" si="3"/>
        <v>1765</v>
      </c>
      <c r="G87" s="180"/>
    </row>
    <row r="88" spans="1:7" ht="12.75">
      <c r="A88" s="184" t="s">
        <v>117</v>
      </c>
      <c r="B88" s="182"/>
      <c r="C88" s="182"/>
      <c r="D88" s="201">
        <v>585</v>
      </c>
      <c r="E88" s="201">
        <v>649</v>
      </c>
      <c r="F88" s="211">
        <f t="shared" si="3"/>
        <v>1234</v>
      </c>
      <c r="G88" s="180"/>
    </row>
    <row r="89" spans="1:7" ht="15" customHeight="1">
      <c r="A89" s="184" t="s">
        <v>91</v>
      </c>
      <c r="B89" s="182"/>
      <c r="C89" s="182"/>
      <c r="D89" s="201">
        <v>17</v>
      </c>
      <c r="E89" s="201">
        <v>14</v>
      </c>
      <c r="F89" s="211">
        <f t="shared" si="3"/>
        <v>31</v>
      </c>
      <c r="G89" s="180"/>
    </row>
    <row r="90" spans="1:7" ht="12.75">
      <c r="A90" s="187" t="s">
        <v>89</v>
      </c>
      <c r="B90" s="182"/>
      <c r="C90" s="182"/>
      <c r="D90" s="201">
        <v>430</v>
      </c>
      <c r="E90" s="201">
        <v>441</v>
      </c>
      <c r="F90" s="211">
        <f t="shared" si="3"/>
        <v>871</v>
      </c>
      <c r="G90" s="180"/>
    </row>
    <row r="91" spans="1:7" ht="12.75">
      <c r="A91" s="184" t="s">
        <v>158</v>
      </c>
      <c r="B91" s="185"/>
      <c r="C91" s="185"/>
      <c r="D91" s="251">
        <v>2269</v>
      </c>
      <c r="E91" s="251">
        <v>2297</v>
      </c>
      <c r="F91" s="211">
        <f t="shared" si="3"/>
        <v>4566</v>
      </c>
      <c r="G91" s="180"/>
    </row>
    <row r="92" spans="1:7" ht="12.75">
      <c r="A92" s="181" t="s">
        <v>159</v>
      </c>
      <c r="B92" s="185"/>
      <c r="C92" s="185"/>
      <c r="D92" s="251">
        <v>841</v>
      </c>
      <c r="E92" s="251">
        <v>949</v>
      </c>
      <c r="F92" s="211">
        <f t="shared" si="3"/>
        <v>1790</v>
      </c>
      <c r="G92" s="180"/>
    </row>
    <row r="93" spans="1:7" ht="12.75">
      <c r="A93" s="184" t="s">
        <v>160</v>
      </c>
      <c r="B93" s="185"/>
      <c r="C93" s="185"/>
      <c r="D93" s="251">
        <v>423</v>
      </c>
      <c r="E93" s="251">
        <v>457</v>
      </c>
      <c r="F93" s="211">
        <f t="shared" si="3"/>
        <v>880</v>
      </c>
      <c r="G93" s="180"/>
    </row>
    <row r="94" spans="1:7" ht="12.75">
      <c r="A94" s="184" t="s">
        <v>161</v>
      </c>
      <c r="B94" s="182"/>
      <c r="C94" s="182"/>
      <c r="D94" s="201">
        <v>35</v>
      </c>
      <c r="E94" s="201">
        <v>45</v>
      </c>
      <c r="F94" s="211">
        <f t="shared" si="3"/>
        <v>80</v>
      </c>
      <c r="G94" s="180"/>
    </row>
    <row r="95" spans="1:7" ht="12.75">
      <c r="A95" s="184" t="s">
        <v>162</v>
      </c>
      <c r="B95" s="182"/>
      <c r="C95" s="182"/>
      <c r="D95" s="201">
        <v>2</v>
      </c>
      <c r="E95" s="201">
        <v>7</v>
      </c>
      <c r="F95" s="211">
        <f t="shared" si="3"/>
        <v>9</v>
      </c>
      <c r="G95" s="180"/>
    </row>
    <row r="96" spans="1:7" ht="12.75">
      <c r="A96" s="188" t="s">
        <v>44</v>
      </c>
      <c r="D96" s="202">
        <v>664</v>
      </c>
      <c r="E96" s="202">
        <v>638</v>
      </c>
      <c r="F96" s="211">
        <f t="shared" si="3"/>
        <v>1302</v>
      </c>
      <c r="G96" s="180"/>
    </row>
    <row r="97" spans="1:7" ht="12.75">
      <c r="A97" s="191" t="s">
        <v>26</v>
      </c>
      <c r="B97" s="192"/>
      <c r="C97" s="193"/>
      <c r="D97" s="194">
        <f>SUM(D82:D96)</f>
        <v>8061</v>
      </c>
      <c r="E97" s="195">
        <f>SUM(E82:E96)</f>
        <v>8356</v>
      </c>
      <c r="F97" s="196">
        <f>SUM(F82:F96)</f>
        <v>16417</v>
      </c>
      <c r="G97" s="197"/>
    </row>
    <row r="98" spans="1:7" s="14" customFormat="1" ht="13.5" thickBot="1">
      <c r="A98" s="198"/>
      <c r="B98" s="77"/>
      <c r="C98" s="77"/>
      <c r="D98" s="79"/>
      <c r="E98" s="79"/>
      <c r="F98" s="79"/>
      <c r="G98" s="80"/>
    </row>
    <row r="99" spans="1:7" ht="12.75">
      <c r="A99" s="23" t="s">
        <v>155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56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9" t="s">
        <v>156</v>
      </c>
      <c r="B117" s="160"/>
      <c r="C117" s="160"/>
      <c r="D117" s="160"/>
      <c r="E117" s="160"/>
      <c r="F117" s="161"/>
      <c r="G117" s="235"/>
    </row>
    <row r="118" spans="1:7" ht="12.75">
      <c r="A118" s="163"/>
      <c r="B118" s="164"/>
      <c r="C118" s="165"/>
      <c r="D118" s="166" t="s">
        <v>4</v>
      </c>
      <c r="E118" s="166"/>
      <c r="F118" s="167"/>
      <c r="G118" s="168"/>
    </row>
    <row r="119" spans="1:7" ht="12.75">
      <c r="A119" s="208" t="s">
        <v>86</v>
      </c>
      <c r="B119" s="209"/>
      <c r="C119" s="210"/>
      <c r="D119" s="172" t="s">
        <v>6</v>
      </c>
      <c r="E119" s="172" t="s">
        <v>8</v>
      </c>
      <c r="F119" s="173" t="s">
        <v>2</v>
      </c>
      <c r="G119" s="174"/>
    </row>
    <row r="120" spans="1:7" ht="15" customHeight="1">
      <c r="A120" s="175" t="s">
        <v>87</v>
      </c>
      <c r="B120" s="176"/>
      <c r="C120" s="176"/>
      <c r="D120" s="251">
        <v>69</v>
      </c>
      <c r="E120" s="251">
        <v>55</v>
      </c>
      <c r="F120" s="211">
        <f>D120+E120</f>
        <v>124</v>
      </c>
      <c r="G120" s="180"/>
    </row>
    <row r="121" spans="1:7" ht="15" customHeight="1">
      <c r="A121" s="184" t="s">
        <v>115</v>
      </c>
      <c r="B121" s="185"/>
      <c r="C121" s="185"/>
      <c r="D121" s="251">
        <v>2255</v>
      </c>
      <c r="E121" s="251">
        <v>2528</v>
      </c>
      <c r="F121" s="211">
        <f aca="true" t="shared" si="4" ref="F121:F134">D121+E121</f>
        <v>4783</v>
      </c>
      <c r="G121" s="180"/>
    </row>
    <row r="122" spans="1:7" ht="15" customHeight="1">
      <c r="A122" s="184" t="s">
        <v>88</v>
      </c>
      <c r="B122" s="185"/>
      <c r="C122" s="185"/>
      <c r="D122" s="251">
        <v>139</v>
      </c>
      <c r="E122" s="251">
        <v>148</v>
      </c>
      <c r="F122" s="211">
        <f t="shared" si="4"/>
        <v>287</v>
      </c>
      <c r="G122" s="180"/>
    </row>
    <row r="123" spans="1:7" ht="15" customHeight="1">
      <c r="A123" s="184" t="s">
        <v>116</v>
      </c>
      <c r="B123" s="185"/>
      <c r="C123" s="185"/>
      <c r="D123" s="251">
        <v>61</v>
      </c>
      <c r="E123" s="251">
        <v>69</v>
      </c>
      <c r="F123" s="211">
        <f t="shared" si="4"/>
        <v>130</v>
      </c>
      <c r="G123" s="180"/>
    </row>
    <row r="124" spans="1:7" ht="15" customHeight="1">
      <c r="A124" s="181" t="s">
        <v>92</v>
      </c>
      <c r="B124" s="185"/>
      <c r="C124" s="185"/>
      <c r="D124" s="251">
        <v>388</v>
      </c>
      <c r="E124" s="251">
        <v>427</v>
      </c>
      <c r="F124" s="211">
        <f t="shared" si="4"/>
        <v>815</v>
      </c>
      <c r="G124" s="180"/>
    </row>
    <row r="125" spans="1:7" ht="15" customHeight="1">
      <c r="A125" s="184" t="s">
        <v>90</v>
      </c>
      <c r="B125" s="185"/>
      <c r="C125" s="185"/>
      <c r="D125" s="251">
        <v>177</v>
      </c>
      <c r="E125" s="251">
        <v>237</v>
      </c>
      <c r="F125" s="211">
        <f t="shared" si="4"/>
        <v>414</v>
      </c>
      <c r="G125" s="180"/>
    </row>
    <row r="126" spans="1:7" ht="12.75">
      <c r="A126" s="184" t="s">
        <v>117</v>
      </c>
      <c r="B126" s="182"/>
      <c r="C126" s="182"/>
      <c r="D126" s="251">
        <v>557</v>
      </c>
      <c r="E126" s="251">
        <v>634</v>
      </c>
      <c r="F126" s="211">
        <f t="shared" si="4"/>
        <v>1191</v>
      </c>
      <c r="G126" s="180"/>
    </row>
    <row r="127" spans="1:7" ht="15" customHeight="1">
      <c r="A127" s="184" t="s">
        <v>91</v>
      </c>
      <c r="B127" s="182"/>
      <c r="C127" s="182"/>
      <c r="D127" s="251">
        <v>440</v>
      </c>
      <c r="E127" s="251">
        <v>395</v>
      </c>
      <c r="F127" s="211">
        <f t="shared" si="4"/>
        <v>835</v>
      </c>
      <c r="G127" s="180"/>
    </row>
    <row r="128" spans="1:7" ht="12.75">
      <c r="A128" s="187" t="s">
        <v>89</v>
      </c>
      <c r="B128" s="185"/>
      <c r="C128" s="185"/>
      <c r="D128" s="251">
        <v>785</v>
      </c>
      <c r="E128" s="251">
        <v>963</v>
      </c>
      <c r="F128" s="211">
        <f t="shared" si="4"/>
        <v>1748</v>
      </c>
      <c r="G128" s="180"/>
    </row>
    <row r="129" spans="1:7" ht="12.75">
      <c r="A129" s="184" t="s">
        <v>158</v>
      </c>
      <c r="B129" s="185"/>
      <c r="C129" s="185"/>
      <c r="D129" s="251">
        <v>0</v>
      </c>
      <c r="E129" s="251">
        <v>0</v>
      </c>
      <c r="F129" s="211">
        <f t="shared" si="4"/>
        <v>0</v>
      </c>
      <c r="G129" s="180"/>
    </row>
    <row r="130" spans="1:7" ht="12.75">
      <c r="A130" s="181" t="s">
        <v>159</v>
      </c>
      <c r="B130" s="185"/>
      <c r="C130" s="185"/>
      <c r="D130" s="251">
        <v>0</v>
      </c>
      <c r="E130" s="251">
        <v>0</v>
      </c>
      <c r="F130" s="211">
        <f t="shared" si="4"/>
        <v>0</v>
      </c>
      <c r="G130" s="180"/>
    </row>
    <row r="131" spans="1:7" ht="12.75">
      <c r="A131" s="184" t="s">
        <v>160</v>
      </c>
      <c r="B131" s="185"/>
      <c r="C131" s="185"/>
      <c r="D131" s="251">
        <v>381</v>
      </c>
      <c r="E131" s="251">
        <v>259</v>
      </c>
      <c r="F131" s="211">
        <f t="shared" si="4"/>
        <v>640</v>
      </c>
      <c r="G131" s="180"/>
    </row>
    <row r="132" spans="1:7" ht="12.75">
      <c r="A132" s="184" t="s">
        <v>161</v>
      </c>
      <c r="B132" s="182"/>
      <c r="C132" s="182"/>
      <c r="D132" s="251">
        <v>33</v>
      </c>
      <c r="E132" s="251">
        <v>32</v>
      </c>
      <c r="F132" s="211">
        <f t="shared" si="4"/>
        <v>65</v>
      </c>
      <c r="G132" s="180"/>
    </row>
    <row r="133" spans="1:7" ht="12.75">
      <c r="A133" s="184" t="s">
        <v>162</v>
      </c>
      <c r="B133" s="182"/>
      <c r="C133" s="182"/>
      <c r="D133" s="201">
        <v>0</v>
      </c>
      <c r="E133" s="201">
        <v>0</v>
      </c>
      <c r="F133" s="211">
        <f t="shared" si="4"/>
        <v>0</v>
      </c>
      <c r="G133" s="180"/>
    </row>
    <row r="134" spans="1:7" ht="12.75">
      <c r="A134" s="188" t="s">
        <v>44</v>
      </c>
      <c r="D134" s="251">
        <v>96</v>
      </c>
      <c r="E134" s="251">
        <v>272</v>
      </c>
      <c r="F134" s="211">
        <f t="shared" si="4"/>
        <v>368</v>
      </c>
      <c r="G134" s="180"/>
    </row>
    <row r="135" spans="1:7" ht="12.75">
      <c r="A135" s="191" t="s">
        <v>26</v>
      </c>
      <c r="B135" s="192"/>
      <c r="C135" s="193"/>
      <c r="D135" s="194">
        <f>SUM(D120:D134)</f>
        <v>5381</v>
      </c>
      <c r="E135" s="195">
        <f>SUM(E120:E134)</f>
        <v>6019</v>
      </c>
      <c r="F135" s="196">
        <f>SUM(D135:E135)</f>
        <v>11400</v>
      </c>
      <c r="G135" s="197"/>
    </row>
    <row r="136" spans="1:7" s="14" customFormat="1" ht="13.5" thickBot="1">
      <c r="A136" s="198"/>
      <c r="B136" s="77"/>
      <c r="C136" s="77"/>
      <c r="D136" s="79"/>
      <c r="E136" s="79"/>
      <c r="F136" s="79"/>
      <c r="G136" s="80"/>
    </row>
    <row r="137" spans="1:7" ht="12.75">
      <c r="A137" s="23" t="s">
        <v>157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tabSelected="1" view="pageBreakPreview" zoomScaleSheetLayoutView="100" workbookViewId="0" topLeftCell="A1">
      <selection activeCell="F109" sqref="F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80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84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69</v>
      </c>
      <c r="B7" s="176"/>
      <c r="C7" s="177"/>
      <c r="D7" s="178">
        <f aca="true" t="shared" si="0" ref="D7:E15">D38+D70+D102</f>
        <v>505</v>
      </c>
      <c r="E7" s="178">
        <f t="shared" si="0"/>
        <v>481</v>
      </c>
      <c r="F7" s="179">
        <f aca="true" t="shared" si="1" ref="F7:F16">SUM(D7:E7)</f>
        <v>986</v>
      </c>
      <c r="G7" s="180"/>
    </row>
    <row r="8" spans="1:7" ht="15" customHeight="1">
      <c r="A8" s="184" t="s">
        <v>170</v>
      </c>
      <c r="B8" s="185"/>
      <c r="C8" s="186"/>
      <c r="D8" s="178">
        <f t="shared" si="0"/>
        <v>915</v>
      </c>
      <c r="E8" s="178">
        <f t="shared" si="0"/>
        <v>993</v>
      </c>
      <c r="F8" s="179">
        <f t="shared" si="1"/>
        <v>1908</v>
      </c>
      <c r="G8" s="180"/>
    </row>
    <row r="9" spans="1:7" ht="15" customHeight="1">
      <c r="A9" s="184" t="s">
        <v>70</v>
      </c>
      <c r="B9" s="185"/>
      <c r="C9" s="186"/>
      <c r="D9" s="178">
        <f t="shared" si="0"/>
        <v>4679</v>
      </c>
      <c r="E9" s="178">
        <f t="shared" si="0"/>
        <v>5179</v>
      </c>
      <c r="F9" s="179">
        <f t="shared" si="1"/>
        <v>9858</v>
      </c>
      <c r="G9" s="180"/>
    </row>
    <row r="10" spans="1:7" ht="12.75">
      <c r="A10" s="181" t="s">
        <v>71</v>
      </c>
      <c r="B10" s="182"/>
      <c r="C10" s="183"/>
      <c r="D10" s="178">
        <f t="shared" si="0"/>
        <v>1453</v>
      </c>
      <c r="E10" s="178">
        <f t="shared" si="0"/>
        <v>1920</v>
      </c>
      <c r="F10" s="179">
        <f t="shared" si="1"/>
        <v>3373</v>
      </c>
      <c r="G10" s="180"/>
    </row>
    <row r="11" spans="1:7" ht="15" customHeight="1">
      <c r="A11" s="184" t="s">
        <v>72</v>
      </c>
      <c r="B11" s="185"/>
      <c r="C11" s="186"/>
      <c r="D11" s="178">
        <f t="shared" si="0"/>
        <v>1235</v>
      </c>
      <c r="E11" s="178">
        <f t="shared" si="0"/>
        <v>1207</v>
      </c>
      <c r="F11" s="179">
        <f t="shared" si="1"/>
        <v>2442</v>
      </c>
      <c r="G11" s="180"/>
    </row>
    <row r="12" spans="1:7" ht="15" customHeight="1">
      <c r="A12" s="184" t="s">
        <v>73</v>
      </c>
      <c r="B12" s="185"/>
      <c r="C12" s="186"/>
      <c r="D12" s="178">
        <f t="shared" si="0"/>
        <v>1143</v>
      </c>
      <c r="E12" s="178">
        <f t="shared" si="0"/>
        <v>1236</v>
      </c>
      <c r="F12" s="179">
        <f t="shared" si="1"/>
        <v>2379</v>
      </c>
      <c r="G12" s="180"/>
    </row>
    <row r="13" spans="1:7" ht="15" customHeight="1">
      <c r="A13" s="184" t="s">
        <v>74</v>
      </c>
      <c r="B13" s="185"/>
      <c r="C13" s="186"/>
      <c r="D13" s="178">
        <f t="shared" si="0"/>
        <v>1494</v>
      </c>
      <c r="E13" s="178">
        <f t="shared" si="0"/>
        <v>1748</v>
      </c>
      <c r="F13" s="179">
        <f t="shared" si="1"/>
        <v>3242</v>
      </c>
      <c r="G13" s="180"/>
    </row>
    <row r="14" spans="1:7" ht="12.75">
      <c r="A14" s="187" t="s">
        <v>75</v>
      </c>
      <c r="B14" s="182"/>
      <c r="C14" s="183"/>
      <c r="D14" s="178">
        <f t="shared" si="0"/>
        <v>7578</v>
      </c>
      <c r="E14" s="178">
        <f t="shared" si="0"/>
        <v>8038</v>
      </c>
      <c r="F14" s="179">
        <f t="shared" si="1"/>
        <v>15616</v>
      </c>
      <c r="G14" s="180"/>
    </row>
    <row r="15" spans="1:7" ht="12.75">
      <c r="A15" s="188" t="s">
        <v>76</v>
      </c>
      <c r="B15" s="189"/>
      <c r="C15" s="190"/>
      <c r="D15" s="178">
        <f t="shared" si="0"/>
        <v>622</v>
      </c>
      <c r="E15" s="178">
        <f t="shared" si="0"/>
        <v>648</v>
      </c>
      <c r="F15" s="179">
        <f t="shared" si="1"/>
        <v>1270</v>
      </c>
      <c r="G15" s="180"/>
    </row>
    <row r="16" spans="1:7" ht="12.75">
      <c r="A16" s="191" t="s">
        <v>26</v>
      </c>
      <c r="B16" s="192"/>
      <c r="C16" s="193"/>
      <c r="D16" s="194">
        <f>SUM(D7:D15)</f>
        <v>19624</v>
      </c>
      <c r="E16" s="195">
        <f>SUM(E7:E15)</f>
        <v>21450</v>
      </c>
      <c r="F16" s="195">
        <f t="shared" si="1"/>
        <v>41074</v>
      </c>
      <c r="G16" s="197"/>
    </row>
    <row r="17" spans="1:7" s="14" customFormat="1" ht="13.5" thickBot="1">
      <c r="A17" s="198"/>
      <c r="B17" s="77"/>
      <c r="C17" s="77"/>
      <c r="D17" s="79"/>
      <c r="E17" s="79"/>
      <c r="F17" s="79"/>
      <c r="G17" s="80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70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9" t="s">
        <v>163</v>
      </c>
      <c r="B35" s="160"/>
      <c r="C35" s="160"/>
      <c r="D35" s="160"/>
      <c r="E35" s="160"/>
      <c r="F35" s="161"/>
      <c r="G35" s="235"/>
    </row>
    <row r="36" spans="1:7" ht="12.75">
      <c r="A36" s="163"/>
      <c r="B36" s="164"/>
      <c r="C36" s="165"/>
      <c r="D36" s="166" t="s">
        <v>4</v>
      </c>
      <c r="E36" s="166"/>
      <c r="F36" s="167"/>
      <c r="G36" s="168"/>
    </row>
    <row r="37" spans="1:7" ht="12.75">
      <c r="A37" s="169" t="s">
        <v>84</v>
      </c>
      <c r="B37" s="170"/>
      <c r="C37" s="171"/>
      <c r="D37" s="172" t="s">
        <v>6</v>
      </c>
      <c r="E37" s="172" t="s">
        <v>8</v>
      </c>
      <c r="F37" s="173" t="s">
        <v>2</v>
      </c>
      <c r="G37" s="174"/>
    </row>
    <row r="38" spans="1:7" ht="15" customHeight="1">
      <c r="A38" s="175" t="s">
        <v>69</v>
      </c>
      <c r="B38" s="176"/>
      <c r="C38" s="177"/>
      <c r="D38" s="178">
        <v>276</v>
      </c>
      <c r="E38" s="178">
        <v>255</v>
      </c>
      <c r="F38" s="179">
        <f>D38+E38</f>
        <v>531</v>
      </c>
      <c r="G38" s="180"/>
    </row>
    <row r="39" spans="1:7" ht="15" customHeight="1">
      <c r="A39" s="184" t="s">
        <v>170</v>
      </c>
      <c r="B39" s="185"/>
      <c r="C39" s="186"/>
      <c r="D39" s="178">
        <v>226</v>
      </c>
      <c r="E39" s="178">
        <v>252</v>
      </c>
      <c r="F39" s="179">
        <f aca="true" t="shared" si="2" ref="F39:F46">D39+E39</f>
        <v>478</v>
      </c>
      <c r="G39" s="180"/>
    </row>
    <row r="40" spans="1:7" ht="15" customHeight="1">
      <c r="A40" s="184" t="s">
        <v>70</v>
      </c>
      <c r="B40" s="185"/>
      <c r="C40" s="186"/>
      <c r="D40" s="178">
        <v>1898</v>
      </c>
      <c r="E40" s="178">
        <v>2168</v>
      </c>
      <c r="F40" s="179">
        <f t="shared" si="2"/>
        <v>4066</v>
      </c>
      <c r="G40" s="180"/>
    </row>
    <row r="41" spans="1:7" ht="15" customHeight="1">
      <c r="A41" s="181" t="s">
        <v>71</v>
      </c>
      <c r="B41" s="182"/>
      <c r="C41" s="183"/>
      <c r="D41" s="178">
        <v>594</v>
      </c>
      <c r="E41" s="178">
        <v>795</v>
      </c>
      <c r="F41" s="179">
        <f t="shared" si="2"/>
        <v>1389</v>
      </c>
      <c r="G41" s="180"/>
    </row>
    <row r="42" spans="1:7" ht="15" customHeight="1">
      <c r="A42" s="184" t="s">
        <v>72</v>
      </c>
      <c r="B42" s="185"/>
      <c r="C42" s="186"/>
      <c r="D42" s="178">
        <v>699</v>
      </c>
      <c r="E42" s="178">
        <v>692</v>
      </c>
      <c r="F42" s="179">
        <f t="shared" si="2"/>
        <v>1391</v>
      </c>
      <c r="G42" s="180"/>
    </row>
    <row r="43" spans="1:7" ht="12.75">
      <c r="A43" s="184" t="s">
        <v>73</v>
      </c>
      <c r="B43" s="185"/>
      <c r="C43" s="186"/>
      <c r="D43" s="178">
        <v>639</v>
      </c>
      <c r="E43" s="178">
        <v>698</v>
      </c>
      <c r="F43" s="179">
        <f t="shared" si="2"/>
        <v>1337</v>
      </c>
      <c r="G43" s="180"/>
    </row>
    <row r="44" spans="1:7" ht="15" customHeight="1">
      <c r="A44" s="184" t="s">
        <v>74</v>
      </c>
      <c r="B44" s="185"/>
      <c r="C44" s="186"/>
      <c r="D44" s="178">
        <v>744</v>
      </c>
      <c r="E44" s="178">
        <v>900</v>
      </c>
      <c r="F44" s="179">
        <f t="shared" si="2"/>
        <v>1644</v>
      </c>
      <c r="G44" s="180"/>
    </row>
    <row r="45" spans="1:7" ht="12.75">
      <c r="A45" s="187" t="s">
        <v>75</v>
      </c>
      <c r="B45" s="182"/>
      <c r="C45" s="183"/>
      <c r="D45" s="178">
        <v>731</v>
      </c>
      <c r="E45" s="178">
        <v>917</v>
      </c>
      <c r="F45" s="179">
        <f t="shared" si="2"/>
        <v>1648</v>
      </c>
      <c r="G45" s="180"/>
    </row>
    <row r="46" spans="1:7" ht="12.75">
      <c r="A46" s="188" t="s">
        <v>76</v>
      </c>
      <c r="B46" s="189"/>
      <c r="C46" s="190"/>
      <c r="D46" s="178">
        <v>374</v>
      </c>
      <c r="E46" s="178">
        <v>399</v>
      </c>
      <c r="F46" s="179">
        <f t="shared" si="2"/>
        <v>773</v>
      </c>
      <c r="G46" s="180"/>
    </row>
    <row r="47" spans="1:7" ht="12.75">
      <c r="A47" s="163" t="s">
        <v>128</v>
      </c>
      <c r="B47" s="203"/>
      <c r="C47" s="204"/>
      <c r="D47" s="205">
        <f>SUM(D38:D46)</f>
        <v>6181</v>
      </c>
      <c r="E47" s="206">
        <f>SUM(E38:E46)</f>
        <v>7076</v>
      </c>
      <c r="F47" s="207">
        <f>SUM(F38:F46)</f>
        <v>13257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164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165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169" t="s">
        <v>84</v>
      </c>
      <c r="B69" s="170"/>
      <c r="C69" s="171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69</v>
      </c>
      <c r="B70" s="176"/>
      <c r="C70" s="177"/>
      <c r="D70" s="178">
        <v>113</v>
      </c>
      <c r="E70" s="178">
        <v>120</v>
      </c>
      <c r="F70" s="179">
        <f aca="true" t="shared" si="3" ref="F70:F79">SUM(D70:E70)</f>
        <v>233</v>
      </c>
      <c r="G70" s="180"/>
    </row>
    <row r="71" spans="1:7" ht="15" customHeight="1">
      <c r="A71" s="184" t="s">
        <v>170</v>
      </c>
      <c r="B71" s="185"/>
      <c r="C71" s="186"/>
      <c r="D71" s="178">
        <v>338</v>
      </c>
      <c r="E71" s="178">
        <v>355</v>
      </c>
      <c r="F71" s="179">
        <f t="shared" si="3"/>
        <v>693</v>
      </c>
      <c r="G71" s="180"/>
    </row>
    <row r="72" spans="1:7" ht="15" customHeight="1">
      <c r="A72" s="184" t="s">
        <v>70</v>
      </c>
      <c r="B72" s="185"/>
      <c r="C72" s="186"/>
      <c r="D72" s="178">
        <v>1167</v>
      </c>
      <c r="E72" s="178">
        <v>1192</v>
      </c>
      <c r="F72" s="179">
        <f t="shared" si="3"/>
        <v>2359</v>
      </c>
      <c r="G72" s="180"/>
    </row>
    <row r="73" spans="1:7" ht="15" customHeight="1">
      <c r="A73" s="181" t="s">
        <v>71</v>
      </c>
      <c r="B73" s="182"/>
      <c r="C73" s="183"/>
      <c r="D73" s="178">
        <v>235</v>
      </c>
      <c r="E73" s="178">
        <v>341</v>
      </c>
      <c r="F73" s="179">
        <f t="shared" si="3"/>
        <v>576</v>
      </c>
      <c r="G73" s="180"/>
    </row>
    <row r="74" spans="1:7" ht="15" customHeight="1">
      <c r="A74" s="184" t="s">
        <v>72</v>
      </c>
      <c r="B74" s="185"/>
      <c r="C74" s="186"/>
      <c r="D74" s="178">
        <v>78</v>
      </c>
      <c r="E74" s="178">
        <v>59</v>
      </c>
      <c r="F74" s="179">
        <f t="shared" si="3"/>
        <v>137</v>
      </c>
      <c r="G74" s="180"/>
    </row>
    <row r="75" spans="1:7" ht="12.75">
      <c r="A75" s="184" t="s">
        <v>73</v>
      </c>
      <c r="B75" s="185"/>
      <c r="C75" s="186"/>
      <c r="D75" s="178">
        <v>170</v>
      </c>
      <c r="E75" s="178">
        <v>186</v>
      </c>
      <c r="F75" s="179">
        <f t="shared" si="3"/>
        <v>356</v>
      </c>
      <c r="G75" s="180"/>
    </row>
    <row r="76" spans="1:7" ht="15" customHeight="1">
      <c r="A76" s="184" t="s">
        <v>74</v>
      </c>
      <c r="B76" s="185"/>
      <c r="C76" s="186"/>
      <c r="D76" s="178">
        <v>152</v>
      </c>
      <c r="E76" s="178">
        <v>153</v>
      </c>
      <c r="F76" s="179">
        <f t="shared" si="3"/>
        <v>305</v>
      </c>
      <c r="G76" s="180"/>
    </row>
    <row r="77" spans="1:7" ht="12.75">
      <c r="A77" s="187" t="s">
        <v>75</v>
      </c>
      <c r="B77" s="182"/>
      <c r="C77" s="183"/>
      <c r="D77" s="178">
        <v>5750</v>
      </c>
      <c r="E77" s="178">
        <v>5905</v>
      </c>
      <c r="F77" s="179">
        <f t="shared" si="3"/>
        <v>11655</v>
      </c>
      <c r="G77" s="180"/>
    </row>
    <row r="78" spans="1:7" ht="12.75">
      <c r="A78" s="188" t="s">
        <v>76</v>
      </c>
      <c r="B78" s="189"/>
      <c r="C78" s="190"/>
      <c r="D78" s="178">
        <v>59</v>
      </c>
      <c r="E78" s="178">
        <v>44</v>
      </c>
      <c r="F78" s="179">
        <f t="shared" si="3"/>
        <v>103</v>
      </c>
      <c r="G78" s="180"/>
    </row>
    <row r="79" spans="1:7" ht="12.75">
      <c r="A79" s="191" t="s">
        <v>167</v>
      </c>
      <c r="B79" s="192"/>
      <c r="C79" s="193"/>
      <c r="D79" s="194">
        <f>SUM(D70:D78)</f>
        <v>8062</v>
      </c>
      <c r="E79" s="195">
        <f>SUM(E70:E78)</f>
        <v>8355</v>
      </c>
      <c r="F79" s="196">
        <f t="shared" si="3"/>
        <v>16417</v>
      </c>
      <c r="G79" s="197"/>
    </row>
    <row r="80" spans="1:7" s="14" customFormat="1" ht="13.5" thickBot="1">
      <c r="A80" s="198"/>
      <c r="B80" s="77"/>
      <c r="C80" s="77"/>
      <c r="D80" s="79"/>
      <c r="E80" s="79"/>
      <c r="F80" s="79"/>
      <c r="G80" s="80"/>
    </row>
    <row r="81" spans="1:7" ht="12.75">
      <c r="A81" s="23" t="s">
        <v>166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9" t="s">
        <v>168</v>
      </c>
      <c r="B99" s="160"/>
      <c r="C99" s="160"/>
      <c r="D99" s="160"/>
      <c r="E99" s="160"/>
      <c r="F99" s="161"/>
      <c r="G99" s="235"/>
    </row>
    <row r="100" spans="1:7" ht="12.75">
      <c r="A100" s="163"/>
      <c r="B100" s="164"/>
      <c r="C100" s="165"/>
      <c r="D100" s="166" t="s">
        <v>4</v>
      </c>
      <c r="E100" s="166"/>
      <c r="F100" s="167"/>
      <c r="G100" s="168"/>
    </row>
    <row r="101" spans="1:7" ht="12.75">
      <c r="A101" s="169" t="s">
        <v>84</v>
      </c>
      <c r="B101" s="170"/>
      <c r="C101" s="171"/>
      <c r="D101" s="172" t="s">
        <v>6</v>
      </c>
      <c r="E101" s="172" t="s">
        <v>8</v>
      </c>
      <c r="F101" s="173" t="s">
        <v>2</v>
      </c>
      <c r="G101" s="174"/>
    </row>
    <row r="102" spans="1:7" ht="15" customHeight="1">
      <c r="A102" s="175" t="s">
        <v>69</v>
      </c>
      <c r="B102" s="176"/>
      <c r="C102" s="177"/>
      <c r="D102" s="178">
        <v>116</v>
      </c>
      <c r="E102" s="178">
        <v>106</v>
      </c>
      <c r="F102" s="179">
        <f aca="true" t="shared" si="4" ref="F102:F111">SUM(D102:E102)</f>
        <v>222</v>
      </c>
      <c r="G102" s="180"/>
    </row>
    <row r="103" spans="1:7" ht="15" customHeight="1">
      <c r="A103" s="184" t="s">
        <v>170</v>
      </c>
      <c r="B103" s="185"/>
      <c r="C103" s="186"/>
      <c r="D103" s="178">
        <v>351</v>
      </c>
      <c r="E103" s="178">
        <v>386</v>
      </c>
      <c r="F103" s="179">
        <f t="shared" si="4"/>
        <v>737</v>
      </c>
      <c r="G103" s="180"/>
    </row>
    <row r="104" spans="1:7" ht="15" customHeight="1">
      <c r="A104" s="184" t="s">
        <v>70</v>
      </c>
      <c r="B104" s="185"/>
      <c r="C104" s="186"/>
      <c r="D104" s="178">
        <v>1614</v>
      </c>
      <c r="E104" s="178">
        <v>1819</v>
      </c>
      <c r="F104" s="179">
        <f t="shared" si="4"/>
        <v>3433</v>
      </c>
      <c r="G104" s="180"/>
    </row>
    <row r="105" spans="1:7" ht="15" customHeight="1">
      <c r="A105" s="181" t="s">
        <v>71</v>
      </c>
      <c r="B105" s="182"/>
      <c r="C105" s="183"/>
      <c r="D105" s="178">
        <v>624</v>
      </c>
      <c r="E105" s="178">
        <v>784</v>
      </c>
      <c r="F105" s="179">
        <f t="shared" si="4"/>
        <v>1408</v>
      </c>
      <c r="G105" s="180"/>
    </row>
    <row r="106" spans="1:7" ht="15" customHeight="1">
      <c r="A106" s="184" t="s">
        <v>72</v>
      </c>
      <c r="B106" s="185"/>
      <c r="C106" s="186"/>
      <c r="D106" s="178">
        <v>458</v>
      </c>
      <c r="E106" s="178">
        <v>456</v>
      </c>
      <c r="F106" s="179">
        <f t="shared" si="4"/>
        <v>914</v>
      </c>
      <c r="G106" s="180"/>
    </row>
    <row r="107" spans="1:7" ht="12.75">
      <c r="A107" s="184" t="s">
        <v>73</v>
      </c>
      <c r="B107" s="185"/>
      <c r="C107" s="186"/>
      <c r="D107" s="178">
        <v>334</v>
      </c>
      <c r="E107" s="178">
        <v>352</v>
      </c>
      <c r="F107" s="179">
        <f t="shared" si="4"/>
        <v>686</v>
      </c>
      <c r="G107" s="180"/>
    </row>
    <row r="108" spans="1:7" ht="15" customHeight="1">
      <c r="A108" s="184" t="s">
        <v>74</v>
      </c>
      <c r="B108" s="185"/>
      <c r="C108" s="186"/>
      <c r="D108" s="178">
        <v>598</v>
      </c>
      <c r="E108" s="178">
        <v>695</v>
      </c>
      <c r="F108" s="179">
        <f t="shared" si="4"/>
        <v>1293</v>
      </c>
      <c r="G108" s="180"/>
    </row>
    <row r="109" spans="1:7" ht="12.75">
      <c r="A109" s="187" t="s">
        <v>75</v>
      </c>
      <c r="B109" s="182"/>
      <c r="C109" s="183"/>
      <c r="D109" s="178">
        <v>1097</v>
      </c>
      <c r="E109" s="178">
        <v>1216</v>
      </c>
      <c r="F109" s="179">
        <f t="shared" si="4"/>
        <v>2313</v>
      </c>
      <c r="G109" s="180"/>
    </row>
    <row r="110" spans="1:7" ht="12.75">
      <c r="A110" s="188" t="s">
        <v>76</v>
      </c>
      <c r="B110" s="189"/>
      <c r="C110" s="190"/>
      <c r="D110" s="178">
        <v>189</v>
      </c>
      <c r="E110" s="178">
        <v>205</v>
      </c>
      <c r="F110" s="179">
        <f t="shared" si="4"/>
        <v>394</v>
      </c>
      <c r="G110" s="180"/>
    </row>
    <row r="111" spans="1:7" ht="12.75">
      <c r="A111" s="191" t="s">
        <v>135</v>
      </c>
      <c r="B111" s="192"/>
      <c r="C111" s="193"/>
      <c r="D111" s="194">
        <f>SUM(D102:D110)</f>
        <v>5381</v>
      </c>
      <c r="E111" s="195">
        <f>SUM(E102:E110)</f>
        <v>6019</v>
      </c>
      <c r="F111" s="196">
        <f t="shared" si="4"/>
        <v>11400</v>
      </c>
      <c r="G111" s="197"/>
    </row>
    <row r="112" spans="1:7" s="14" customFormat="1" ht="13.5" thickBot="1">
      <c r="A112" s="198"/>
      <c r="B112" s="77"/>
      <c r="C112" s="77"/>
      <c r="D112" s="79"/>
      <c r="E112" s="79"/>
      <c r="F112" s="79"/>
      <c r="G112" s="80"/>
    </row>
    <row r="113" spans="1:7" ht="12.75">
      <c r="A113" s="23" t="s">
        <v>169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2012-02-25T16:32:31Z</dcterms:modified>
  <cp:category/>
  <cp:version/>
  <cp:contentType/>
  <cp:contentStatus/>
</cp:coreProperties>
</file>