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2040" windowHeight="16440" tabRatio="670" firstSheet="1" activeTab="1"/>
  </bookViews>
  <sheets>
    <sheet name="PortalData" sheetId="1" state="hidden" r:id="rId1"/>
    <sheet name="MonthlyArrivalsByCountry" sheetId="2" r:id="rId2"/>
    <sheet name="MonthlyArrivalsByLocation" sheetId="3" r:id="rId3"/>
    <sheet name="ArrivalsByYear" sheetId="4" r:id="rId4"/>
    <sheet name="Origin" sheetId="5" r:id="rId5"/>
    <sheet name="Demography" sheetId="6" r:id="rId6"/>
    <sheet name="PoCGreece" sheetId="7" r:id="rId7"/>
    <sheet name="DemographyMonthly" sheetId="8" r:id="rId8"/>
    <sheet name="MonthlyArrivalTrend" sheetId="9" r:id="rId9"/>
    <sheet name="DailyArrivalTrend" sheetId="10" r:id="rId10"/>
    <sheet name="Deaths" sheetId="11" r:id="rId11"/>
    <sheet name="LandArrivals" sheetId="12" r:id="rId12"/>
    <sheet name="Top20Countries" sheetId="13" r:id="rId13"/>
    <sheet name="AllCountries" sheetId="14" r:id="rId14"/>
    <sheet name="ActiveCountries" sheetId="15" r:id="rId15"/>
    <sheet name="ESRI_MAPINFO_SHEET" sheetId="16" state="hidden" r:id="rId16"/>
  </sheets>
  <definedNames>
    <definedName name="_xlnm._FilterDatabase" localSheetId="13" hidden="1">'AllCountries'!$A$1:$B$248</definedName>
    <definedName name="_xlfn.IFERROR" hidden="1">#NAME?</definedName>
    <definedName name="grandTotal">'PortalData'!$G$19</definedName>
    <definedName name="year0">'PortalData'!$B$5:$N$5</definedName>
    <definedName name="year1">'PortalData'!$B$6:$N$6</definedName>
  </definedNames>
  <calcPr fullCalcOnLoad="1"/>
</workbook>
</file>

<file path=xl/sharedStrings.xml><?xml version="1.0" encoding="utf-8"?>
<sst xmlns="http://schemas.openxmlformats.org/spreadsheetml/2006/main" count="1053" uniqueCount="646">
  <si>
    <t>Arrivals by Month</t>
  </si>
  <si>
    <t>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</si>
  <si>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</si>
  <si>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</si>
  <si>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</si>
  <si>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</si>
  <si>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</si>
  <si>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</si>
  <si>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</si>
  <si>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</si>
  <si>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</si>
  <si>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</si>
  <si>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</si>
  <si>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</si>
  <si>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Instructions</t>
  </si>
  <si>
    <t xml:space="preserve">This chart only shows two years. </t>
  </si>
  <si>
    <t>Total Arrivals by Country</t>
  </si>
  <si>
    <t>Country</t>
  </si>
  <si>
    <t>ISO3</t>
  </si>
  <si>
    <t>Latitude</t>
  </si>
  <si>
    <t>Longitude</t>
  </si>
  <si>
    <t>Date</t>
  </si>
  <si>
    <t>Arrivals</t>
  </si>
  <si>
    <t>Greece</t>
  </si>
  <si>
    <t>GRC</t>
  </si>
  <si>
    <t>Italy</t>
  </si>
  <si>
    <t>ITA</t>
  </si>
  <si>
    <t>Malta</t>
  </si>
  <si>
    <t>MLT</t>
  </si>
  <si>
    <t>Spain</t>
  </si>
  <si>
    <t>ESP</t>
  </si>
  <si>
    <t>Grand total</t>
  </si>
  <si>
    <t>Arrivals by Country</t>
  </si>
  <si>
    <t xml:space="preserve">Country totals are generated by summing up the arriavls by month, since January 2014. Some countries opt to enter figures by country and figures by locaiton independently - and totals are entered manually. Other countries opt to enter figures at the locaiton level and calculate country totals automatically. </t>
  </si>
  <si>
    <t>Data Entry</t>
  </si>
  <si>
    <t>Lat</t>
  </si>
  <si>
    <t>Lon</t>
  </si>
  <si>
    <t>Last Updated</t>
  </si>
  <si>
    <t>Total</t>
  </si>
  <si>
    <t>Jan-14</t>
  </si>
  <si>
    <t>Feb-14</t>
  </si>
  <si>
    <t>Mar-14</t>
  </si>
  <si>
    <t>Apr-14</t>
  </si>
  <si>
    <t>May-14</t>
  </si>
  <si>
    <t>Jun-14</t>
  </si>
  <si>
    <t>Jul-14</t>
  </si>
  <si>
    <t>Aug-14</t>
  </si>
  <si>
    <t>Sep-14</t>
  </si>
  <si>
    <t>Oct-14</t>
  </si>
  <si>
    <t>Nov-14</t>
  </si>
  <si>
    <t>Dec-14</t>
  </si>
  <si>
    <t>Jan-15</t>
  </si>
  <si>
    <t>Feb-15</t>
  </si>
  <si>
    <t>Mar-15</t>
  </si>
  <si>
    <t>Apr-15</t>
  </si>
  <si>
    <t>May-15</t>
  </si>
  <si>
    <t>Jun-15</t>
  </si>
  <si>
    <t>Jul-15</t>
  </si>
  <si>
    <t>Aug-15</t>
  </si>
  <si>
    <t>Sep-15</t>
  </si>
  <si>
    <t>Oct-15</t>
  </si>
  <si>
    <t>Nov-15</t>
  </si>
  <si>
    <t>Dec-15</t>
  </si>
  <si>
    <t>Jan-16</t>
  </si>
  <si>
    <t>Feb-16</t>
  </si>
  <si>
    <t>Mar-16</t>
  </si>
  <si>
    <t>Apr-16</t>
  </si>
  <si>
    <t>May-16</t>
  </si>
  <si>
    <t>Jun-16</t>
  </si>
  <si>
    <t>Jul-16</t>
  </si>
  <si>
    <t>Aug-16</t>
  </si>
  <si>
    <t>Sep-16</t>
  </si>
  <si>
    <t>Oct-16</t>
  </si>
  <si>
    <t>Nov-16</t>
  </si>
  <si>
    <t>Dec-16</t>
  </si>
  <si>
    <t>Jan-17</t>
  </si>
  <si>
    <t>Feb-17</t>
  </si>
  <si>
    <t>Mar-17</t>
  </si>
  <si>
    <t>Apr-17</t>
  </si>
  <si>
    <t>May-17</t>
  </si>
  <si>
    <t>Jun-17</t>
  </si>
  <si>
    <t>Jul-17</t>
  </si>
  <si>
    <t>Aug-17</t>
  </si>
  <si>
    <t>Sep-17</t>
  </si>
  <si>
    <t>Oct-17</t>
  </si>
  <si>
    <t>Nov-17</t>
  </si>
  <si>
    <t>Dec-17</t>
  </si>
  <si>
    <t>Jan-18</t>
  </si>
  <si>
    <t>Feb-18</t>
  </si>
  <si>
    <t>Mar-18</t>
  </si>
  <si>
    <t>Apr-18</t>
  </si>
  <si>
    <t>May-18</t>
  </si>
  <si>
    <t>Jun-18</t>
  </si>
  <si>
    <t>Jul-18</t>
  </si>
  <si>
    <t>Aug-18</t>
  </si>
  <si>
    <t>Sep-18</t>
  </si>
  <si>
    <t>Oct-18</t>
  </si>
  <si>
    <t>Nov-18</t>
  </si>
  <si>
    <t>Dec-18</t>
  </si>
  <si>
    <t>Jan-19</t>
  </si>
  <si>
    <t>Feb-19</t>
  </si>
  <si>
    <t>Mar-19</t>
  </si>
  <si>
    <t>Apr-19</t>
  </si>
  <si>
    <t>May-19</t>
  </si>
  <si>
    <t>Jun-19</t>
  </si>
  <si>
    <t>Jul-19</t>
  </si>
  <si>
    <t>Aug-19</t>
  </si>
  <si>
    <t>Sep-19</t>
  </si>
  <si>
    <t>Oct-19</t>
  </si>
  <si>
    <t>Nov-19</t>
  </si>
  <si>
    <t>Dec-19</t>
  </si>
  <si>
    <t>Cyprus</t>
  </si>
  <si>
    <t>manual</t>
  </si>
  <si>
    <t>calculated</t>
  </si>
  <si>
    <t>Location</t>
  </si>
  <si>
    <t>Calabria</t>
  </si>
  <si>
    <t>Apulia</t>
  </si>
  <si>
    <t>Sicily</t>
  </si>
  <si>
    <t>Sardinia</t>
  </si>
  <si>
    <t>Campania</t>
  </si>
  <si>
    <t>Liguria</t>
  </si>
  <si>
    <t>Mainland Andalucia</t>
  </si>
  <si>
    <t>Ceuta</t>
  </si>
  <si>
    <t>Melilla</t>
  </si>
  <si>
    <t>Mainland Eastern Mediterranean</t>
  </si>
  <si>
    <t>Lesvos</t>
  </si>
  <si>
    <t>Kos</t>
  </si>
  <si>
    <t>Chios</t>
  </si>
  <si>
    <t>Samos</t>
  </si>
  <si>
    <t>Leros</t>
  </si>
  <si>
    <t>Symi</t>
  </si>
  <si>
    <t>Agathonisi</t>
  </si>
  <si>
    <t>Kalymnos</t>
  </si>
  <si>
    <t>Tilos</t>
  </si>
  <si>
    <t>Crete</t>
  </si>
  <si>
    <t xml:space="preserve">Others </t>
  </si>
  <si>
    <t>Evros</t>
  </si>
  <si>
    <t>Kastellorizo</t>
  </si>
  <si>
    <t>Arrivals by Year</t>
  </si>
  <si>
    <t>These values are locked and generated automatically by summing the ArrivalsByMonth</t>
  </si>
  <si>
    <t>Country of Origin</t>
  </si>
  <si>
    <t>* The country of origin could be identified after the arrival to Italy. For this reason the number of arrivals included in "Others" could have negative values.</t>
  </si>
  <si>
    <t>Origin</t>
  </si>
  <si>
    <t>Total 2015</t>
  </si>
  <si>
    <t>Côte d'Ivoire</t>
  </si>
  <si>
    <t>Algeria</t>
  </si>
  <si>
    <t>Guinea</t>
  </si>
  <si>
    <t>Gambia</t>
  </si>
  <si>
    <t>Morocco</t>
  </si>
  <si>
    <t>Cameroon</t>
  </si>
  <si>
    <t>Burkina Faso</t>
  </si>
  <si>
    <t>Mauritania</t>
  </si>
  <si>
    <t>Congo</t>
  </si>
  <si>
    <t>Guinea-Bissau</t>
  </si>
  <si>
    <t>Democratic Republic of the Congo</t>
  </si>
  <si>
    <t>Sierra Leone</t>
  </si>
  <si>
    <t>Chad</t>
  </si>
  <si>
    <t>Mali</t>
  </si>
  <si>
    <t>Central African Republic</t>
  </si>
  <si>
    <t>Liberia</t>
  </si>
  <si>
    <t>Other, Sub-saharan</t>
  </si>
  <si>
    <t>Nigeria</t>
  </si>
  <si>
    <t>Sudan</t>
  </si>
  <si>
    <t>Togo</t>
  </si>
  <si>
    <t>Others*</t>
  </si>
  <si>
    <t>Eritrea</t>
  </si>
  <si>
    <t>Senegal</t>
  </si>
  <si>
    <t>Bangladesh</t>
  </si>
  <si>
    <t>Somalia</t>
  </si>
  <si>
    <t>Ghana</t>
  </si>
  <si>
    <t>Egypt</t>
  </si>
  <si>
    <t>Ethiopia</t>
  </si>
  <si>
    <t>Pakistan</t>
  </si>
  <si>
    <t>Iraq</t>
  </si>
  <si>
    <t>Syrian Arab Republic</t>
  </si>
  <si>
    <t>Unknown</t>
  </si>
  <si>
    <t>Tunisia</t>
  </si>
  <si>
    <t>Guinea Bissau</t>
  </si>
  <si>
    <t>Comores</t>
  </si>
  <si>
    <t>Benin</t>
  </si>
  <si>
    <t>Others</t>
  </si>
  <si>
    <t>Afghanistan</t>
  </si>
  <si>
    <t>Iran</t>
  </si>
  <si>
    <t>Demographic Breakdown</t>
  </si>
  <si>
    <t>Group</t>
  </si>
  <si>
    <t>Men</t>
  </si>
  <si>
    <t>Women</t>
  </si>
  <si>
    <t>Children</t>
  </si>
  <si>
    <t>Persons of concern in Greece</t>
  </si>
  <si>
    <t>Updated</t>
  </si>
  <si>
    <t>Source</t>
  </si>
  <si>
    <t>based on Government figures</t>
  </si>
  <si>
    <t>Demographic Breakdown (by month)</t>
  </si>
  <si>
    <t>Unaccompanied minors</t>
  </si>
  <si>
    <t>Month</t>
  </si>
  <si>
    <t>N/A</t>
  </si>
  <si>
    <t>Deaths by Year</t>
  </si>
  <si>
    <t>Deaths</t>
  </si>
  <si>
    <t>Cueta</t>
  </si>
  <si>
    <t xml:space="preserve">Melilla </t>
  </si>
  <si>
    <t>South Sudan</t>
  </si>
  <si>
    <t>Myanmar</t>
  </si>
  <si>
    <t>unhcr_code</t>
  </si>
  <si>
    <t>name</t>
  </si>
  <si>
    <t>AFG</t>
  </si>
  <si>
    <t>ALB</t>
  </si>
  <si>
    <t>Albania</t>
  </si>
  <si>
    <t>ALG</t>
  </si>
  <si>
    <t>ASM</t>
  </si>
  <si>
    <t>American Samoa</t>
  </si>
  <si>
    <t>AND</t>
  </si>
  <si>
    <t>Andorra</t>
  </si>
  <si>
    <t>ANG</t>
  </si>
  <si>
    <t>Angola</t>
  </si>
  <si>
    <t>AIA</t>
  </si>
  <si>
    <t>Anguilla</t>
  </si>
  <si>
    <t>ANT</t>
  </si>
  <si>
    <t>Antigua and Barbuda</t>
  </si>
  <si>
    <t>ARG</t>
  </si>
  <si>
    <t>Argentina</t>
  </si>
  <si>
    <t>ARM</t>
  </si>
  <si>
    <t>Armenia</t>
  </si>
  <si>
    <t>AUL</t>
  </si>
  <si>
    <t>Australia</t>
  </si>
  <si>
    <t>AUS</t>
  </si>
  <si>
    <t>Austria</t>
  </si>
  <si>
    <t>AZE</t>
  </si>
  <si>
    <t>Azerbaijan</t>
  </si>
  <si>
    <t>BHS</t>
  </si>
  <si>
    <t>Bahamas</t>
  </si>
  <si>
    <t>BAH</t>
  </si>
  <si>
    <t>Bahrain</t>
  </si>
  <si>
    <t>BGD</t>
  </si>
  <si>
    <t>BAR</t>
  </si>
  <si>
    <t>Barbados</t>
  </si>
  <si>
    <t>BLR</t>
  </si>
  <si>
    <t>Belarus</t>
  </si>
  <si>
    <t>BEL</t>
  </si>
  <si>
    <t>Belgium</t>
  </si>
  <si>
    <t>BZE</t>
  </si>
  <si>
    <t>Belize</t>
  </si>
  <si>
    <t>BEN</t>
  </si>
  <si>
    <t>BER</t>
  </si>
  <si>
    <t>Bermuda</t>
  </si>
  <si>
    <t>BHU</t>
  </si>
  <si>
    <t>Bhutan</t>
  </si>
  <si>
    <t>BOL</t>
  </si>
  <si>
    <t>Bolivia (Plurinational State of)</t>
  </si>
  <si>
    <t>BSN</t>
  </si>
  <si>
    <t>Bosnia and Herzegovina</t>
  </si>
  <si>
    <t>BOT</t>
  </si>
  <si>
    <t>Botswana</t>
  </si>
  <si>
    <t>Bouvet Island</t>
  </si>
  <si>
    <t>BRA</t>
  </si>
  <si>
    <t>Brazil</t>
  </si>
  <si>
    <t>British Indian Ocean Territory</t>
  </si>
  <si>
    <t>BVI</t>
  </si>
  <si>
    <t>British Virgin Islands</t>
  </si>
  <si>
    <t>BRU</t>
  </si>
  <si>
    <t>Brunei Darussalam</t>
  </si>
  <si>
    <t>BUL</t>
  </si>
  <si>
    <t>Bulgaria</t>
  </si>
  <si>
    <t>BKF</t>
  </si>
  <si>
    <t>BDI</t>
  </si>
  <si>
    <t>Burundi</t>
  </si>
  <si>
    <t>CAM</t>
  </si>
  <si>
    <t>Cambodia</t>
  </si>
  <si>
    <t>CMR</t>
  </si>
  <si>
    <t>CAN</t>
  </si>
  <si>
    <t>Canada</t>
  </si>
  <si>
    <t>CVI</t>
  </si>
  <si>
    <t>Cape Verde</t>
  </si>
  <si>
    <t>CAY</t>
  </si>
  <si>
    <t>Cayman Islands</t>
  </si>
  <si>
    <t>CAR</t>
  </si>
  <si>
    <t>CHD</t>
  </si>
  <si>
    <t>CHL</t>
  </si>
  <si>
    <t>Chile</t>
  </si>
  <si>
    <t>CHI</t>
  </si>
  <si>
    <t>China</t>
  </si>
  <si>
    <t>Christmas Island</t>
  </si>
  <si>
    <t>Cocos (Keeling) Islands</t>
  </si>
  <si>
    <t>COL</t>
  </si>
  <si>
    <t>Colombia</t>
  </si>
  <si>
    <t>COI</t>
  </si>
  <si>
    <t>Comoros</t>
  </si>
  <si>
    <t>COB</t>
  </si>
  <si>
    <t>COK</t>
  </si>
  <si>
    <t>Cook Islands</t>
  </si>
  <si>
    <t>COS</t>
  </si>
  <si>
    <t>Costa Rica</t>
  </si>
  <si>
    <t>ICO</t>
  </si>
  <si>
    <t>Cote d'Ivoire</t>
  </si>
  <si>
    <t>HRV</t>
  </si>
  <si>
    <t>Croatia</t>
  </si>
  <si>
    <t>CUB</t>
  </si>
  <si>
    <t>Cuba</t>
  </si>
  <si>
    <t>CYP</t>
  </si>
  <si>
    <t>CZE</t>
  </si>
  <si>
    <t>Czech Republic</t>
  </si>
  <si>
    <t>KRN</t>
  </si>
  <si>
    <t>Democratic People's Republic of Korea</t>
  </si>
  <si>
    <t>COD</t>
  </si>
  <si>
    <t>DEN</t>
  </si>
  <si>
    <t>Denmark</t>
  </si>
  <si>
    <t>DJB</t>
  </si>
  <si>
    <t>Djibouti</t>
  </si>
  <si>
    <t>DMA</t>
  </si>
  <si>
    <t>Dominica</t>
  </si>
  <si>
    <t>DOM</t>
  </si>
  <si>
    <t>Dominican Republic</t>
  </si>
  <si>
    <t>NULL</t>
  </si>
  <si>
    <t>Dubai</t>
  </si>
  <si>
    <t>ECU</t>
  </si>
  <si>
    <t>Ecuador</t>
  </si>
  <si>
    <t>ARE</t>
  </si>
  <si>
    <t>SAL</t>
  </si>
  <si>
    <t>El Salvador</t>
  </si>
  <si>
    <t>EGU</t>
  </si>
  <si>
    <t>Equatorial Guinea</t>
  </si>
  <si>
    <t>ERT</t>
  </si>
  <si>
    <t>EST</t>
  </si>
  <si>
    <t>Estonia</t>
  </si>
  <si>
    <t>ETH</t>
  </si>
  <si>
    <t>FLK</t>
  </si>
  <si>
    <t>Falkland Islands (Malvinas)</t>
  </si>
  <si>
    <t>FRO</t>
  </si>
  <si>
    <t>Faroe Islands</t>
  </si>
  <si>
    <t>FSM</t>
  </si>
  <si>
    <t>Federated States of Micronesia</t>
  </si>
  <si>
    <t>FIJ</t>
  </si>
  <si>
    <t>Fiji</t>
  </si>
  <si>
    <t>FIN</t>
  </si>
  <si>
    <t>Finland</t>
  </si>
  <si>
    <t>FRA</t>
  </si>
  <si>
    <t>France</t>
  </si>
  <si>
    <t>FGU</t>
  </si>
  <si>
    <t>French Guiana</t>
  </si>
  <si>
    <t>French New Caledonia</t>
  </si>
  <si>
    <t>FPO</t>
  </si>
  <si>
    <t>French Polynesia</t>
  </si>
  <si>
    <t>French Southern and Antarctic Territories</t>
  </si>
  <si>
    <t>GAB</t>
  </si>
  <si>
    <t>Gabon</t>
  </si>
  <si>
    <t>GAM</t>
  </si>
  <si>
    <t>GEO</t>
  </si>
  <si>
    <t>Georgia</t>
  </si>
  <si>
    <t>GFR</t>
  </si>
  <si>
    <t>Germany</t>
  </si>
  <si>
    <t>GHA</t>
  </si>
  <si>
    <t>GIB</t>
  </si>
  <si>
    <t>Gibraltar</t>
  </si>
  <si>
    <t>GRE</t>
  </si>
  <si>
    <t>GRL</t>
  </si>
  <si>
    <t>Greenland</t>
  </si>
  <si>
    <t>GRN</t>
  </si>
  <si>
    <t>Grenada</t>
  </si>
  <si>
    <t>GUM</t>
  </si>
  <si>
    <t>Guam</t>
  </si>
  <si>
    <t>GUA</t>
  </si>
  <si>
    <t>Guatemala</t>
  </si>
  <si>
    <t>GUI</t>
  </si>
  <si>
    <t>GNB</t>
  </si>
  <si>
    <t>GUY</t>
  </si>
  <si>
    <t>Guyana</t>
  </si>
  <si>
    <t>HAI</t>
  </si>
  <si>
    <t>Haiti</t>
  </si>
  <si>
    <t>Heard Island and McDonald Islands</t>
  </si>
  <si>
    <t>VAT</t>
  </si>
  <si>
    <t>Holy See</t>
  </si>
  <si>
    <t>HON</t>
  </si>
  <si>
    <t>Honduras</t>
  </si>
  <si>
    <t>HKG</t>
  </si>
  <si>
    <t>Hong Kong</t>
  </si>
  <si>
    <t>HUN</t>
  </si>
  <si>
    <t>Hungary</t>
  </si>
  <si>
    <t>ICE</t>
  </si>
  <si>
    <t>Iceland</t>
  </si>
  <si>
    <t>IND</t>
  </si>
  <si>
    <t>India</t>
  </si>
  <si>
    <t>INS</t>
  </si>
  <si>
    <t>Indonesia</t>
  </si>
  <si>
    <t>IRQ</t>
  </si>
  <si>
    <t>IRE</t>
  </si>
  <si>
    <t>Ireland</t>
  </si>
  <si>
    <t>IRN</t>
  </si>
  <si>
    <t>Islamic Republic of Iran</t>
  </si>
  <si>
    <t>ISR</t>
  </si>
  <si>
    <t>Israel</t>
  </si>
  <si>
    <t>JAM</t>
  </si>
  <si>
    <t>Jamaica</t>
  </si>
  <si>
    <t>JPN</t>
  </si>
  <si>
    <t>Japan</t>
  </si>
  <si>
    <t>JOR</t>
  </si>
  <si>
    <t>Jordan</t>
  </si>
  <si>
    <t>KAZ</t>
  </si>
  <si>
    <t>Kazakhstan</t>
  </si>
  <si>
    <t>KEN</t>
  </si>
  <si>
    <t>Kenya</t>
  </si>
  <si>
    <t>KIR</t>
  </si>
  <si>
    <t>Kiribati</t>
  </si>
  <si>
    <t>KOS</t>
  </si>
  <si>
    <t>Kosovo</t>
  </si>
  <si>
    <t>Kurdistan</t>
  </si>
  <si>
    <t>KUW</t>
  </si>
  <si>
    <t>Kuwait</t>
  </si>
  <si>
    <t>KGZ</t>
  </si>
  <si>
    <t>Kyrgyzstan</t>
  </si>
  <si>
    <t>LAO</t>
  </si>
  <si>
    <t>Lao People's Democratic Republic</t>
  </si>
  <si>
    <t>LVA</t>
  </si>
  <si>
    <t>Latvia</t>
  </si>
  <si>
    <t>LEB</t>
  </si>
  <si>
    <t>Lebanon</t>
  </si>
  <si>
    <t>LES</t>
  </si>
  <si>
    <t>Lesotho</t>
  </si>
  <si>
    <t>LBR</t>
  </si>
  <si>
    <t>LBY</t>
  </si>
  <si>
    <t>Libya</t>
  </si>
  <si>
    <t>LIE</t>
  </si>
  <si>
    <t>Liechtenstein</t>
  </si>
  <si>
    <t>LTU</t>
  </si>
  <si>
    <t>Lithuania</t>
  </si>
  <si>
    <t>LUX</t>
  </si>
  <si>
    <t>Luxembourg</t>
  </si>
  <si>
    <t>MAC</t>
  </si>
  <si>
    <t>Macau</t>
  </si>
  <si>
    <t>MAD</t>
  </si>
  <si>
    <t>Madagascar</t>
  </si>
  <si>
    <t>MLW</t>
  </si>
  <si>
    <t>Malawi</t>
  </si>
  <si>
    <t>MLS</t>
  </si>
  <si>
    <t>Malaysia</t>
  </si>
  <si>
    <t>MDV</t>
  </si>
  <si>
    <t>Maldives</t>
  </si>
  <si>
    <t>MLI</t>
  </si>
  <si>
    <t>MTA</t>
  </si>
  <si>
    <t>MHL</t>
  </si>
  <si>
    <t>Marshall Islands</t>
  </si>
  <si>
    <t>MAR</t>
  </si>
  <si>
    <t>Martinique</t>
  </si>
  <si>
    <t>MAU</t>
  </si>
  <si>
    <t>MTS</t>
  </si>
  <si>
    <t>Mauritius</t>
  </si>
  <si>
    <t>MYP</t>
  </si>
  <si>
    <t>Mayotte</t>
  </si>
  <si>
    <t>MEX</t>
  </si>
  <si>
    <t>Mexico</t>
  </si>
  <si>
    <t>MCO</t>
  </si>
  <si>
    <t>Monaco</t>
  </si>
  <si>
    <t>MNG</t>
  </si>
  <si>
    <t>Mongolia</t>
  </si>
  <si>
    <t>MNE</t>
  </si>
  <si>
    <t>Montenegro</t>
  </si>
  <si>
    <t>MSR</t>
  </si>
  <si>
    <t>Montserrat</t>
  </si>
  <si>
    <t>MOR</t>
  </si>
  <si>
    <t>MOZ</t>
  </si>
  <si>
    <t>Mozambique</t>
  </si>
  <si>
    <t>MYA</t>
  </si>
  <si>
    <t>NAM</t>
  </si>
  <si>
    <t>Namibia</t>
  </si>
  <si>
    <t>NRU</t>
  </si>
  <si>
    <t>Nauru</t>
  </si>
  <si>
    <t>NEP</t>
  </si>
  <si>
    <t>Nepal</t>
  </si>
  <si>
    <t>NET</t>
  </si>
  <si>
    <t>Netherlands</t>
  </si>
  <si>
    <t>Netherlands Antilles</t>
  </si>
  <si>
    <t>FNC</t>
  </si>
  <si>
    <t>New Caledonia</t>
  </si>
  <si>
    <t>NZL</t>
  </si>
  <si>
    <t>New Zealand</t>
  </si>
  <si>
    <t>NIC</t>
  </si>
  <si>
    <t>Nicaragua</t>
  </si>
  <si>
    <t>NGR</t>
  </si>
  <si>
    <t>Niger</t>
  </si>
  <si>
    <t>NIG</t>
  </si>
  <si>
    <t>NIU</t>
  </si>
  <si>
    <t>Niue</t>
  </si>
  <si>
    <t>NFK</t>
  </si>
  <si>
    <t>Norfolk Island</t>
  </si>
  <si>
    <t>MNP</t>
  </si>
  <si>
    <t>Northern Mariana Islands</t>
  </si>
  <si>
    <t>NOR</t>
  </si>
  <si>
    <t>Norway</t>
  </si>
  <si>
    <t>OMN</t>
  </si>
  <si>
    <t>Oman</t>
  </si>
  <si>
    <t>OTH</t>
  </si>
  <si>
    <t>PAK</t>
  </si>
  <si>
    <t>PLW</t>
  </si>
  <si>
    <t>Palau</t>
  </si>
  <si>
    <t>GAZ</t>
  </si>
  <si>
    <t>Palestine</t>
  </si>
  <si>
    <t>PAN</t>
  </si>
  <si>
    <t>Panama</t>
  </si>
  <si>
    <t>PNG</t>
  </si>
  <si>
    <t>Papua New Guinea</t>
  </si>
  <si>
    <t>PAR</t>
  </si>
  <si>
    <t>Paraguay</t>
  </si>
  <si>
    <t>PER</t>
  </si>
  <si>
    <t>Peru</t>
  </si>
  <si>
    <t>PHI</t>
  </si>
  <si>
    <t>Philippines</t>
  </si>
  <si>
    <t>PCN</t>
  </si>
  <si>
    <t>Pitcairn Islands</t>
  </si>
  <si>
    <t>POL</t>
  </si>
  <si>
    <t>Poland</t>
  </si>
  <si>
    <t>POR</t>
  </si>
  <si>
    <t>Portugal</t>
  </si>
  <si>
    <t>PUE</t>
  </si>
  <si>
    <t>Puerto Rico</t>
  </si>
  <si>
    <t>QAT</t>
  </si>
  <si>
    <t>Qatar</t>
  </si>
  <si>
    <t>KOR</t>
  </si>
  <si>
    <t>Republic of Korea</t>
  </si>
  <si>
    <t>MDA</t>
  </si>
  <si>
    <t>Republic of Moldova</t>
  </si>
  <si>
    <t>REU</t>
  </si>
  <si>
    <t>Reunion, Department of</t>
  </si>
  <si>
    <t>ROM</t>
  </si>
  <si>
    <t>Romania</t>
  </si>
  <si>
    <t>RUS</t>
  </si>
  <si>
    <t>Russian Federation</t>
  </si>
  <si>
    <t>RWA</t>
  </si>
  <si>
    <t>Rwanda</t>
  </si>
  <si>
    <t>SGS</t>
  </si>
  <si>
    <t>S.Georgia &amp; S.Sandwich Is.</t>
  </si>
  <si>
    <t>Saint Christopher &amp; Nevis</t>
  </si>
  <si>
    <t>SHN</t>
  </si>
  <si>
    <t>Saint Helena</t>
  </si>
  <si>
    <t>STK</t>
  </si>
  <si>
    <t>Saint Kitts and Nevis</t>
  </si>
  <si>
    <t>LCA</t>
  </si>
  <si>
    <t>Saint Lucia</t>
  </si>
  <si>
    <t>Saint Pierre and Mique</t>
  </si>
  <si>
    <t>VCT</t>
  </si>
  <si>
    <t>Saint Vincent and the Grenadines</t>
  </si>
  <si>
    <t>WES</t>
  </si>
  <si>
    <t>Samoa</t>
  </si>
  <si>
    <t>SMA</t>
  </si>
  <si>
    <t>San Marino</t>
  </si>
  <si>
    <t>STP</t>
  </si>
  <si>
    <t>Sao Tome and Principe</t>
  </si>
  <si>
    <t>SAU</t>
  </si>
  <si>
    <t>Saudi Arabia</t>
  </si>
  <si>
    <t>SEN</t>
  </si>
  <si>
    <t>SRB</t>
  </si>
  <si>
    <t>Serbia (and Kosovo: S/RES/1244(1999))</t>
  </si>
  <si>
    <t>YUG</t>
  </si>
  <si>
    <t>Serbia and Montenegro</t>
  </si>
  <si>
    <t>SEY</t>
  </si>
  <si>
    <t>Seychelles</t>
  </si>
  <si>
    <t>SLE</t>
  </si>
  <si>
    <t>SIK</t>
  </si>
  <si>
    <t>Sikkim</t>
  </si>
  <si>
    <t>SIN</t>
  </si>
  <si>
    <t>Singapore</t>
  </si>
  <si>
    <t>SVK</t>
  </si>
  <si>
    <t>Slovakia</t>
  </si>
  <si>
    <t>SVN</t>
  </si>
  <si>
    <t>Slovenia</t>
  </si>
  <si>
    <t>SOL</t>
  </si>
  <si>
    <t>Solomon Islands</t>
  </si>
  <si>
    <t>SOM</t>
  </si>
  <si>
    <t>RSA</t>
  </si>
  <si>
    <t>South Africa</t>
  </si>
  <si>
    <t>SSD</t>
  </si>
  <si>
    <t>SPA</t>
  </si>
  <si>
    <t>LKA</t>
  </si>
  <si>
    <t>Sri Lanka</t>
  </si>
  <si>
    <t>SUD</t>
  </si>
  <si>
    <t>SUR</t>
  </si>
  <si>
    <t>Suriname</t>
  </si>
  <si>
    <t>SJM</t>
  </si>
  <si>
    <t>Svalbard and Jan Mayen Islands</t>
  </si>
  <si>
    <t>SWA</t>
  </si>
  <si>
    <t>Swaziland</t>
  </si>
  <si>
    <t>SWE</t>
  </si>
  <si>
    <t>Sweden</t>
  </si>
  <si>
    <t>SWI</t>
  </si>
  <si>
    <t>Switzerland</t>
  </si>
  <si>
    <t>SYR</t>
  </si>
  <si>
    <t>Taiwan</t>
  </si>
  <si>
    <t>TJK</t>
  </si>
  <si>
    <t>Tajikistan</t>
  </si>
  <si>
    <t>TAN</t>
  </si>
  <si>
    <t>Tanzania</t>
  </si>
  <si>
    <t>THA</t>
  </si>
  <si>
    <t>Thailand</t>
  </si>
  <si>
    <t>MCD</t>
  </si>
  <si>
    <t>The former Yugoslav Republic of Macedonia</t>
  </si>
  <si>
    <t>TIB</t>
  </si>
  <si>
    <t>Tibet (SAR, China)</t>
  </si>
  <si>
    <t>TMP</t>
  </si>
  <si>
    <t>Timor-Leste</t>
  </si>
  <si>
    <t>TOG</t>
  </si>
  <si>
    <t>TKL</t>
  </si>
  <si>
    <t>Tokelau</t>
  </si>
  <si>
    <t>TON</t>
  </si>
  <si>
    <t>Tonga</t>
  </si>
  <si>
    <t>TRT</t>
  </si>
  <si>
    <t>Trinidad and Tobago</t>
  </si>
  <si>
    <t>TUN</t>
  </si>
  <si>
    <t>TUR</t>
  </si>
  <si>
    <t>Turkey</t>
  </si>
  <si>
    <t>TKM</t>
  </si>
  <si>
    <t>Turkmenistan</t>
  </si>
  <si>
    <t>TCI</t>
  </si>
  <si>
    <t>Turks and Caicos Islands</t>
  </si>
  <si>
    <t>TUV</t>
  </si>
  <si>
    <t>Tuvalu</t>
  </si>
  <si>
    <t>UGA</t>
  </si>
  <si>
    <t>Uganda</t>
  </si>
  <si>
    <t>UKR</t>
  </si>
  <si>
    <t>Ukraine</t>
  </si>
  <si>
    <t>UAE</t>
  </si>
  <si>
    <t>United Arab Emirates</t>
  </si>
  <si>
    <t>GBR</t>
  </si>
  <si>
    <t>United Kingdom</t>
  </si>
  <si>
    <t>USA</t>
  </si>
  <si>
    <t>United States of America</t>
  </si>
  <si>
    <t>VIR</t>
  </si>
  <si>
    <t>United States Virgin Islands</t>
  </si>
  <si>
    <t>URU</t>
  </si>
  <si>
    <t>Uruguay</t>
  </si>
  <si>
    <t>UZB</t>
  </si>
  <si>
    <t>Uzbekistan</t>
  </si>
  <si>
    <t>VAN</t>
  </si>
  <si>
    <t>Vanuatu</t>
  </si>
  <si>
    <t>VAR</t>
  </si>
  <si>
    <t>Various</t>
  </si>
  <si>
    <t>VEN</t>
  </si>
  <si>
    <t>Venezuela</t>
  </si>
  <si>
    <t>SRV</t>
  </si>
  <si>
    <t>Viet Nam</t>
  </si>
  <si>
    <t>WLF</t>
  </si>
  <si>
    <t>Wallis and Futuna Islands</t>
  </si>
  <si>
    <t>WSH</t>
  </si>
  <si>
    <t>Western Sahara</t>
  </si>
  <si>
    <t>YEM</t>
  </si>
  <si>
    <t>Yemen</t>
  </si>
  <si>
    <t>ZAM</t>
  </si>
  <si>
    <t>Zambia</t>
  </si>
  <si>
    <t>ZIM</t>
  </si>
  <si>
    <t>Zimbabwe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</si>
</sst>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_);\(&quot;£&quot;#,##0\)"/>
    <numFmt numFmtId="173" formatCode="&quot;£&quot;#,##0_);[Red]\(&quot;£&quot;#,##0\)"/>
    <numFmt numFmtId="174" formatCode="&quot;£&quot;#,##0.00_);\(&quot;£&quot;#,##0.00\)"/>
    <numFmt numFmtId="175" formatCode="&quot;£&quot;#,##0.00_);[Red]\(&quot;£&quot;#,##0.00\)"/>
    <numFmt numFmtId="176" formatCode="_(&quot;£&quot;* #,##0_);_(&quot;£&quot;* \(#,##0\);_(&quot;£&quot;* &quot;-&quot;_);_(@_)"/>
    <numFmt numFmtId="177" formatCode="_(&quot;£&quot;* #,##0.00_);_(&quot;£&quot;* \(#,##0.00\);_(&quot;£&quot;* &quot;-&quot;??_);_(@_)"/>
    <numFmt numFmtId="178" formatCode="_-* #,##0.00_-;\-* #,##0.00_-;_-* \-??_-;_-@_-"/>
    <numFmt numFmtId="179" formatCode="dd/mm/yyyy;@"/>
    <numFmt numFmtId="180" formatCode="0.0000"/>
    <numFmt numFmtId="181" formatCode="_-* #,##0_-;\-* #,##0_-;_-* \-??_-;_-@_-"/>
    <numFmt numFmtId="182" formatCode="_(* #,##0_);_(* \(#,##0\);_(* \-??_);_(@_)"/>
    <numFmt numFmtId="183" formatCode="mmm\ yyyy"/>
    <numFmt numFmtId="184" formatCode="mmm\-yyyy"/>
    <numFmt numFmtId="185" formatCode="_-* #,##0_-;\-* #,##0_-;_-* &quot;-&quot;??_-;_-@_-"/>
    <numFmt numFmtId="186" formatCode="mmmm"/>
    <numFmt numFmtId="187" formatCode="0.0%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59">
    <font>
      <sz val="12"/>
      <color indexed="8"/>
      <name val="Calibri"/>
      <family val="2"/>
    </font>
    <font>
      <sz val="10"/>
      <name val="Arial"/>
      <family val="0"/>
    </font>
    <font>
      <sz val="12"/>
      <color indexed="17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16"/>
      <color indexed="8"/>
      <name val="Calibri"/>
      <family val="2"/>
    </font>
    <font>
      <b/>
      <i/>
      <sz val="16"/>
      <color indexed="8"/>
      <name val="Calibri"/>
      <family val="2"/>
    </font>
    <font>
      <b/>
      <sz val="12"/>
      <color indexed="23"/>
      <name val="Calibri"/>
      <family val="2"/>
    </font>
    <font>
      <i/>
      <sz val="12"/>
      <color indexed="23"/>
      <name val="Calibri"/>
      <family val="2"/>
    </font>
    <font>
      <sz val="12"/>
      <color indexed="23"/>
      <name val="Calibri"/>
      <family val="2"/>
    </font>
    <font>
      <sz val="16"/>
      <color indexed="8"/>
      <name val="Calibri"/>
      <family val="2"/>
    </font>
    <font>
      <sz val="12"/>
      <color indexed="63"/>
      <name val="Calibri"/>
      <family val="2"/>
    </font>
    <font>
      <sz val="12"/>
      <color indexed="23"/>
      <name val="Consolas"/>
      <family val="3"/>
    </font>
    <font>
      <sz val="12"/>
      <name val="Calibri"/>
      <family val="2"/>
    </font>
    <font>
      <b/>
      <sz val="12"/>
      <color indexed="9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b/>
      <sz val="16"/>
      <name val="Calibri"/>
      <family val="2"/>
    </font>
    <font>
      <b/>
      <i/>
      <sz val="12"/>
      <color indexed="23"/>
      <name val="Calibri"/>
      <family val="2"/>
    </font>
    <font>
      <sz val="10"/>
      <color indexed="38"/>
      <name val="Calibri"/>
      <family val="2"/>
    </font>
    <font>
      <sz val="11"/>
      <color indexed="8"/>
      <name val="Arial1"/>
      <family val="0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4"/>
      <name val="Calibri Light"/>
      <family val="2"/>
    </font>
    <font>
      <sz val="12"/>
      <color indexed="10"/>
      <name val="Calibri"/>
      <family val="2"/>
    </font>
    <font>
      <b/>
      <sz val="16"/>
      <color indexed="9"/>
      <name val="Calibri"/>
      <family val="2"/>
    </font>
    <font>
      <sz val="8"/>
      <name val="Segoe UI"/>
      <family val="2"/>
    </font>
    <font>
      <b/>
      <sz val="50"/>
      <color indexed="8"/>
      <name val="Verdan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sz val="11"/>
      <color theme="1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6"/>
      <color theme="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medium"/>
      <right style="thin"/>
      <top style="thin"/>
      <bottom style="thin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8" fontId="0" fillId="0" borderId="0" applyFill="0" applyBorder="0" applyAlignment="0" applyProtection="0"/>
    <xf numFmtId="169" fontId="1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43" fontId="1" fillId="0" borderId="0" applyFont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7" fontId="1" fillId="0" borderId="0" applyFill="0" applyBorder="0" applyAlignment="0" applyProtection="0"/>
    <xf numFmtId="176" fontId="1" fillId="0" borderId="0" applyFill="0" applyBorder="0" applyAlignment="0" applyProtection="0"/>
    <xf numFmtId="0" fontId="24" fillId="0" borderId="0">
      <alignment/>
      <protection/>
    </xf>
    <xf numFmtId="0" fontId="2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2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1" borderId="1" applyNumberFormat="0" applyAlignment="0" applyProtection="0"/>
    <xf numFmtId="0" fontId="51" fillId="0" borderId="6" applyNumberFormat="0" applyFill="0" applyAlignment="0" applyProtection="0"/>
    <xf numFmtId="0" fontId="52" fillId="32" borderId="0" applyNumberFormat="0" applyBorder="0" applyAlignment="0" applyProtection="0"/>
    <xf numFmtId="0" fontId="0" fillId="0" borderId="0">
      <alignment/>
      <protection/>
    </xf>
    <xf numFmtId="0" fontId="23" fillId="0" borderId="0">
      <alignment vertical="center"/>
      <protection/>
    </xf>
    <xf numFmtId="0" fontId="1" fillId="0" borderId="0">
      <alignment/>
      <protection/>
    </xf>
    <xf numFmtId="0" fontId="3" fillId="0" borderId="0">
      <alignment/>
      <protection/>
    </xf>
    <xf numFmtId="0" fontId="53" fillId="0" borderId="0">
      <alignment/>
      <protection/>
    </xf>
    <xf numFmtId="0" fontId="0" fillId="33" borderId="7" applyNumberFormat="0" applyFont="0" applyAlignment="0" applyProtection="0"/>
    <xf numFmtId="0" fontId="54" fillId="27" borderId="8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53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4" fillId="34" borderId="0" xfId="0" applyFont="1" applyFill="1" applyAlignment="1">
      <alignment/>
    </xf>
    <xf numFmtId="0" fontId="2" fillId="29" borderId="10" xfId="57" applyNumberFormat="1" applyFont="1" applyBorder="1" applyAlignment="1" applyProtection="1">
      <alignment horizontal="center"/>
      <protection/>
    </xf>
    <xf numFmtId="0" fontId="2" fillId="29" borderId="11" xfId="57" applyNumberFormat="1" applyFont="1" applyBorder="1" applyAlignment="1" applyProtection="1">
      <alignment horizontal="center"/>
      <protection/>
    </xf>
    <xf numFmtId="0" fontId="2" fillId="29" borderId="12" xfId="57" applyNumberFormat="1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 locked="0"/>
    </xf>
    <xf numFmtId="3" fontId="0" fillId="0" borderId="0" xfId="0" applyNumberFormat="1" applyBorder="1" applyAlignment="1" applyProtection="1">
      <alignment/>
      <protection locked="0"/>
    </xf>
    <xf numFmtId="3" fontId="0" fillId="0" borderId="14" xfId="0" applyNumberFormat="1" applyBorder="1" applyAlignment="1" applyProtection="1">
      <alignment/>
      <protection locked="0"/>
    </xf>
    <xf numFmtId="0" fontId="5" fillId="0" borderId="15" xfId="0" applyFont="1" applyBorder="1" applyAlignment="1" applyProtection="1">
      <alignment horizontal="center"/>
      <protection locked="0"/>
    </xf>
    <xf numFmtId="3" fontId="0" fillId="0" borderId="16" xfId="0" applyNumberFormat="1" applyBorder="1" applyAlignment="1" applyProtection="1">
      <alignment/>
      <protection locked="0"/>
    </xf>
    <xf numFmtId="3" fontId="0" fillId="0" borderId="17" xfId="0" applyNumberFormat="1" applyBorder="1" applyAlignment="1" applyProtection="1">
      <alignment/>
      <protection locked="0"/>
    </xf>
    <xf numFmtId="0" fontId="0" fillId="34" borderId="0" xfId="0" applyFill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2" fillId="29" borderId="10" xfId="57" applyNumberFormat="1" applyFont="1" applyBorder="1" applyAlignment="1" applyProtection="1">
      <alignment/>
      <protection/>
    </xf>
    <xf numFmtId="0" fontId="2" fillId="29" borderId="11" xfId="57" applyNumberFormat="1" applyFont="1" applyBorder="1" applyAlignment="1" applyProtection="1">
      <alignment/>
      <protection/>
    </xf>
    <xf numFmtId="0" fontId="2" fillId="29" borderId="12" xfId="57" applyNumberFormat="1" applyFont="1" applyBorder="1" applyAlignment="1" applyProtection="1">
      <alignment/>
      <protection/>
    </xf>
    <xf numFmtId="0" fontId="0" fillId="34" borderId="0" xfId="0" applyFill="1" applyAlignment="1" applyProtection="1">
      <alignment horizontal="right"/>
      <protection hidden="1"/>
    </xf>
    <xf numFmtId="0" fontId="5" fillId="0" borderId="13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79" fontId="0" fillId="0" borderId="0" xfId="0" applyNumberFormat="1" applyFill="1" applyBorder="1" applyAlignment="1" applyProtection="1">
      <alignment/>
      <protection locked="0"/>
    </xf>
    <xf numFmtId="3" fontId="5" fillId="0" borderId="14" xfId="0" applyNumberFormat="1" applyFont="1" applyFill="1" applyBorder="1" applyAlignment="1" applyProtection="1">
      <alignment/>
      <protection locked="0"/>
    </xf>
    <xf numFmtId="0" fontId="0" fillId="34" borderId="0" xfId="0" applyFill="1" applyAlignment="1" applyProtection="1">
      <alignment/>
      <protection hidden="1"/>
    </xf>
    <xf numFmtId="0" fontId="5" fillId="0" borderId="15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179" fontId="0" fillId="0" borderId="16" xfId="0" applyNumberFormat="1" applyFill="1" applyBorder="1" applyAlignment="1" applyProtection="1">
      <alignment/>
      <protection locked="0"/>
    </xf>
    <xf numFmtId="3" fontId="5" fillId="0" borderId="17" xfId="0" applyNumberFormat="1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 horizontal="center"/>
      <protection/>
    </xf>
    <xf numFmtId="3" fontId="4" fillId="34" borderId="18" xfId="0" applyNumberFormat="1" applyFont="1" applyFill="1" applyBorder="1" applyAlignment="1" applyProtection="1">
      <alignment/>
      <protection/>
    </xf>
    <xf numFmtId="0" fontId="7" fillId="34" borderId="0" xfId="0" applyFont="1" applyFill="1" applyAlignment="1" applyProtection="1">
      <alignment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5" fontId="0" fillId="0" borderId="0" xfId="0" applyNumberFormat="1" applyFont="1" applyBorder="1" applyAlignment="1" applyProtection="1">
      <alignment/>
      <protection locked="0"/>
    </xf>
    <xf numFmtId="3" fontId="0" fillId="0" borderId="19" xfId="0" applyNumberFormat="1" applyBorder="1" applyAlignment="1" applyProtection="1">
      <alignment/>
      <protection locked="0"/>
    </xf>
    <xf numFmtId="3" fontId="0" fillId="0" borderId="20" xfId="0" applyNumberFormat="1" applyBorder="1" applyAlignment="1" applyProtection="1">
      <alignment/>
      <protection locked="0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3" fontId="12" fillId="0" borderId="19" xfId="0" applyNumberFormat="1" applyFont="1" applyBorder="1" applyAlignment="1">
      <alignment/>
    </xf>
    <xf numFmtId="3" fontId="0" fillId="0" borderId="0" xfId="0" applyNumberFormat="1" applyFont="1" applyBorder="1" applyAlignment="1" applyProtection="1">
      <alignment/>
      <protection locked="0"/>
    </xf>
    <xf numFmtId="3" fontId="12" fillId="0" borderId="0" xfId="0" applyNumberFormat="1" applyFont="1" applyBorder="1" applyAlignment="1" applyProtection="1">
      <alignment/>
      <protection locked="0"/>
    </xf>
    <xf numFmtId="3" fontId="12" fillId="0" borderId="20" xfId="0" applyNumberFormat="1" applyFont="1" applyBorder="1" applyAlignment="1" applyProtection="1">
      <alignment/>
      <protection locked="0"/>
    </xf>
    <xf numFmtId="3" fontId="12" fillId="0" borderId="19" xfId="0" applyNumberFormat="1" applyFont="1" applyBorder="1" applyAlignment="1" applyProtection="1">
      <alignment/>
      <protection locked="0"/>
    </xf>
    <xf numFmtId="3" fontId="12" fillId="0" borderId="20" xfId="0" applyNumberFormat="1" applyFont="1" applyBorder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14" fontId="0" fillId="0" borderId="0" xfId="0" applyNumberFormat="1" applyAlignment="1">
      <alignment/>
    </xf>
    <xf numFmtId="3" fontId="5" fillId="0" borderId="0" xfId="0" applyNumberFormat="1" applyFont="1" applyAlignment="1" applyProtection="1">
      <alignment horizontal="right"/>
      <protection/>
    </xf>
    <xf numFmtId="0" fontId="13" fillId="0" borderId="0" xfId="0" applyFont="1" applyAlignment="1">
      <alignment/>
    </xf>
    <xf numFmtId="0" fontId="0" fillId="0" borderId="0" xfId="0" applyAlignment="1">
      <alignment horizontal="left"/>
    </xf>
    <xf numFmtId="2" fontId="5" fillId="0" borderId="13" xfId="0" applyNumberFormat="1" applyFont="1" applyBorder="1" applyAlignment="1" applyProtection="1">
      <alignment/>
      <protection locked="0"/>
    </xf>
    <xf numFmtId="2" fontId="0" fillId="0" borderId="0" xfId="0" applyNumberFormat="1" applyFont="1" applyBorder="1" applyAlignment="1" applyProtection="1">
      <alignment/>
      <protection locked="0"/>
    </xf>
    <xf numFmtId="180" fontId="0" fillId="0" borderId="0" xfId="0" applyNumberFormat="1" applyFont="1" applyBorder="1" applyAlignment="1" applyProtection="1">
      <alignment/>
      <protection locked="0"/>
    </xf>
    <xf numFmtId="3" fontId="5" fillId="0" borderId="0" xfId="0" applyNumberFormat="1" applyFont="1" applyBorder="1" applyAlignment="1" applyProtection="1">
      <alignment horizontal="right"/>
      <protection/>
    </xf>
    <xf numFmtId="3" fontId="14" fillId="0" borderId="19" xfId="0" applyNumberFormat="1" applyFont="1" applyBorder="1" applyAlignment="1" applyProtection="1">
      <alignment/>
      <protection locked="0"/>
    </xf>
    <xf numFmtId="3" fontId="14" fillId="0" borderId="0" xfId="0" applyNumberFormat="1" applyFont="1" applyBorder="1" applyAlignment="1" applyProtection="1">
      <alignment/>
      <protection locked="0"/>
    </xf>
    <xf numFmtId="3" fontId="14" fillId="0" borderId="20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4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0" fontId="0" fillId="0" borderId="19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181" fontId="0" fillId="0" borderId="0" xfId="42" applyNumberFormat="1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3" fontId="0" fillId="0" borderId="21" xfId="0" applyNumberFormat="1" applyBorder="1" applyAlignment="1" applyProtection="1">
      <alignment/>
      <protection locked="0"/>
    </xf>
    <xf numFmtId="0" fontId="0" fillId="35" borderId="21" xfId="0" applyFill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3" fontId="0" fillId="0" borderId="0" xfId="0" applyNumberFormat="1" applyAlignment="1">
      <alignment/>
    </xf>
    <xf numFmtId="2" fontId="0" fillId="0" borderId="0" xfId="0" applyNumberFormat="1" applyFont="1" applyAlignment="1" applyProtection="1">
      <alignment/>
      <protection locked="0"/>
    </xf>
    <xf numFmtId="2" fontId="5" fillId="0" borderId="0" xfId="0" applyNumberFormat="1" applyFont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3" fontId="12" fillId="0" borderId="0" xfId="0" applyNumberFormat="1" applyFont="1" applyAlignment="1">
      <alignment/>
    </xf>
    <xf numFmtId="17" fontId="12" fillId="0" borderId="0" xfId="0" applyNumberFormat="1" applyFont="1" applyAlignment="1">
      <alignment/>
    </xf>
    <xf numFmtId="0" fontId="12" fillId="0" borderId="0" xfId="0" applyNumberFormat="1" applyFont="1" applyBorder="1" applyAlignment="1">
      <alignment/>
    </xf>
    <xf numFmtId="3" fontId="15" fillId="0" borderId="0" xfId="0" applyNumberFormat="1" applyFont="1" applyBorder="1" applyAlignment="1">
      <alignment/>
    </xf>
    <xf numFmtId="0" fontId="1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5" fillId="36" borderId="0" xfId="0" applyFont="1" applyFill="1" applyAlignment="1" applyProtection="1">
      <alignment/>
      <protection/>
    </xf>
    <xf numFmtId="17" fontId="5" fillId="37" borderId="22" xfId="0" applyNumberFormat="1" applyFont="1" applyFill="1" applyBorder="1" applyAlignment="1">
      <alignment horizontal="left"/>
    </xf>
    <xf numFmtId="17" fontId="5" fillId="37" borderId="23" xfId="0" applyNumberFormat="1" applyFont="1" applyFill="1" applyBorder="1" applyAlignment="1">
      <alignment horizontal="left"/>
    </xf>
    <xf numFmtId="17" fontId="5" fillId="37" borderId="24" xfId="0" applyNumberFormat="1" applyFont="1" applyFill="1" applyBorder="1" applyAlignment="1">
      <alignment horizontal="left"/>
    </xf>
    <xf numFmtId="17" fontId="5" fillId="38" borderId="23" xfId="0" applyNumberFormat="1" applyFont="1" applyFill="1" applyBorder="1" applyAlignment="1">
      <alignment horizontal="left"/>
    </xf>
    <xf numFmtId="17" fontId="5" fillId="38" borderId="24" xfId="0" applyNumberFormat="1" applyFont="1" applyFill="1" applyBorder="1" applyAlignment="1">
      <alignment horizontal="left"/>
    </xf>
    <xf numFmtId="3" fontId="5" fillId="0" borderId="0" xfId="0" applyNumberFormat="1" applyFont="1" applyBorder="1" applyAlignment="1" applyProtection="1">
      <alignment/>
      <protection/>
    </xf>
    <xf numFmtId="15" fontId="0" fillId="39" borderId="0" xfId="0" applyNumberFormat="1" applyFill="1" applyBorder="1" applyAlignment="1" applyProtection="1">
      <alignment/>
      <protection locked="0"/>
    </xf>
    <xf numFmtId="3" fontId="12" fillId="0" borderId="0" xfId="0" applyNumberFormat="1" applyFont="1" applyBorder="1" applyAlignment="1" applyProtection="1">
      <alignment/>
      <protection/>
    </xf>
    <xf numFmtId="3" fontId="0" fillId="0" borderId="0" xfId="0" applyNumberFormat="1" applyAlignment="1" applyProtection="1">
      <alignment/>
      <protection locked="0"/>
    </xf>
    <xf numFmtId="15" fontId="0" fillId="0" borderId="0" xfId="0" applyNumberFormat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/>
    </xf>
    <xf numFmtId="3" fontId="12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3" fontId="12" fillId="0" borderId="0" xfId="0" applyNumberFormat="1" applyFont="1" applyAlignment="1" applyProtection="1">
      <alignment/>
      <protection/>
    </xf>
    <xf numFmtId="0" fontId="0" fillId="40" borderId="0" xfId="0" applyNumberFormat="1" applyFill="1" applyAlignment="1" applyProtection="1">
      <alignment/>
      <protection/>
    </xf>
    <xf numFmtId="3" fontId="0" fillId="0" borderId="13" xfId="0" applyNumberFormat="1" applyBorder="1" applyAlignment="1" applyProtection="1">
      <alignment/>
      <protection locked="0"/>
    </xf>
    <xf numFmtId="182" fontId="1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/>
      <protection locked="0"/>
    </xf>
    <xf numFmtId="9" fontId="0" fillId="0" borderId="0" xfId="75" applyFont="1" applyFill="1" applyBorder="1" applyAlignment="1" applyProtection="1">
      <alignment/>
      <protection locked="0"/>
    </xf>
    <xf numFmtId="3" fontId="0" fillId="0" borderId="15" xfId="0" applyNumberForma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0" fillId="36" borderId="0" xfId="0" applyFont="1" applyFill="1" applyAlignment="1">
      <alignment/>
    </xf>
    <xf numFmtId="3" fontId="0" fillId="40" borderId="0" xfId="0" applyNumberFormat="1" applyFill="1" applyAlignment="1" applyProtection="1">
      <alignment vertical="center" wrapText="1"/>
      <protection locked="0"/>
    </xf>
    <xf numFmtId="3" fontId="12" fillId="0" borderId="25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3" fontId="5" fillId="0" borderId="0" xfId="0" applyNumberFormat="1" applyFont="1" applyAlignment="1" applyProtection="1">
      <alignment/>
      <protection/>
    </xf>
    <xf numFmtId="0" fontId="0" fillId="0" borderId="0" xfId="0" applyAlignment="1">
      <alignment/>
    </xf>
    <xf numFmtId="3" fontId="5" fillId="0" borderId="21" xfId="0" applyNumberFormat="1" applyFont="1" applyBorder="1" applyAlignment="1" applyProtection="1">
      <alignment/>
      <protection locked="0"/>
    </xf>
    <xf numFmtId="15" fontId="5" fillId="0" borderId="21" xfId="0" applyNumberFormat="1" applyFont="1" applyBorder="1" applyAlignment="1" applyProtection="1">
      <alignment/>
      <protection locked="0"/>
    </xf>
    <xf numFmtId="0" fontId="0" fillId="0" borderId="21" xfId="0" applyFont="1" applyBorder="1" applyAlignment="1" applyProtection="1">
      <alignment/>
      <protection locked="0"/>
    </xf>
    <xf numFmtId="0" fontId="5" fillId="0" borderId="26" xfId="0" applyFont="1" applyBorder="1" applyAlignment="1">
      <alignment/>
    </xf>
    <xf numFmtId="0" fontId="0" fillId="0" borderId="27" xfId="0" applyFont="1" applyBorder="1" applyAlignment="1">
      <alignment/>
    </xf>
    <xf numFmtId="14" fontId="0" fillId="0" borderId="27" xfId="0" applyNumberFormat="1" applyFon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5" fillId="0" borderId="13" xfId="0" applyFont="1" applyBorder="1" applyAlignment="1">
      <alignment/>
    </xf>
    <xf numFmtId="0" fontId="5" fillId="0" borderId="28" xfId="0" applyFont="1" applyBorder="1" applyAlignment="1">
      <alignment/>
    </xf>
    <xf numFmtId="0" fontId="7" fillId="0" borderId="29" xfId="0" applyFont="1" applyBorder="1" applyAlignment="1">
      <alignment/>
    </xf>
    <xf numFmtId="0" fontId="0" fillId="0" borderId="28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Fill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14" fontId="0" fillId="39" borderId="0" xfId="0" applyNumberFormat="1" applyFill="1" applyAlignment="1" applyProtection="1">
      <alignment/>
      <protection locked="0"/>
    </xf>
    <xf numFmtId="0" fontId="7" fillId="0" borderId="0" xfId="0" applyFont="1" applyBorder="1" applyAlignment="1">
      <alignment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10" fillId="34" borderId="31" xfId="0" applyFont="1" applyFill="1" applyBorder="1" applyAlignment="1" applyProtection="1">
      <alignment/>
      <protection/>
    </xf>
    <xf numFmtId="0" fontId="12" fillId="34" borderId="32" xfId="0" applyFont="1" applyFill="1" applyBorder="1" applyAlignment="1" applyProtection="1">
      <alignment/>
      <protection/>
    </xf>
    <xf numFmtId="14" fontId="12" fillId="34" borderId="32" xfId="0" applyNumberFormat="1" applyFont="1" applyFill="1" applyBorder="1" applyAlignment="1" applyProtection="1">
      <alignment horizontal="center"/>
      <protection/>
    </xf>
    <xf numFmtId="0" fontId="10" fillId="34" borderId="33" xfId="0" applyFont="1" applyFill="1" applyBorder="1" applyAlignment="1" applyProtection="1">
      <alignment/>
      <protection/>
    </xf>
    <xf numFmtId="0" fontId="10" fillId="34" borderId="32" xfId="0" applyFont="1" applyFill="1" applyBorder="1" applyAlignment="1" applyProtection="1">
      <alignment/>
      <protection/>
    </xf>
    <xf numFmtId="0" fontId="10" fillId="34" borderId="13" xfId="0" applyFont="1" applyFill="1" applyBorder="1" applyAlignment="1" applyProtection="1">
      <alignment/>
      <protection/>
    </xf>
    <xf numFmtId="0" fontId="12" fillId="34" borderId="0" xfId="0" applyFont="1" applyFill="1" applyBorder="1" applyAlignment="1" applyProtection="1">
      <alignment/>
      <protection/>
    </xf>
    <xf numFmtId="14" fontId="12" fillId="34" borderId="0" xfId="0" applyNumberFormat="1" applyFont="1" applyFill="1" applyBorder="1" applyAlignment="1" applyProtection="1">
      <alignment horizontal="center"/>
      <protection/>
    </xf>
    <xf numFmtId="3" fontId="10" fillId="34" borderId="13" xfId="0" applyNumberFormat="1" applyFont="1" applyFill="1" applyBorder="1" applyAlignment="1" applyProtection="1">
      <alignment/>
      <protection/>
    </xf>
    <xf numFmtId="3" fontId="10" fillId="34" borderId="14" xfId="0" applyNumberFormat="1" applyFont="1" applyFill="1" applyBorder="1" applyAlignment="1" applyProtection="1">
      <alignment/>
      <protection/>
    </xf>
    <xf numFmtId="3" fontId="10" fillId="34" borderId="0" xfId="0" applyNumberFormat="1" applyFont="1" applyFill="1" applyBorder="1" applyAlignment="1" applyProtection="1">
      <alignment/>
      <protection/>
    </xf>
    <xf numFmtId="0" fontId="10" fillId="34" borderId="14" xfId="0" applyFont="1" applyFill="1" applyBorder="1" applyAlignment="1" applyProtection="1">
      <alignment/>
      <protection/>
    </xf>
    <xf numFmtId="0" fontId="10" fillId="34" borderId="0" xfId="0" applyFont="1" applyFill="1" applyBorder="1" applyAlignment="1" applyProtection="1">
      <alignment/>
      <protection/>
    </xf>
    <xf numFmtId="0" fontId="10" fillId="34" borderId="15" xfId="0" applyFont="1" applyFill="1" applyBorder="1" applyAlignment="1" applyProtection="1">
      <alignment/>
      <protection/>
    </xf>
    <xf numFmtId="0" fontId="11" fillId="34" borderId="16" xfId="0" applyFont="1" applyFill="1" applyBorder="1" applyAlignment="1" applyProtection="1">
      <alignment/>
      <protection/>
    </xf>
    <xf numFmtId="14" fontId="12" fillId="34" borderId="16" xfId="0" applyNumberFormat="1" applyFont="1" applyFill="1" applyBorder="1" applyAlignment="1" applyProtection="1">
      <alignment horizontal="center"/>
      <protection/>
    </xf>
    <xf numFmtId="0" fontId="10" fillId="34" borderId="17" xfId="0" applyFont="1" applyFill="1" applyBorder="1" applyAlignment="1" applyProtection="1">
      <alignment/>
      <protection/>
    </xf>
    <xf numFmtId="0" fontId="10" fillId="34" borderId="16" xfId="0" applyFont="1" applyFill="1" applyBorder="1" applyAlignment="1" applyProtection="1">
      <alignment/>
      <protection/>
    </xf>
    <xf numFmtId="0" fontId="5" fillId="0" borderId="0" xfId="0" applyFont="1" applyAlignment="1">
      <alignment horizontal="left"/>
    </xf>
    <xf numFmtId="0" fontId="17" fillId="37" borderId="0" xfId="0" applyFont="1" applyFill="1" applyAlignment="1">
      <alignment horizontal="left"/>
    </xf>
    <xf numFmtId="0" fontId="17" fillId="37" borderId="0" xfId="0" applyFont="1" applyFill="1" applyAlignment="1">
      <alignment/>
    </xf>
    <xf numFmtId="183" fontId="5" fillId="0" borderId="0" xfId="0" applyNumberFormat="1" applyFont="1" applyAlignment="1">
      <alignment horizontal="left"/>
    </xf>
    <xf numFmtId="0" fontId="0" fillId="0" borderId="0" xfId="0" applyAlignment="1">
      <alignment horizontal="right"/>
    </xf>
    <xf numFmtId="0" fontId="17" fillId="37" borderId="0" xfId="0" applyFont="1" applyFill="1" applyAlignment="1">
      <alignment horizontal="right"/>
    </xf>
    <xf numFmtId="14" fontId="0" fillId="0" borderId="0" xfId="0" applyNumberFormat="1" applyAlignment="1">
      <alignment horizontal="left"/>
    </xf>
    <xf numFmtId="0" fontId="0" fillId="0" borderId="0" xfId="0" applyNumberFormat="1" applyFont="1" applyAlignment="1" applyProtection="1">
      <alignment horizontal="right"/>
      <protection locked="0"/>
    </xf>
    <xf numFmtId="3" fontId="0" fillId="41" borderId="34" xfId="0" applyNumberFormat="1" applyFill="1" applyBorder="1" applyAlignment="1" applyProtection="1">
      <alignment/>
      <protection locked="0"/>
    </xf>
    <xf numFmtId="3" fontId="0" fillId="0" borderId="34" xfId="0" applyNumberFormat="1" applyBorder="1" applyAlignment="1" applyProtection="1">
      <alignment/>
      <protection locked="0"/>
    </xf>
    <xf numFmtId="0" fontId="8" fillId="0" borderId="0" xfId="0" applyFont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/>
      <protection/>
    </xf>
    <xf numFmtId="3" fontId="5" fillId="0" borderId="0" xfId="0" applyNumberFormat="1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0" fontId="18" fillId="0" borderId="0" xfId="0" applyFont="1" applyAlignment="1">
      <alignment/>
    </xf>
    <xf numFmtId="0" fontId="5" fillId="0" borderId="35" xfId="0" applyFont="1" applyBorder="1" applyAlignment="1">
      <alignment/>
    </xf>
    <xf numFmtId="0" fontId="5" fillId="0" borderId="35" xfId="0" applyFont="1" applyBorder="1" applyAlignment="1">
      <alignment horizontal="center"/>
    </xf>
    <xf numFmtId="3" fontId="5" fillId="0" borderId="35" xfId="0" applyNumberFormat="1" applyFont="1" applyBorder="1" applyAlignment="1">
      <alignment/>
    </xf>
    <xf numFmtId="3" fontId="5" fillId="0" borderId="36" xfId="0" applyNumberFormat="1" applyFont="1" applyBorder="1" applyAlignment="1">
      <alignment/>
    </xf>
    <xf numFmtId="3" fontId="5" fillId="0" borderId="37" xfId="0" applyNumberFormat="1" applyFont="1" applyBorder="1" applyAlignment="1">
      <alignment/>
    </xf>
    <xf numFmtId="0" fontId="0" fillId="42" borderId="35" xfId="0" applyFont="1" applyFill="1" applyBorder="1" applyAlignment="1">
      <alignment/>
    </xf>
    <xf numFmtId="0" fontId="7" fillId="42" borderId="35" xfId="0" applyFont="1" applyFill="1" applyBorder="1" applyAlignment="1">
      <alignment/>
    </xf>
    <xf numFmtId="15" fontId="0" fillId="43" borderId="35" xfId="0" applyNumberFormat="1" applyFont="1" applyFill="1" applyBorder="1" applyAlignment="1">
      <alignment/>
    </xf>
    <xf numFmtId="17" fontId="0" fillId="43" borderId="35" xfId="0" applyNumberFormat="1" applyFont="1" applyFill="1" applyBorder="1" applyAlignment="1">
      <alignment/>
    </xf>
    <xf numFmtId="17" fontId="0" fillId="44" borderId="36" xfId="0" applyNumberFormat="1" applyFont="1" applyFill="1" applyBorder="1" applyAlignment="1">
      <alignment/>
    </xf>
    <xf numFmtId="17" fontId="0" fillId="44" borderId="35" xfId="0" applyNumberFormat="1" applyFont="1" applyFill="1" applyBorder="1" applyAlignment="1">
      <alignment/>
    </xf>
    <xf numFmtId="17" fontId="0" fillId="44" borderId="37" xfId="0" applyNumberFormat="1" applyFont="1" applyFill="1" applyBorder="1" applyAlignment="1">
      <alignment/>
    </xf>
    <xf numFmtId="17" fontId="0" fillId="43" borderId="36" xfId="0" applyNumberFormat="1" applyFont="1" applyFill="1" applyBorder="1" applyAlignment="1">
      <alignment/>
    </xf>
    <xf numFmtId="17" fontId="0" fillId="43" borderId="37" xfId="0" applyNumberFormat="1" applyFont="1" applyFill="1" applyBorder="1" applyAlignment="1">
      <alignment/>
    </xf>
    <xf numFmtId="0" fontId="0" fillId="43" borderId="35" xfId="0" applyFill="1" applyBorder="1" applyAlignment="1">
      <alignment/>
    </xf>
    <xf numFmtId="0" fontId="0" fillId="42" borderId="38" xfId="0" applyFont="1" applyFill="1" applyBorder="1" applyAlignment="1">
      <alignment/>
    </xf>
    <xf numFmtId="3" fontId="5" fillId="0" borderId="39" xfId="0" applyNumberFormat="1" applyFont="1" applyBorder="1" applyAlignment="1" applyProtection="1">
      <alignment/>
      <protection/>
    </xf>
    <xf numFmtId="3" fontId="10" fillId="0" borderId="39" xfId="0" applyNumberFormat="1" applyFont="1" applyBorder="1" applyAlignment="1">
      <alignment/>
    </xf>
    <xf numFmtId="3" fontId="5" fillId="0" borderId="38" xfId="0" applyNumberFormat="1" applyFont="1" applyBorder="1" applyAlignment="1">
      <alignment/>
    </xf>
    <xf numFmtId="17" fontId="41" fillId="45" borderId="36" xfId="0" applyNumberFormat="1" applyFont="1" applyFill="1" applyBorder="1" applyAlignment="1">
      <alignment/>
    </xf>
    <xf numFmtId="17" fontId="41" fillId="45" borderId="35" xfId="0" applyNumberFormat="1" applyFont="1" applyFill="1" applyBorder="1" applyAlignment="1">
      <alignment/>
    </xf>
    <xf numFmtId="17" fontId="41" fillId="45" borderId="37" xfId="0" applyNumberFormat="1" applyFont="1" applyFill="1" applyBorder="1" applyAlignment="1">
      <alignment/>
    </xf>
    <xf numFmtId="0" fontId="58" fillId="46" borderId="40" xfId="0" applyFont="1" applyFill="1" applyBorder="1" applyAlignment="1">
      <alignment horizontal="center"/>
    </xf>
    <xf numFmtId="0" fontId="5" fillId="42" borderId="41" xfId="0" applyFont="1" applyFill="1" applyBorder="1" applyAlignment="1">
      <alignment horizontal="left"/>
    </xf>
    <xf numFmtId="0" fontId="0" fillId="42" borderId="42" xfId="0" applyFont="1" applyFill="1" applyBorder="1" applyAlignment="1">
      <alignment horizontal="left"/>
    </xf>
    <xf numFmtId="3" fontId="5" fillId="42" borderId="42" xfId="0" applyNumberFormat="1" applyFont="1" applyFill="1" applyBorder="1" applyAlignment="1" applyProtection="1">
      <alignment horizontal="left"/>
      <protection/>
    </xf>
    <xf numFmtId="17" fontId="0" fillId="43" borderId="43" xfId="0" applyNumberFormat="1" applyFont="1" applyFill="1" applyBorder="1" applyAlignment="1">
      <alignment horizontal="left"/>
    </xf>
    <xf numFmtId="17" fontId="0" fillId="43" borderId="42" xfId="0" applyNumberFormat="1" applyFont="1" applyFill="1" applyBorder="1" applyAlignment="1">
      <alignment horizontal="left"/>
    </xf>
    <xf numFmtId="17" fontId="0" fillId="43" borderId="44" xfId="0" applyNumberFormat="1" applyFont="1" applyFill="1" applyBorder="1" applyAlignment="1">
      <alignment horizontal="left"/>
    </xf>
    <xf numFmtId="17" fontId="0" fillId="44" borderId="43" xfId="0" applyNumberFormat="1" applyFont="1" applyFill="1" applyBorder="1" applyAlignment="1">
      <alignment horizontal="left"/>
    </xf>
    <xf numFmtId="17" fontId="0" fillId="44" borderId="42" xfId="0" applyNumberFormat="1" applyFont="1" applyFill="1" applyBorder="1" applyAlignment="1">
      <alignment horizontal="left"/>
    </xf>
    <xf numFmtId="17" fontId="0" fillId="44" borderId="44" xfId="0" applyNumberFormat="1" applyFont="1" applyFill="1" applyBorder="1" applyAlignment="1">
      <alignment horizontal="left"/>
    </xf>
    <xf numFmtId="17" fontId="0" fillId="44" borderId="45" xfId="0" applyNumberFormat="1" applyFont="1" applyFill="1" applyBorder="1" applyAlignment="1">
      <alignment horizontal="left"/>
    </xf>
    <xf numFmtId="0" fontId="0" fillId="43" borderId="46" xfId="0" applyFill="1" applyBorder="1" applyAlignment="1">
      <alignment horizontal="left"/>
    </xf>
    <xf numFmtId="17" fontId="41" fillId="45" borderId="43" xfId="0" applyNumberFormat="1" applyFont="1" applyFill="1" applyBorder="1" applyAlignment="1">
      <alignment horizontal="left"/>
    </xf>
    <xf numFmtId="17" fontId="41" fillId="45" borderId="42" xfId="0" applyNumberFormat="1" applyFont="1" applyFill="1" applyBorder="1" applyAlignment="1">
      <alignment horizontal="left"/>
    </xf>
    <xf numFmtId="17" fontId="41" fillId="45" borderId="44" xfId="0" applyNumberFormat="1" applyFont="1" applyFill="1" applyBorder="1" applyAlignment="1">
      <alignment horizontal="left"/>
    </xf>
    <xf numFmtId="14" fontId="0" fillId="0" borderId="0" xfId="0" applyNumberFormat="1" applyFont="1" applyFill="1" applyBorder="1" applyAlignment="1" applyProtection="1">
      <alignment horizontal="center"/>
      <protection locked="0"/>
    </xf>
    <xf numFmtId="0" fontId="0" fillId="43" borderId="42" xfId="0" applyFont="1" applyFill="1" applyBorder="1" applyAlignment="1">
      <alignment horizontal="left"/>
    </xf>
    <xf numFmtId="0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3" fontId="0" fillId="0" borderId="0" xfId="0" applyNumberFormat="1" applyBorder="1" applyAlignment="1">
      <alignment/>
    </xf>
    <xf numFmtId="2" fontId="5" fillId="0" borderId="47" xfId="0" applyNumberFormat="1" applyFont="1" applyBorder="1" applyAlignment="1" applyProtection="1">
      <alignment/>
      <protection locked="0"/>
    </xf>
    <xf numFmtId="2" fontId="0" fillId="0" borderId="46" xfId="0" applyNumberFormat="1" applyFont="1" applyBorder="1" applyAlignment="1" applyProtection="1">
      <alignment/>
      <protection locked="0"/>
    </xf>
    <xf numFmtId="180" fontId="0" fillId="0" borderId="46" xfId="0" applyNumberFormat="1" applyFont="1" applyBorder="1" applyAlignment="1" applyProtection="1">
      <alignment/>
      <protection locked="0"/>
    </xf>
    <xf numFmtId="14" fontId="0" fillId="0" borderId="46" xfId="0" applyNumberFormat="1" applyFont="1" applyBorder="1" applyAlignment="1" applyProtection="1">
      <alignment horizontal="center"/>
      <protection locked="0"/>
    </xf>
    <xf numFmtId="3" fontId="5" fillId="0" borderId="46" xfId="0" applyNumberFormat="1" applyFont="1" applyBorder="1" applyAlignment="1" applyProtection="1">
      <alignment horizontal="right"/>
      <protection/>
    </xf>
    <xf numFmtId="3" fontId="14" fillId="0" borderId="48" xfId="0" applyNumberFormat="1" applyFont="1" applyBorder="1" applyAlignment="1" applyProtection="1">
      <alignment/>
      <protection locked="0"/>
    </xf>
    <xf numFmtId="3" fontId="14" fillId="0" borderId="46" xfId="0" applyNumberFormat="1" applyFont="1" applyBorder="1" applyAlignment="1" applyProtection="1">
      <alignment/>
      <protection locked="0"/>
    </xf>
    <xf numFmtId="3" fontId="14" fillId="0" borderId="49" xfId="0" applyNumberFormat="1" applyFont="1" applyBorder="1" applyAlignment="1" applyProtection="1">
      <alignment/>
      <protection locked="0"/>
    </xf>
    <xf numFmtId="3" fontId="0" fillId="0" borderId="46" xfId="0" applyNumberFormat="1" applyBorder="1" applyAlignment="1" applyProtection="1">
      <alignment/>
      <protection locked="0"/>
    </xf>
    <xf numFmtId="3" fontId="0" fillId="0" borderId="49" xfId="0" applyNumberFormat="1" applyBorder="1" applyAlignment="1" applyProtection="1">
      <alignment/>
      <protection locked="0"/>
    </xf>
    <xf numFmtId="3" fontId="0" fillId="0" borderId="48" xfId="0" applyNumberFormat="1" applyBorder="1" applyAlignment="1" applyProtection="1">
      <alignment/>
      <protection locked="0"/>
    </xf>
    <xf numFmtId="0" fontId="0" fillId="0" borderId="46" xfId="0" applyBorder="1" applyAlignment="1">
      <alignment/>
    </xf>
    <xf numFmtId="0" fontId="19" fillId="47" borderId="31" xfId="0" applyFont="1" applyFill="1" applyBorder="1" applyAlignment="1">
      <alignment/>
    </xf>
    <xf numFmtId="0" fontId="19" fillId="42" borderId="32" xfId="0" applyFont="1" applyFill="1" applyBorder="1" applyAlignment="1">
      <alignment/>
    </xf>
    <xf numFmtId="0" fontId="19" fillId="42" borderId="32" xfId="0" applyFont="1" applyFill="1" applyBorder="1" applyAlignment="1">
      <alignment horizontal="left"/>
    </xf>
    <xf numFmtId="0" fontId="20" fillId="42" borderId="33" xfId="0" applyFont="1" applyFill="1" applyBorder="1" applyAlignment="1">
      <alignment/>
    </xf>
    <xf numFmtId="17" fontId="19" fillId="47" borderId="22" xfId="0" applyNumberFormat="1" applyFont="1" applyFill="1" applyBorder="1" applyAlignment="1">
      <alignment horizontal="left"/>
    </xf>
    <xf numFmtId="17" fontId="19" fillId="47" borderId="23" xfId="0" applyNumberFormat="1" applyFont="1" applyFill="1" applyBorder="1" applyAlignment="1">
      <alignment horizontal="left"/>
    </xf>
    <xf numFmtId="17" fontId="19" fillId="47" borderId="24" xfId="0" applyNumberFormat="1" applyFont="1" applyFill="1" applyBorder="1" applyAlignment="1">
      <alignment horizontal="left"/>
    </xf>
    <xf numFmtId="17" fontId="19" fillId="44" borderId="22" xfId="0" applyNumberFormat="1" applyFont="1" applyFill="1" applyBorder="1" applyAlignment="1">
      <alignment horizontal="left"/>
    </xf>
    <xf numFmtId="17" fontId="19" fillId="44" borderId="23" xfId="0" applyNumberFormat="1" applyFont="1" applyFill="1" applyBorder="1" applyAlignment="1">
      <alignment horizontal="left"/>
    </xf>
    <xf numFmtId="17" fontId="19" fillId="44" borderId="24" xfId="0" applyNumberFormat="1" applyFont="1" applyFill="1" applyBorder="1" applyAlignment="1">
      <alignment horizontal="left"/>
    </xf>
    <xf numFmtId="0" fontId="16" fillId="43" borderId="0" xfId="0" applyFont="1" applyFill="1" applyAlignment="1">
      <alignment/>
    </xf>
    <xf numFmtId="0" fontId="21" fillId="0" borderId="50" xfId="0" applyFont="1" applyFill="1" applyBorder="1" applyAlignment="1">
      <alignment horizontal="center"/>
    </xf>
    <xf numFmtId="0" fontId="19" fillId="42" borderId="40" xfId="0" applyFont="1" applyFill="1" applyBorder="1" applyAlignment="1">
      <alignment/>
    </xf>
    <xf numFmtId="3" fontId="5" fillId="0" borderId="51" xfId="0" applyNumberFormat="1" applyFont="1" applyBorder="1" applyAlignment="1">
      <alignment/>
    </xf>
    <xf numFmtId="3" fontId="10" fillId="34" borderId="52" xfId="0" applyNumberFormat="1" applyFont="1" applyFill="1" applyBorder="1" applyAlignment="1" applyProtection="1">
      <alignment/>
      <protection/>
    </xf>
    <xf numFmtId="3" fontId="10" fillId="34" borderId="39" xfId="0" applyNumberFormat="1" applyFont="1" applyFill="1" applyBorder="1" applyAlignment="1" applyProtection="1">
      <alignment/>
      <protection/>
    </xf>
    <xf numFmtId="0" fontId="10" fillId="34" borderId="53" xfId="0" applyFont="1" applyFill="1" applyBorder="1" applyAlignment="1" applyProtection="1">
      <alignment/>
      <protection/>
    </xf>
    <xf numFmtId="0" fontId="11" fillId="0" borderId="25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30" xfId="0" applyFont="1" applyBorder="1" applyAlignment="1">
      <alignment/>
    </xf>
    <xf numFmtId="3" fontId="11" fillId="0" borderId="25" xfId="0" applyNumberFormat="1" applyFont="1" applyBorder="1" applyAlignment="1">
      <alignment/>
    </xf>
    <xf numFmtId="3" fontId="11" fillId="0" borderId="14" xfId="0" applyNumberFormat="1" applyFont="1" applyBorder="1" applyAlignment="1">
      <alignment/>
    </xf>
    <xf numFmtId="0" fontId="22" fillId="34" borderId="33" xfId="0" applyFont="1" applyFill="1" applyBorder="1" applyAlignment="1" applyProtection="1">
      <alignment/>
      <protection/>
    </xf>
    <xf numFmtId="3" fontId="22" fillId="34" borderId="14" xfId="0" applyNumberFormat="1" applyFont="1" applyFill="1" applyBorder="1" applyAlignment="1" applyProtection="1">
      <alignment/>
      <protection/>
    </xf>
    <xf numFmtId="0" fontId="22" fillId="34" borderId="14" xfId="0" applyFont="1" applyFill="1" applyBorder="1" applyAlignment="1" applyProtection="1">
      <alignment/>
      <protection/>
    </xf>
    <xf numFmtId="0" fontId="22" fillId="34" borderId="17" xfId="0" applyFont="1" applyFill="1" applyBorder="1" applyAlignment="1" applyProtection="1">
      <alignment/>
      <protection/>
    </xf>
    <xf numFmtId="0" fontId="0" fillId="48" borderId="0" xfId="0" applyNumberFormat="1" applyFont="1" applyFill="1" applyAlignment="1" applyProtection="1">
      <alignment horizontal="right"/>
      <protection locked="0"/>
    </xf>
    <xf numFmtId="3" fontId="0" fillId="0" borderId="54" xfId="0" applyNumberFormat="1" applyBorder="1" applyAlignment="1" applyProtection="1">
      <alignment/>
      <protection locked="0"/>
    </xf>
    <xf numFmtId="3" fontId="0" fillId="0" borderId="55" xfId="0" applyNumberFormat="1" applyBorder="1" applyAlignment="1" applyProtection="1">
      <alignment/>
      <protection locked="0"/>
    </xf>
    <xf numFmtId="0" fontId="0" fillId="0" borderId="55" xfId="0" applyNumberFormat="1" applyBorder="1" applyAlignment="1" applyProtection="1">
      <alignment/>
      <protection locked="0"/>
    </xf>
    <xf numFmtId="0" fontId="0" fillId="0" borderId="55" xfId="0" applyBorder="1" applyAlignment="1" applyProtection="1">
      <alignment/>
      <protection locked="0"/>
    </xf>
    <xf numFmtId="3" fontId="0" fillId="0" borderId="56" xfId="0" applyNumberFormat="1" applyBorder="1" applyAlignment="1" applyProtection="1">
      <alignment/>
      <protection locked="0"/>
    </xf>
    <xf numFmtId="3" fontId="0" fillId="0" borderId="57" xfId="0" applyNumberFormat="1" applyBorder="1" applyAlignment="1" applyProtection="1">
      <alignment/>
      <protection locked="0"/>
    </xf>
    <xf numFmtId="3" fontId="0" fillId="0" borderId="58" xfId="0" applyNumberFormat="1" applyBorder="1" applyAlignment="1" applyProtection="1">
      <alignment/>
      <protection locked="0"/>
    </xf>
    <xf numFmtId="3" fontId="0" fillId="0" borderId="59" xfId="0" applyNumberFormat="1" applyBorder="1" applyAlignment="1" applyProtection="1">
      <alignment/>
      <protection locked="0"/>
    </xf>
    <xf numFmtId="0" fontId="0" fillId="0" borderId="46" xfId="0" applyBorder="1" applyAlignment="1" applyProtection="1">
      <alignment/>
      <protection locked="0"/>
    </xf>
    <xf numFmtId="3" fontId="0" fillId="0" borderId="60" xfId="0" applyNumberFormat="1" applyBorder="1" applyAlignment="1" applyProtection="1">
      <alignment/>
      <protection locked="0"/>
    </xf>
    <xf numFmtId="0" fontId="0" fillId="0" borderId="55" xfId="0" applyBorder="1" applyAlignment="1">
      <alignment vertical="center" wrapText="1"/>
    </xf>
    <xf numFmtId="0" fontId="0" fillId="0" borderId="56" xfId="0" applyBorder="1" applyAlignment="1">
      <alignment vertical="center" wrapText="1"/>
    </xf>
    <xf numFmtId="0" fontId="0" fillId="0" borderId="58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60" xfId="0" applyBorder="1" applyAlignment="1">
      <alignment vertical="center" wrapText="1"/>
    </xf>
    <xf numFmtId="3" fontId="0" fillId="0" borderId="61" xfId="0" applyNumberFormat="1" applyBorder="1" applyAlignment="1" applyProtection="1">
      <alignment/>
      <protection locked="0"/>
    </xf>
    <xf numFmtId="0" fontId="53" fillId="48" borderId="55" xfId="72" applyFill="1" applyBorder="1">
      <alignment/>
      <protection/>
    </xf>
    <xf numFmtId="0" fontId="53" fillId="48" borderId="0" xfId="72" applyFill="1" applyBorder="1">
      <alignment/>
      <protection/>
    </xf>
    <xf numFmtId="0" fontId="53" fillId="48" borderId="46" xfId="72" applyFill="1" applyBorder="1">
      <alignment/>
      <protection/>
    </xf>
    <xf numFmtId="14" fontId="0" fillId="49" borderId="0" xfId="0" applyNumberFormat="1" applyFont="1" applyFill="1" applyBorder="1" applyAlignment="1" applyProtection="1">
      <alignment horizontal="center"/>
      <protection locked="0"/>
    </xf>
    <xf numFmtId="3" fontId="0" fillId="49" borderId="0" xfId="0" applyNumberFormat="1" applyFill="1" applyAlignment="1" applyProtection="1">
      <alignment/>
      <protection locked="0"/>
    </xf>
    <xf numFmtId="15" fontId="0" fillId="48" borderId="0" xfId="0" applyNumberFormat="1" applyFill="1" applyBorder="1" applyAlignment="1" applyProtection="1">
      <alignment/>
      <protection locked="0"/>
    </xf>
    <xf numFmtId="3" fontId="0" fillId="0" borderId="62" xfId="0" applyNumberFormat="1" applyBorder="1" applyAlignment="1" applyProtection="1">
      <alignment/>
      <protection locked="0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3" xfId="47"/>
    <cellStyle name="Comma 3 2" xfId="48"/>
    <cellStyle name="Comma 4" xfId="49"/>
    <cellStyle name="Comma 4 2" xfId="50"/>
    <cellStyle name="Comma 4 2 2" xfId="51"/>
    <cellStyle name="Comma 5" xfId="52"/>
    <cellStyle name="Comma 6" xfId="53"/>
    <cellStyle name="Currency" xfId="54"/>
    <cellStyle name="Currency [0]" xfId="55"/>
    <cellStyle name="Excel Built-in Normal 2" xfId="56"/>
    <cellStyle name="Excel_BuiltIn_Good" xfId="57"/>
    <cellStyle name="Explanatory Text" xfId="58"/>
    <cellStyle name="Good" xfId="59"/>
    <cellStyle name="Good 2" xfId="60"/>
    <cellStyle name="Heading 1" xfId="61"/>
    <cellStyle name="Heading 2" xfId="62"/>
    <cellStyle name="Heading 3" xfId="63"/>
    <cellStyle name="Heading 4" xfId="64"/>
    <cellStyle name="Input" xfId="65"/>
    <cellStyle name="Linked Cell" xfId="66"/>
    <cellStyle name="Neutral" xfId="67"/>
    <cellStyle name="Normal 2" xfId="68"/>
    <cellStyle name="Normal 2 2" xfId="69"/>
    <cellStyle name="Normal 2 3" xfId="70"/>
    <cellStyle name="Normal 3" xfId="71"/>
    <cellStyle name="Normal 4" xfId="72"/>
    <cellStyle name="Note" xfId="73"/>
    <cellStyle name="Output" xfId="74"/>
    <cellStyle name="Percent" xfId="75"/>
    <cellStyle name="Percent 2" xfId="76"/>
    <cellStyle name="Percent 3" xfId="77"/>
    <cellStyle name="Percent 4" xfId="78"/>
    <cellStyle name="Percent 5" xfId="79"/>
    <cellStyle name="Title" xfId="80"/>
    <cellStyle name="Total" xfId="81"/>
    <cellStyle name="Warning Text" xfId="82"/>
  </cellStyles>
  <dxfs count="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sz val="12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2"/>
        <color indexed="8"/>
      </font>
      <fill>
        <patternFill patternType="solid">
          <fgColor indexed="23"/>
          <bgColor indexed="19"/>
        </patternFill>
      </fill>
    </dxf>
    <dxf>
      <font>
        <b val="0"/>
        <sz val="12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2"/>
        <color indexed="8"/>
      </font>
      <fill>
        <patternFill patternType="solid">
          <fgColor indexed="23"/>
          <bgColor indexed="19"/>
        </patternFill>
      </fill>
    </dxf>
    <dxf>
      <font>
        <b val="0"/>
        <sz val="12"/>
        <color rgb="FF000000"/>
      </font>
      <fill>
        <patternFill patternType="solid">
          <fgColor rgb="FF808080"/>
          <bgColor rgb="FF90713A"/>
        </patternFill>
      </fill>
      <border/>
    </dxf>
    <dxf>
      <font>
        <b val="0"/>
        <sz val="12"/>
        <color rgb="FF000000"/>
      </font>
      <fill>
        <patternFill patternType="solid">
          <fgColor rgb="FFFCF305"/>
          <bgColor rgb="FFFFCC00"/>
        </patternFill>
      </fill>
      <border/>
    </dxf>
  </dxf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CF305"/>
      <rgbColor rgb="00FF00FF"/>
      <rgbColor rgb="0000FFFF"/>
      <rgbColor rgb="00800000"/>
      <rgbColor rgb="00006411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4600A5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2BD9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0</xdr:row>
      <xdr:rowOff>0</xdr:rowOff>
    </xdr:from>
    <xdr:ext cx="6248400" cy="1600200"/>
    <xdr:sp>
      <xdr:nvSpPr>
        <xdr:cNvPr id="1" name="EsriDoNotEdit"/>
        <xdr:cNvSpPr>
          <a:spLocks/>
        </xdr:cNvSpPr>
      </xdr:nvSpPr>
      <xdr:spPr>
        <a:xfrm>
          <a:off x="47625" y="0"/>
          <a:ext cx="6248400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>
          <a:spAutoFit/>
        </a:bodyPr>
        <a:p>
          <a:pPr algn="ctr">
            <a:defRPr/>
          </a:pPr>
          <a:r>
            <a:rPr lang="en-US" cap="none" sz="5000" b="1" i="0" u="none" baseline="0">
              <a:solidFill>
                <a:srgbClr val="000000"/>
              </a:solidFill>
            </a:rPr>
            <a:t>DO NOT EDIT 
</a:t>
          </a:r>
          <a:r>
            <a:rPr lang="en-US" cap="none" sz="5000" b="1" i="0" u="none" baseline="0">
              <a:solidFill>
                <a:srgbClr val="000000"/>
              </a:solidFill>
            </a:rPr>
            <a:t> For Esri use only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81"/>
  <sheetViews>
    <sheetView zoomScalePageLayoutView="0" workbookViewId="0" topLeftCell="A1">
      <selection activeCell="B25" sqref="B25"/>
    </sheetView>
  </sheetViews>
  <sheetFormatPr defaultColWidth="11.00390625" defaultRowHeight="15.75"/>
  <cols>
    <col min="1" max="1" width="5.50390625" style="1" customWidth="1"/>
    <col min="2" max="14" width="12.00390625" style="0" customWidth="1"/>
    <col min="15" max="15" width="11.00390625" style="0" customWidth="1"/>
    <col min="16" max="39" width="10.50390625" style="2" customWidth="1"/>
  </cols>
  <sheetData>
    <row r="1" spans="16:39" s="1" customFormat="1" ht="15.75"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2:15" ht="18.75">
      <c r="B2" s="3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5" ht="18.75"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5" ht="15.75">
      <c r="B4" s="4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6" t="s">
        <v>13</v>
      </c>
      <c r="O4" s="1"/>
    </row>
    <row r="5" spans="2:15" ht="15.75">
      <c r="B5" s="7">
        <v>2014</v>
      </c>
      <c r="C5" s="8">
        <v>3270</v>
      </c>
      <c r="D5" s="8">
        <v>4360</v>
      </c>
      <c r="E5" s="8">
        <v>7280</v>
      </c>
      <c r="F5" s="8">
        <v>17090</v>
      </c>
      <c r="G5" s="8">
        <v>16630</v>
      </c>
      <c r="H5" s="8">
        <v>26220</v>
      </c>
      <c r="I5" s="8">
        <v>11</v>
      </c>
      <c r="J5" s="8"/>
      <c r="K5" s="8"/>
      <c r="L5" s="8"/>
      <c r="M5" s="8"/>
      <c r="N5" s="9"/>
      <c r="O5" s="1"/>
    </row>
    <row r="6" spans="2:15" ht="15.75">
      <c r="B6" s="10">
        <v>2015</v>
      </c>
      <c r="C6" s="11">
        <v>5580</v>
      </c>
      <c r="D6" s="11">
        <v>7370</v>
      </c>
      <c r="E6" s="11">
        <v>10280</v>
      </c>
      <c r="F6" s="11">
        <v>29810</v>
      </c>
      <c r="G6" s="11">
        <v>40340</v>
      </c>
      <c r="H6" s="11">
        <v>43460</v>
      </c>
      <c r="I6" s="11"/>
      <c r="J6" s="11"/>
      <c r="K6" s="11"/>
      <c r="L6" s="11"/>
      <c r="M6" s="11"/>
      <c r="N6" s="12"/>
      <c r="O6" s="1"/>
    </row>
    <row r="7" spans="1:17" ht="15.75">
      <c r="A7" s="13"/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3"/>
      <c r="P7" s="15"/>
      <c r="Q7" s="15"/>
    </row>
    <row r="8" spans="1:17" ht="15.75">
      <c r="A8" s="13"/>
      <c r="B8" s="16" t="s">
        <v>14</v>
      </c>
      <c r="C8" s="13" t="s">
        <v>15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3"/>
      <c r="P8" s="15"/>
      <c r="Q8" s="15"/>
    </row>
    <row r="9" spans="1:17" ht="15.75">
      <c r="A9" s="13"/>
      <c r="B9" s="1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3"/>
      <c r="P9" s="15"/>
      <c r="Q9" s="15"/>
    </row>
    <row r="10" spans="1:17" ht="15.75">
      <c r="A10" s="13"/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3"/>
      <c r="P10" s="15"/>
      <c r="Q10" s="15"/>
    </row>
    <row r="11" spans="1:17" ht="18.75">
      <c r="A11" s="13"/>
      <c r="B11" s="3" t="s">
        <v>16</v>
      </c>
      <c r="C11" s="14"/>
      <c r="D11" s="1"/>
      <c r="E11" s="1"/>
      <c r="F11" s="14"/>
      <c r="G11" s="14"/>
      <c r="H11" s="14"/>
      <c r="I11" s="14"/>
      <c r="J11" s="14"/>
      <c r="K11" s="14"/>
      <c r="L11" s="14"/>
      <c r="M11" s="14"/>
      <c r="N11" s="14"/>
      <c r="O11" s="13"/>
      <c r="P11" s="15"/>
      <c r="Q11" s="15"/>
    </row>
    <row r="12" spans="1:17" ht="15.75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3"/>
      <c r="P12" s="15"/>
      <c r="Q12" s="15"/>
    </row>
    <row r="13" spans="1:17" ht="15.75">
      <c r="A13" s="13"/>
      <c r="B13" s="17" t="s">
        <v>17</v>
      </c>
      <c r="C13" s="18" t="s">
        <v>18</v>
      </c>
      <c r="D13" s="18" t="s">
        <v>19</v>
      </c>
      <c r="E13" s="18" t="s">
        <v>20</v>
      </c>
      <c r="F13" s="18" t="s">
        <v>21</v>
      </c>
      <c r="G13" s="19" t="s">
        <v>22</v>
      </c>
      <c r="H13" s="20"/>
      <c r="I13" s="20"/>
      <c r="J13" s="13"/>
      <c r="K13" s="13"/>
      <c r="L13" s="13"/>
      <c r="M13" s="13"/>
      <c r="N13" s="13"/>
      <c r="O13" s="13"/>
      <c r="P13" s="15"/>
      <c r="Q13" s="15"/>
    </row>
    <row r="14" spans="1:17" ht="15.75">
      <c r="A14" s="13"/>
      <c r="B14" s="21" t="s">
        <v>23</v>
      </c>
      <c r="C14" s="22" t="s">
        <v>24</v>
      </c>
      <c r="D14" s="23"/>
      <c r="E14" s="23"/>
      <c r="F14" s="24">
        <v>41710</v>
      </c>
      <c r="G14" s="25">
        <v>120000</v>
      </c>
      <c r="H14" s="26"/>
      <c r="I14" s="26"/>
      <c r="J14" s="13"/>
      <c r="K14" s="13"/>
      <c r="L14" s="13"/>
      <c r="M14" s="13"/>
      <c r="N14" s="13"/>
      <c r="O14" s="13"/>
      <c r="P14" s="15"/>
      <c r="Q14" s="15"/>
    </row>
    <row r="15" spans="1:17" ht="15.75">
      <c r="A15" s="13"/>
      <c r="B15" s="21" t="s">
        <v>25</v>
      </c>
      <c r="C15" s="22" t="s">
        <v>26</v>
      </c>
      <c r="D15" s="23"/>
      <c r="E15" s="23"/>
      <c r="F15" s="24">
        <v>41711</v>
      </c>
      <c r="G15" s="25">
        <v>50000</v>
      </c>
      <c r="H15" s="26"/>
      <c r="I15" s="26"/>
      <c r="J15" s="13"/>
      <c r="K15" s="13"/>
      <c r="L15" s="13"/>
      <c r="M15" s="13"/>
      <c r="N15" s="13"/>
      <c r="O15" s="13"/>
      <c r="P15" s="15"/>
      <c r="Q15" s="15"/>
    </row>
    <row r="16" spans="1:17" ht="15.75">
      <c r="A16" s="13"/>
      <c r="B16" s="21" t="s">
        <v>27</v>
      </c>
      <c r="C16" s="22" t="s">
        <v>28</v>
      </c>
      <c r="D16" s="23"/>
      <c r="E16" s="23"/>
      <c r="F16" s="24">
        <v>41712</v>
      </c>
      <c r="G16" s="25">
        <v>12000</v>
      </c>
      <c r="H16" s="26"/>
      <c r="I16" s="26"/>
      <c r="J16" s="13"/>
      <c r="K16" s="13"/>
      <c r="L16" s="13"/>
      <c r="M16" s="13"/>
      <c r="N16" s="13"/>
      <c r="O16" s="13"/>
      <c r="P16" s="15"/>
      <c r="Q16" s="15"/>
    </row>
    <row r="17" spans="1:17" ht="15.75">
      <c r="A17" s="13"/>
      <c r="B17" s="27" t="s">
        <v>29</v>
      </c>
      <c r="C17" s="28" t="s">
        <v>30</v>
      </c>
      <c r="D17" s="29"/>
      <c r="E17" s="29"/>
      <c r="F17" s="30">
        <v>41713</v>
      </c>
      <c r="G17" s="31">
        <v>40000</v>
      </c>
      <c r="H17" s="26"/>
      <c r="I17" s="26"/>
      <c r="J17" s="13"/>
      <c r="K17" s="13"/>
      <c r="L17" s="13"/>
      <c r="M17" s="13"/>
      <c r="N17" s="13"/>
      <c r="O17" s="13"/>
      <c r="P17" s="15"/>
      <c r="Q17" s="15"/>
    </row>
    <row r="18" spans="1:17" ht="15.75">
      <c r="A18" s="13"/>
      <c r="B18" s="13"/>
      <c r="C18" s="13"/>
      <c r="D18" s="13"/>
      <c r="E18" s="13"/>
      <c r="F18" s="26"/>
      <c r="G18" s="26"/>
      <c r="H18" s="13"/>
      <c r="I18" s="13"/>
      <c r="J18" s="13"/>
      <c r="K18" s="13"/>
      <c r="L18" s="13"/>
      <c r="M18" s="13"/>
      <c r="N18" s="13"/>
      <c r="O18" s="13"/>
      <c r="P18" s="15"/>
      <c r="Q18" s="15"/>
    </row>
    <row r="19" spans="1:17" ht="18.75">
      <c r="A19" s="13"/>
      <c r="B19" s="13"/>
      <c r="C19" s="13"/>
      <c r="D19" s="1"/>
      <c r="E19" s="1"/>
      <c r="F19" s="32" t="s">
        <v>31</v>
      </c>
      <c r="G19" s="33">
        <f>SUM(G14:G17)</f>
        <v>222000</v>
      </c>
      <c r="H19" s="13"/>
      <c r="I19" s="13"/>
      <c r="J19" s="13"/>
      <c r="K19" s="13"/>
      <c r="L19" s="13"/>
      <c r="M19" s="13"/>
      <c r="N19" s="13"/>
      <c r="O19" s="13"/>
      <c r="P19" s="15"/>
      <c r="Q19" s="15"/>
    </row>
    <row r="20" spans="1:17" ht="15.7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5"/>
      <c r="Q20" s="15"/>
    </row>
    <row r="21" spans="1:17" ht="15.75">
      <c r="A21" s="13"/>
      <c r="B21" s="34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5"/>
      <c r="Q21" s="15"/>
    </row>
    <row r="22" spans="1:17" ht="15.7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5"/>
      <c r="Q22" s="15"/>
    </row>
    <row r="23" spans="2:15" ht="15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2:15" ht="15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2:15" ht="15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2:15" ht="15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2:15" ht="15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2:15" ht="15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2:15" ht="15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2:15" ht="15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2:15" ht="15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2:15" ht="15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2:15" ht="15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2:15" ht="15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2:15" ht="15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2:15" ht="15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2:15" ht="15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2:15" ht="15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2:15" ht="15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2:15" ht="15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2:15" ht="15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2:15" ht="15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2:15" ht="15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2:15" ht="15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2:15" ht="15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2:15" ht="15.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2:15" ht="15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2:15" ht="15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 ht="15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 ht="15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 ht="15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 ht="15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 ht="15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2:15" ht="15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2:15" ht="15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2:15" ht="15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2:15" ht="15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2:15" ht="15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2:15" ht="15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2:15" ht="15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2:15" ht="15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2:15" ht="15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2:15" ht="15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2:15" ht="15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2:15" ht="15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2:15" ht="15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2:15" ht="15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2:15" ht="15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2:15" ht="15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2:15" ht="15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2:15" ht="15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2:15" ht="15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2:15" ht="15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2:15" ht="15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2:15" ht="15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2:15" ht="15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2:15" ht="15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2:15" ht="15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2:15" ht="15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2:15" ht="15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2:15" ht="15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</sheetData>
  <sheetProtection selectLockedCells="1" selectUnlockedCells="1"/>
  <dataValidations count="4">
    <dataValidation type="whole" operator="greaterThan" allowBlank="1" showErrorMessage="1" sqref="C5:N6 G14:G17">
      <formula1>0</formula1>
    </dataValidation>
    <dataValidation type="whole" allowBlank="1" showErrorMessage="1" errorTitle="Not a valid year" sqref="B5:B6">
      <formula1>2012</formula1>
      <formula2>2030</formula2>
    </dataValidation>
    <dataValidation allowBlank="1" showErrorMessage="1" errorTitle="Not a valid year" sqref="A7:O8 A9 C9:O9 A10:O10 A11:A17 C11 F11:O11 B12:O13 B14:C17 H14:O19 A18:O18 A19:C19 F19:O19 A20:O30 B31:N32">
      <formula1>0</formula1>
      <formula2>0</formula2>
    </dataValidation>
    <dataValidation type="date" allowBlank="1" showErrorMessage="1" errorTitle="Not a valid year" sqref="F14:F17">
      <formula1>41640</formula1>
      <formula2>45658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3"/>
  </sheetPr>
  <dimension ref="A1:E862"/>
  <sheetViews>
    <sheetView zoomScale="99" zoomScaleNormal="99" zoomScalePageLayoutView="0" workbookViewId="0" topLeftCell="A537">
      <selection activeCell="B554" sqref="B554"/>
    </sheetView>
  </sheetViews>
  <sheetFormatPr defaultColWidth="11.00390625" defaultRowHeight="15.75"/>
  <cols>
    <col min="1" max="1" width="10.625" style="61" customWidth="1"/>
    <col min="2" max="5" width="10.625" style="165" customWidth="1"/>
  </cols>
  <sheetData>
    <row r="1" spans="1:5" ht="15.75">
      <c r="A1" s="162" t="s">
        <v>21</v>
      </c>
      <c r="B1" s="166" t="s">
        <v>23</v>
      </c>
      <c r="C1" s="166" t="s">
        <v>25</v>
      </c>
      <c r="D1" s="166" t="s">
        <v>27</v>
      </c>
      <c r="E1" s="166" t="s">
        <v>29</v>
      </c>
    </row>
    <row r="2" spans="1:5" ht="15.75">
      <c r="A2" s="167">
        <v>42240</v>
      </c>
      <c r="B2" s="168" t="s">
        <v>195</v>
      </c>
      <c r="C2" s="168">
        <v>0</v>
      </c>
      <c r="D2" s="168"/>
      <c r="E2" s="168"/>
    </row>
    <row r="3" spans="1:5" ht="15.75">
      <c r="A3" s="167">
        <v>42241</v>
      </c>
      <c r="B3" s="168" t="s">
        <v>195</v>
      </c>
      <c r="C3" s="168">
        <v>0</v>
      </c>
      <c r="D3" s="168"/>
      <c r="E3" s="168"/>
    </row>
    <row r="4" spans="1:5" ht="15.75">
      <c r="A4" s="167">
        <v>42242</v>
      </c>
      <c r="B4" s="168">
        <v>12500</v>
      </c>
      <c r="C4" s="168">
        <v>0</v>
      </c>
      <c r="D4" s="168"/>
      <c r="E4" s="168"/>
    </row>
    <row r="5" spans="1:5" ht="15.75">
      <c r="A5" s="167">
        <v>42243</v>
      </c>
      <c r="B5" s="168">
        <v>3722</v>
      </c>
      <c r="C5" s="168">
        <v>0</v>
      </c>
      <c r="D5" s="168"/>
      <c r="E5" s="168"/>
    </row>
    <row r="6" spans="1:5" ht="15.75">
      <c r="A6" s="167">
        <v>42244</v>
      </c>
      <c r="B6" s="168">
        <v>4615</v>
      </c>
      <c r="C6" s="168">
        <v>0</v>
      </c>
      <c r="D6" s="168"/>
      <c r="E6" s="168"/>
    </row>
    <row r="7" spans="1:5" ht="15.75">
      <c r="A7" s="167">
        <v>42245</v>
      </c>
      <c r="B7" s="168">
        <v>5558</v>
      </c>
      <c r="C7" s="168">
        <v>0</v>
      </c>
      <c r="D7" s="168"/>
      <c r="E7" s="168"/>
    </row>
    <row r="8" spans="1:5" ht="15.75">
      <c r="A8" s="167">
        <v>42246</v>
      </c>
      <c r="B8" s="168">
        <v>5078</v>
      </c>
      <c r="C8" s="168">
        <v>0</v>
      </c>
      <c r="D8" s="168"/>
      <c r="E8" s="168"/>
    </row>
    <row r="9" spans="1:5" ht="15.75">
      <c r="A9" s="167">
        <v>42247</v>
      </c>
      <c r="B9" s="168">
        <v>4390</v>
      </c>
      <c r="C9" s="168">
        <v>0</v>
      </c>
      <c r="D9" s="168"/>
      <c r="E9" s="168"/>
    </row>
    <row r="10" spans="1:5" ht="15.75">
      <c r="A10" s="167">
        <v>42248</v>
      </c>
      <c r="B10" s="168">
        <v>5239</v>
      </c>
      <c r="C10" s="168">
        <v>0</v>
      </c>
      <c r="D10" s="168"/>
      <c r="E10" s="168"/>
    </row>
    <row r="11" spans="1:5" ht="15.75">
      <c r="A11" s="167">
        <v>42249</v>
      </c>
      <c r="B11" s="168" t="s">
        <v>195</v>
      </c>
      <c r="C11" s="168">
        <v>0</v>
      </c>
      <c r="D11" s="168"/>
      <c r="E11" s="168"/>
    </row>
    <row r="12" spans="1:5" ht="15.75">
      <c r="A12" s="167">
        <v>42250</v>
      </c>
      <c r="B12" s="168" t="s">
        <v>195</v>
      </c>
      <c r="C12" s="168">
        <v>0</v>
      </c>
      <c r="D12" s="168"/>
      <c r="E12" s="168"/>
    </row>
    <row r="13" spans="1:5" ht="15.75">
      <c r="A13" s="167">
        <v>42251</v>
      </c>
      <c r="B13" s="168" t="s">
        <v>195</v>
      </c>
      <c r="C13" s="168">
        <v>0</v>
      </c>
      <c r="D13" s="168"/>
      <c r="E13" s="168"/>
    </row>
    <row r="14" spans="1:5" ht="15.75">
      <c r="A14" s="167">
        <v>42252</v>
      </c>
      <c r="B14" s="168" t="s">
        <v>195</v>
      </c>
      <c r="C14" s="168">
        <v>0</v>
      </c>
      <c r="D14" s="168"/>
      <c r="E14" s="168"/>
    </row>
    <row r="15" spans="1:5" ht="15.75">
      <c r="A15" s="167">
        <v>42253</v>
      </c>
      <c r="B15" s="168" t="s">
        <v>195</v>
      </c>
      <c r="C15" s="168">
        <v>0</v>
      </c>
      <c r="D15" s="168"/>
      <c r="E15" s="168"/>
    </row>
    <row r="16" spans="1:5" ht="15.75">
      <c r="A16" s="167">
        <v>42254</v>
      </c>
      <c r="B16" s="168" t="s">
        <v>195</v>
      </c>
      <c r="C16" s="168">
        <v>0</v>
      </c>
      <c r="D16" s="168"/>
      <c r="E16" s="168"/>
    </row>
    <row r="17" spans="1:5" ht="15.75">
      <c r="A17" s="167">
        <v>42255</v>
      </c>
      <c r="B17" s="168">
        <v>2843</v>
      </c>
      <c r="C17" s="168">
        <v>0</v>
      </c>
      <c r="D17" s="168"/>
      <c r="E17" s="168"/>
    </row>
    <row r="18" spans="1:5" ht="15.75">
      <c r="A18" s="167">
        <v>42256</v>
      </c>
      <c r="B18" s="168">
        <v>5044</v>
      </c>
      <c r="C18" s="168">
        <v>0</v>
      </c>
      <c r="D18" s="168"/>
      <c r="E18" s="168"/>
    </row>
    <row r="19" spans="1:5" ht="15.75">
      <c r="A19" s="167">
        <v>42257</v>
      </c>
      <c r="B19" s="168">
        <v>5438</v>
      </c>
      <c r="C19" s="168">
        <v>0</v>
      </c>
      <c r="D19" s="168"/>
      <c r="E19" s="168"/>
    </row>
    <row r="20" spans="1:5" ht="15.75">
      <c r="A20" s="167">
        <v>42258</v>
      </c>
      <c r="B20" s="168">
        <v>4953</v>
      </c>
      <c r="C20" s="168">
        <v>0</v>
      </c>
      <c r="D20" s="168"/>
      <c r="E20" s="168"/>
    </row>
    <row r="21" spans="1:5" ht="15.75">
      <c r="A21" s="167">
        <v>42259</v>
      </c>
      <c r="B21" s="168">
        <v>4576</v>
      </c>
      <c r="C21" s="168">
        <v>0</v>
      </c>
      <c r="D21" s="168"/>
      <c r="E21" s="168"/>
    </row>
    <row r="22" spans="1:5" ht="15.75">
      <c r="A22" s="167">
        <v>42260</v>
      </c>
      <c r="B22" s="168">
        <v>2321</v>
      </c>
      <c r="C22" s="168">
        <v>0</v>
      </c>
      <c r="D22" s="168"/>
      <c r="E22" s="168"/>
    </row>
    <row r="23" spans="1:5" ht="15.75">
      <c r="A23" s="167">
        <v>42261</v>
      </c>
      <c r="B23" s="168">
        <v>2616</v>
      </c>
      <c r="C23" s="168">
        <v>0</v>
      </c>
      <c r="D23" s="168"/>
      <c r="E23" s="168"/>
    </row>
    <row r="24" spans="1:5" ht="15.75">
      <c r="A24" s="167">
        <v>42262</v>
      </c>
      <c r="B24" s="168">
        <v>5479</v>
      </c>
      <c r="C24" s="168">
        <v>0</v>
      </c>
      <c r="D24" s="168"/>
      <c r="E24" s="168"/>
    </row>
    <row r="25" spans="1:5" ht="15.75">
      <c r="A25" s="167">
        <v>42263</v>
      </c>
      <c r="B25" s="168">
        <v>4835</v>
      </c>
      <c r="C25" s="168">
        <v>0</v>
      </c>
      <c r="D25" s="168"/>
      <c r="E25" s="168"/>
    </row>
    <row r="26" spans="1:5" ht="15.75">
      <c r="A26" s="167">
        <v>42264</v>
      </c>
      <c r="B26" s="168">
        <v>7397</v>
      </c>
      <c r="C26" s="168">
        <v>0</v>
      </c>
      <c r="D26" s="168"/>
      <c r="E26" s="168"/>
    </row>
    <row r="27" spans="1:5" ht="15.75">
      <c r="A27" s="167">
        <v>42265</v>
      </c>
      <c r="B27" s="168">
        <v>5653</v>
      </c>
      <c r="C27" s="168">
        <v>0</v>
      </c>
      <c r="D27" s="168"/>
      <c r="E27" s="168"/>
    </row>
    <row r="28" spans="1:5" ht="15.75">
      <c r="A28" s="167">
        <v>42266</v>
      </c>
      <c r="B28" s="168">
        <v>6894</v>
      </c>
      <c r="C28" s="168">
        <v>0</v>
      </c>
      <c r="D28" s="168"/>
      <c r="E28" s="168"/>
    </row>
    <row r="29" spans="1:5" ht="15.75">
      <c r="A29" s="167">
        <v>42267</v>
      </c>
      <c r="B29" s="168">
        <v>6595</v>
      </c>
      <c r="C29" s="168">
        <v>0</v>
      </c>
      <c r="D29" s="168"/>
      <c r="E29" s="168"/>
    </row>
    <row r="30" spans="1:5" ht="15.75">
      <c r="A30" s="167">
        <v>42268</v>
      </c>
      <c r="B30" s="168">
        <v>5353</v>
      </c>
      <c r="C30" s="168">
        <v>0</v>
      </c>
      <c r="D30" s="168"/>
      <c r="E30" s="168"/>
    </row>
    <row r="31" spans="1:5" ht="15.75">
      <c r="A31" s="167">
        <v>42269</v>
      </c>
      <c r="B31" s="168">
        <v>4910</v>
      </c>
      <c r="C31" s="168">
        <v>0</v>
      </c>
      <c r="D31" s="168"/>
      <c r="E31" s="168"/>
    </row>
    <row r="32" spans="1:5" ht="15.75">
      <c r="A32" s="167">
        <v>42270</v>
      </c>
      <c r="B32" s="168">
        <v>4832</v>
      </c>
      <c r="C32" s="168">
        <v>0</v>
      </c>
      <c r="D32" s="168"/>
      <c r="E32" s="168"/>
    </row>
    <row r="33" spans="1:5" ht="15.75">
      <c r="A33" s="167">
        <v>42271</v>
      </c>
      <c r="B33" s="168">
        <v>6165</v>
      </c>
      <c r="C33" s="168">
        <v>0</v>
      </c>
      <c r="D33" s="168"/>
      <c r="E33" s="168"/>
    </row>
    <row r="34" spans="1:5" ht="15.75">
      <c r="A34" s="167">
        <v>42272</v>
      </c>
      <c r="B34" s="168">
        <v>3960</v>
      </c>
      <c r="C34" s="168">
        <v>0</v>
      </c>
      <c r="D34" s="168"/>
      <c r="E34" s="168"/>
    </row>
    <row r="35" spans="1:5" ht="15.75">
      <c r="A35" s="167">
        <v>42273</v>
      </c>
      <c r="B35" s="168">
        <v>4774</v>
      </c>
      <c r="C35" s="168">
        <v>0</v>
      </c>
      <c r="D35" s="168"/>
      <c r="E35" s="168"/>
    </row>
    <row r="36" spans="1:5" ht="15.75">
      <c r="A36" s="167">
        <v>42274</v>
      </c>
      <c r="B36" s="168">
        <v>4369</v>
      </c>
      <c r="C36" s="168">
        <v>0</v>
      </c>
      <c r="D36" s="168"/>
      <c r="E36" s="168"/>
    </row>
    <row r="37" spans="1:5" ht="15.75">
      <c r="A37" s="167">
        <v>42275</v>
      </c>
      <c r="B37" s="168">
        <v>4237</v>
      </c>
      <c r="C37" s="168">
        <v>0</v>
      </c>
      <c r="D37" s="168"/>
      <c r="E37" s="168"/>
    </row>
    <row r="38" spans="1:5" ht="15.75">
      <c r="A38" s="167">
        <v>42276</v>
      </c>
      <c r="B38" s="168">
        <v>4788</v>
      </c>
      <c r="C38" s="168">
        <v>0</v>
      </c>
      <c r="D38" s="168"/>
      <c r="E38" s="168"/>
    </row>
    <row r="39" spans="1:5" ht="15.75">
      <c r="A39" s="167">
        <v>42277</v>
      </c>
      <c r="B39" s="168">
        <v>1674</v>
      </c>
      <c r="C39" s="168">
        <v>0</v>
      </c>
      <c r="D39" s="168"/>
      <c r="E39" s="168"/>
    </row>
    <row r="40" spans="1:5" ht="15.75">
      <c r="A40" s="167">
        <v>42278</v>
      </c>
      <c r="B40" s="168">
        <v>2631</v>
      </c>
      <c r="C40" s="168">
        <v>343</v>
      </c>
      <c r="D40" s="168"/>
      <c r="E40" s="168"/>
    </row>
    <row r="41" spans="1:5" ht="15.75">
      <c r="A41" s="167">
        <v>42279</v>
      </c>
      <c r="B41" s="168">
        <v>4055</v>
      </c>
      <c r="C41" s="168">
        <v>0</v>
      </c>
      <c r="D41" s="168"/>
      <c r="E41" s="168"/>
    </row>
    <row r="42" spans="1:5" ht="15.75">
      <c r="A42" s="167">
        <v>42280</v>
      </c>
      <c r="B42" s="168">
        <v>6097</v>
      </c>
      <c r="C42" s="168">
        <v>128</v>
      </c>
      <c r="D42" s="168"/>
      <c r="E42" s="168"/>
    </row>
    <row r="43" spans="1:5" ht="15.75">
      <c r="A43" s="167">
        <v>42281</v>
      </c>
      <c r="B43" s="168">
        <v>4763</v>
      </c>
      <c r="C43" s="168">
        <v>62</v>
      </c>
      <c r="D43" s="168"/>
      <c r="E43" s="168"/>
    </row>
    <row r="44" spans="1:5" ht="15.75">
      <c r="A44" s="167">
        <v>42282</v>
      </c>
      <c r="B44" s="168">
        <v>5909</v>
      </c>
      <c r="C44" s="168">
        <v>0</v>
      </c>
      <c r="D44" s="168"/>
      <c r="E44" s="168"/>
    </row>
    <row r="45" spans="1:5" ht="15.75">
      <c r="A45" s="167">
        <v>42283</v>
      </c>
      <c r="B45" s="168">
        <v>6496</v>
      </c>
      <c r="C45" s="168">
        <v>2001</v>
      </c>
      <c r="D45" s="168"/>
      <c r="E45" s="168"/>
    </row>
    <row r="46" spans="1:5" ht="15.75">
      <c r="A46" s="167">
        <v>42284</v>
      </c>
      <c r="B46" s="168">
        <v>3734</v>
      </c>
      <c r="C46" s="168">
        <v>1010</v>
      </c>
      <c r="D46" s="168"/>
      <c r="E46" s="168"/>
    </row>
    <row r="47" spans="1:5" ht="15.75">
      <c r="A47" s="167">
        <v>42285</v>
      </c>
      <c r="B47" s="168">
        <v>4295</v>
      </c>
      <c r="C47" s="168">
        <v>0</v>
      </c>
      <c r="D47" s="168"/>
      <c r="E47" s="168"/>
    </row>
    <row r="48" spans="1:5" ht="15.75">
      <c r="A48" s="167">
        <v>42286</v>
      </c>
      <c r="B48" s="168">
        <v>5695</v>
      </c>
      <c r="C48" s="168">
        <v>572</v>
      </c>
      <c r="D48" s="168"/>
      <c r="E48" s="168"/>
    </row>
    <row r="49" spans="1:5" ht="15.75">
      <c r="A49" s="167">
        <v>42287</v>
      </c>
      <c r="B49" s="168">
        <v>4045</v>
      </c>
      <c r="C49" s="168">
        <v>134</v>
      </c>
      <c r="D49" s="168"/>
      <c r="E49" s="168"/>
    </row>
    <row r="50" spans="1:5" ht="15.75">
      <c r="A50" s="167">
        <v>42288</v>
      </c>
      <c r="B50" s="168">
        <v>4034</v>
      </c>
      <c r="C50" s="168">
        <v>237</v>
      </c>
      <c r="D50" s="168"/>
      <c r="E50" s="168"/>
    </row>
    <row r="51" spans="1:5" ht="15.75">
      <c r="A51" s="167">
        <v>42289</v>
      </c>
      <c r="B51" s="168">
        <v>4671</v>
      </c>
      <c r="C51" s="168">
        <v>698</v>
      </c>
      <c r="D51" s="168"/>
      <c r="E51" s="168"/>
    </row>
    <row r="52" spans="1:5" ht="15.75">
      <c r="A52" s="167">
        <v>42290</v>
      </c>
      <c r="B52" s="168">
        <v>6079</v>
      </c>
      <c r="C52" s="168">
        <v>0</v>
      </c>
      <c r="D52" s="168"/>
      <c r="E52" s="168"/>
    </row>
    <row r="53" spans="1:5" ht="15.75">
      <c r="A53" s="167">
        <v>42291</v>
      </c>
      <c r="B53" s="168">
        <v>6380</v>
      </c>
      <c r="C53" s="168">
        <v>207</v>
      </c>
      <c r="D53" s="168"/>
      <c r="E53" s="168"/>
    </row>
    <row r="54" spans="1:5" ht="15.75">
      <c r="A54" s="167">
        <v>42292</v>
      </c>
      <c r="B54" s="168">
        <v>6830</v>
      </c>
      <c r="C54" s="168">
        <v>0</v>
      </c>
      <c r="D54" s="168"/>
      <c r="E54" s="168"/>
    </row>
    <row r="55" spans="1:5" ht="15.75">
      <c r="A55" s="167">
        <v>42293</v>
      </c>
      <c r="B55" s="168">
        <v>8564</v>
      </c>
      <c r="C55" s="168">
        <v>102</v>
      </c>
      <c r="D55" s="168"/>
      <c r="E55" s="168"/>
    </row>
    <row r="56" spans="1:5" ht="15.75">
      <c r="A56" s="167">
        <v>42294</v>
      </c>
      <c r="B56" s="168">
        <v>9063</v>
      </c>
      <c r="C56" s="168">
        <v>0</v>
      </c>
      <c r="D56" s="168"/>
      <c r="E56" s="168"/>
    </row>
    <row r="57" spans="1:5" ht="15.75">
      <c r="A57" s="167">
        <v>42295</v>
      </c>
      <c r="B57" s="168">
        <v>8900</v>
      </c>
      <c r="C57" s="168">
        <v>0</v>
      </c>
      <c r="D57" s="168"/>
      <c r="E57" s="168"/>
    </row>
    <row r="58" spans="1:5" ht="15.75">
      <c r="A58" s="167">
        <v>42296</v>
      </c>
      <c r="B58" s="168">
        <v>8337</v>
      </c>
      <c r="C58" s="168">
        <v>125</v>
      </c>
      <c r="D58" s="168"/>
      <c r="E58" s="168"/>
    </row>
    <row r="59" spans="1:5" ht="15.75">
      <c r="A59" s="167">
        <v>42297</v>
      </c>
      <c r="B59" s="168">
        <v>10006</v>
      </c>
      <c r="C59" s="168">
        <v>979</v>
      </c>
      <c r="D59" s="168"/>
      <c r="E59" s="168"/>
    </row>
    <row r="60" spans="1:5" ht="15.75">
      <c r="A60" s="167">
        <v>42298</v>
      </c>
      <c r="B60" s="168">
        <v>9444</v>
      </c>
      <c r="C60" s="168">
        <v>219</v>
      </c>
      <c r="D60" s="168"/>
      <c r="E60" s="168"/>
    </row>
    <row r="61" spans="1:5" ht="15.75">
      <c r="A61" s="167">
        <v>42299</v>
      </c>
      <c r="B61" s="168">
        <v>7651</v>
      </c>
      <c r="C61" s="168">
        <v>76</v>
      </c>
      <c r="D61" s="168"/>
      <c r="E61" s="168"/>
    </row>
    <row r="62" spans="1:5" ht="15.75">
      <c r="A62" s="167">
        <v>42300</v>
      </c>
      <c r="B62" s="168">
        <v>5762</v>
      </c>
      <c r="C62" s="168">
        <v>0</v>
      </c>
      <c r="D62" s="168"/>
      <c r="E62" s="168"/>
    </row>
    <row r="63" spans="1:5" ht="15.75">
      <c r="A63" s="167">
        <v>42301</v>
      </c>
      <c r="B63" s="168">
        <v>5354</v>
      </c>
      <c r="C63" s="168">
        <v>0</v>
      </c>
      <c r="D63" s="168"/>
      <c r="E63" s="168"/>
    </row>
    <row r="64" spans="1:5" ht="15.75">
      <c r="A64" s="167">
        <v>42302</v>
      </c>
      <c r="B64" s="168">
        <v>4311</v>
      </c>
      <c r="C64" s="168">
        <v>0</v>
      </c>
      <c r="D64" s="168"/>
      <c r="E64" s="168"/>
    </row>
    <row r="65" spans="1:5" ht="15.75">
      <c r="A65" s="167">
        <v>42303</v>
      </c>
      <c r="B65" s="168">
        <v>5049</v>
      </c>
      <c r="C65" s="168">
        <v>0</v>
      </c>
      <c r="D65" s="168"/>
      <c r="E65" s="168"/>
    </row>
    <row r="66" spans="1:5" ht="15.75">
      <c r="A66" s="167">
        <v>42304</v>
      </c>
      <c r="B66" s="168">
        <v>6195</v>
      </c>
      <c r="C66" s="168">
        <v>224</v>
      </c>
      <c r="D66" s="168"/>
      <c r="E66" s="168"/>
    </row>
    <row r="67" spans="1:5" ht="15.75">
      <c r="A67" s="167">
        <v>42305</v>
      </c>
      <c r="B67" s="168">
        <v>6557</v>
      </c>
      <c r="C67" s="168">
        <v>218</v>
      </c>
      <c r="D67" s="168"/>
      <c r="E67" s="168"/>
    </row>
    <row r="68" spans="1:5" ht="15.75">
      <c r="A68" s="167">
        <v>42306</v>
      </c>
      <c r="B68" s="168">
        <v>8847</v>
      </c>
      <c r="C68" s="168">
        <v>0</v>
      </c>
      <c r="D68" s="168"/>
      <c r="E68" s="168"/>
    </row>
    <row r="69" spans="1:5" ht="15.75">
      <c r="A69" s="167">
        <v>42307</v>
      </c>
      <c r="B69" s="168">
        <v>9323</v>
      </c>
      <c r="C69" s="168">
        <v>823</v>
      </c>
      <c r="D69" s="168"/>
      <c r="E69" s="168"/>
    </row>
    <row r="70" spans="1:5" ht="15.75">
      <c r="A70" s="167">
        <v>42308</v>
      </c>
      <c r="B70" s="168">
        <v>8089</v>
      </c>
      <c r="C70" s="168">
        <v>0</v>
      </c>
      <c r="D70" s="168"/>
      <c r="E70" s="168"/>
    </row>
    <row r="71" spans="1:5" ht="15.75">
      <c r="A71" s="167">
        <v>42309</v>
      </c>
      <c r="B71" s="168">
        <v>4400</v>
      </c>
      <c r="C71" s="168">
        <v>0</v>
      </c>
      <c r="D71" s="168"/>
      <c r="E71" s="168"/>
    </row>
    <row r="72" spans="1:5" ht="15.75">
      <c r="A72" s="167">
        <v>42310</v>
      </c>
      <c r="B72" s="168">
        <v>3290</v>
      </c>
      <c r="C72" s="168">
        <v>0</v>
      </c>
      <c r="D72" s="168"/>
      <c r="E72" s="168"/>
    </row>
    <row r="73" spans="1:5" ht="15.75">
      <c r="A73" s="167">
        <v>42311</v>
      </c>
      <c r="B73" s="168">
        <v>4689</v>
      </c>
      <c r="C73" s="168">
        <v>0</v>
      </c>
      <c r="D73" s="168"/>
      <c r="E73" s="168"/>
    </row>
    <row r="74" spans="1:5" ht="15.75">
      <c r="A74" s="167">
        <v>42312</v>
      </c>
      <c r="B74" s="168">
        <v>5740</v>
      </c>
      <c r="C74" s="168">
        <v>0</v>
      </c>
      <c r="D74" s="168"/>
      <c r="E74" s="168"/>
    </row>
    <row r="75" spans="1:5" ht="15.75">
      <c r="A75" s="167">
        <v>42313</v>
      </c>
      <c r="B75" s="168">
        <v>6679</v>
      </c>
      <c r="C75" s="168">
        <v>526</v>
      </c>
      <c r="D75" s="168"/>
      <c r="E75" s="168"/>
    </row>
    <row r="76" spans="1:5" ht="15.75">
      <c r="A76" s="167">
        <v>42314</v>
      </c>
      <c r="B76" s="168">
        <v>6765</v>
      </c>
      <c r="C76" s="168">
        <v>920</v>
      </c>
      <c r="D76" s="168"/>
      <c r="E76" s="168"/>
    </row>
    <row r="77" spans="1:5" ht="15.75">
      <c r="A77" s="167">
        <v>42315</v>
      </c>
      <c r="B77" s="168">
        <v>6022</v>
      </c>
      <c r="C77" s="168">
        <v>0</v>
      </c>
      <c r="D77" s="168"/>
      <c r="E77" s="168"/>
    </row>
    <row r="78" spans="1:5" ht="15.75">
      <c r="A78" s="167">
        <v>42316</v>
      </c>
      <c r="B78" s="168">
        <v>4425</v>
      </c>
      <c r="C78" s="168">
        <v>9</v>
      </c>
      <c r="D78" s="168"/>
      <c r="E78" s="168"/>
    </row>
    <row r="79" spans="1:5" ht="15.75">
      <c r="A79" s="167">
        <v>42317</v>
      </c>
      <c r="B79" s="168">
        <v>3979</v>
      </c>
      <c r="C79" s="168">
        <v>6</v>
      </c>
      <c r="D79" s="168"/>
      <c r="E79" s="168"/>
    </row>
    <row r="80" spans="1:5" ht="15.75">
      <c r="A80" s="167">
        <v>42318</v>
      </c>
      <c r="B80" s="168">
        <v>4842</v>
      </c>
      <c r="C80" s="168">
        <v>0</v>
      </c>
      <c r="D80" s="168"/>
      <c r="E80" s="168"/>
    </row>
    <row r="81" spans="1:5" ht="15.75">
      <c r="A81" s="167">
        <v>42319</v>
      </c>
      <c r="B81" s="168">
        <v>4296</v>
      </c>
      <c r="C81" s="168">
        <v>24</v>
      </c>
      <c r="D81" s="168"/>
      <c r="E81" s="168"/>
    </row>
    <row r="82" spans="1:5" ht="15.75">
      <c r="A82" s="167">
        <v>42320</v>
      </c>
      <c r="B82" s="168">
        <v>3425</v>
      </c>
      <c r="C82" s="168">
        <v>16</v>
      </c>
      <c r="D82" s="168"/>
      <c r="E82" s="168"/>
    </row>
    <row r="83" spans="1:5" ht="15.75">
      <c r="A83" s="167">
        <v>42321</v>
      </c>
      <c r="B83" s="168">
        <v>4909</v>
      </c>
      <c r="C83" s="168">
        <v>2</v>
      </c>
      <c r="D83" s="168"/>
      <c r="E83" s="168"/>
    </row>
    <row r="84" spans="1:5" ht="15.75">
      <c r="A84" s="167">
        <v>42322</v>
      </c>
      <c r="B84" s="168">
        <v>4884</v>
      </c>
      <c r="C84" s="168">
        <v>1014</v>
      </c>
      <c r="D84" s="168"/>
      <c r="E84" s="168"/>
    </row>
    <row r="85" spans="1:5" ht="15.75">
      <c r="A85" s="167">
        <v>42323</v>
      </c>
      <c r="B85" s="168">
        <v>4891</v>
      </c>
      <c r="C85" s="168">
        <v>0</v>
      </c>
      <c r="D85" s="168"/>
      <c r="E85" s="168"/>
    </row>
    <row r="86" spans="1:5" ht="15.75">
      <c r="A86" s="167">
        <v>42324</v>
      </c>
      <c r="B86" s="168">
        <v>4873</v>
      </c>
      <c r="C86" s="168">
        <v>0</v>
      </c>
      <c r="D86" s="168"/>
      <c r="E86" s="168"/>
    </row>
    <row r="87" spans="1:5" ht="15.75">
      <c r="A87" s="167">
        <v>42325</v>
      </c>
      <c r="B87" s="168">
        <v>3873</v>
      </c>
      <c r="C87" s="168">
        <v>13</v>
      </c>
      <c r="D87" s="168"/>
      <c r="E87" s="168"/>
    </row>
    <row r="88" spans="1:5" ht="15.75">
      <c r="A88" s="167">
        <v>42326</v>
      </c>
      <c r="B88" s="168">
        <v>4499</v>
      </c>
      <c r="C88" s="168">
        <v>0</v>
      </c>
      <c r="D88" s="168"/>
      <c r="E88" s="168"/>
    </row>
    <row r="89" spans="1:5" ht="15.75">
      <c r="A89" s="167">
        <v>42327</v>
      </c>
      <c r="B89" s="168">
        <v>4737</v>
      </c>
      <c r="C89" s="168">
        <v>0</v>
      </c>
      <c r="D89" s="168"/>
      <c r="E89" s="168"/>
    </row>
    <row r="90" spans="1:5" ht="15.75">
      <c r="A90" s="167">
        <v>42328</v>
      </c>
      <c r="B90" s="168">
        <v>4432</v>
      </c>
      <c r="C90" s="168">
        <v>111</v>
      </c>
      <c r="D90" s="168"/>
      <c r="E90" s="168"/>
    </row>
    <row r="91" spans="1:5" ht="15.75">
      <c r="A91" s="167">
        <v>42329</v>
      </c>
      <c r="B91" s="168">
        <v>2020</v>
      </c>
      <c r="C91" s="168">
        <v>0</v>
      </c>
      <c r="D91" s="168"/>
      <c r="E91" s="168"/>
    </row>
    <row r="92" spans="1:5" ht="15.75">
      <c r="A92" s="167">
        <v>42330</v>
      </c>
      <c r="B92" s="168">
        <v>76</v>
      </c>
      <c r="C92" s="168">
        <v>0</v>
      </c>
      <c r="D92" s="168"/>
      <c r="E92" s="168"/>
    </row>
    <row r="93" spans="1:5" ht="15.75">
      <c r="A93" s="167">
        <v>42331</v>
      </c>
      <c r="B93" s="168">
        <v>409</v>
      </c>
      <c r="C93" s="168">
        <v>5</v>
      </c>
      <c r="D93" s="168"/>
      <c r="E93" s="168"/>
    </row>
    <row r="94" spans="1:5" ht="15.75">
      <c r="A94" s="167">
        <v>42332</v>
      </c>
      <c r="B94" s="168">
        <v>3383</v>
      </c>
      <c r="C94" s="168">
        <v>89</v>
      </c>
      <c r="D94" s="168"/>
      <c r="E94" s="168"/>
    </row>
    <row r="95" spans="1:5" ht="15.75">
      <c r="A95" s="167">
        <v>42333</v>
      </c>
      <c r="B95" s="168">
        <v>4889</v>
      </c>
      <c r="C95" s="168">
        <v>406</v>
      </c>
      <c r="D95" s="168"/>
      <c r="E95" s="168"/>
    </row>
    <row r="96" spans="1:5" ht="15.75">
      <c r="A96" s="167">
        <v>42334</v>
      </c>
      <c r="B96" s="168">
        <v>2973</v>
      </c>
      <c r="C96" s="168">
        <v>0</v>
      </c>
      <c r="D96" s="168"/>
      <c r="E96" s="168"/>
    </row>
    <row r="97" spans="1:5" ht="15.75">
      <c r="A97" s="167">
        <v>42335</v>
      </c>
      <c r="B97" s="168">
        <v>1961</v>
      </c>
      <c r="C97" s="168">
        <v>0</v>
      </c>
      <c r="D97" s="168"/>
      <c r="E97" s="168"/>
    </row>
    <row r="98" spans="1:5" ht="15.75">
      <c r="A98" s="167">
        <v>42336</v>
      </c>
      <c r="B98" s="168">
        <v>1420</v>
      </c>
      <c r="C98" s="168">
        <v>0</v>
      </c>
      <c r="D98" s="168"/>
      <c r="E98" s="168"/>
    </row>
    <row r="99" spans="1:5" ht="15.75">
      <c r="A99" s="167">
        <v>42337</v>
      </c>
      <c r="B99" s="168">
        <v>4703</v>
      </c>
      <c r="C99" s="168">
        <v>0</v>
      </c>
      <c r="D99" s="168"/>
      <c r="E99" s="168"/>
    </row>
    <row r="100" spans="1:5" ht="15.75">
      <c r="A100" s="167">
        <v>42338</v>
      </c>
      <c r="B100" s="168">
        <v>4744</v>
      </c>
      <c r="C100" s="168">
        <v>0</v>
      </c>
      <c r="D100" s="168"/>
      <c r="E100" s="168"/>
    </row>
    <row r="101" spans="1:5" ht="15.75">
      <c r="A101" s="167">
        <v>42339</v>
      </c>
      <c r="B101" s="168">
        <v>4386</v>
      </c>
      <c r="C101" s="168">
        <v>0</v>
      </c>
      <c r="D101" s="168"/>
      <c r="E101" s="168"/>
    </row>
    <row r="102" spans="1:5" ht="15.75">
      <c r="A102" s="167">
        <v>42340</v>
      </c>
      <c r="B102" s="168">
        <v>3863</v>
      </c>
      <c r="C102" s="168">
        <v>0</v>
      </c>
      <c r="D102" s="168"/>
      <c r="E102" s="168"/>
    </row>
    <row r="103" spans="1:5" ht="15.75">
      <c r="A103" s="167">
        <v>42341</v>
      </c>
      <c r="B103" s="168">
        <v>2671</v>
      </c>
      <c r="C103" s="168">
        <v>1</v>
      </c>
      <c r="D103" s="168"/>
      <c r="E103" s="168"/>
    </row>
    <row r="104" spans="1:5" ht="15.75">
      <c r="A104" s="167">
        <v>42342</v>
      </c>
      <c r="B104" s="168">
        <v>2435</v>
      </c>
      <c r="C104" s="168">
        <v>1769</v>
      </c>
      <c r="D104" s="168"/>
      <c r="E104" s="168"/>
    </row>
    <row r="105" spans="1:5" ht="15.75">
      <c r="A105" s="167">
        <v>42343</v>
      </c>
      <c r="B105" s="168">
        <v>2110</v>
      </c>
      <c r="C105" s="168">
        <v>837</v>
      </c>
      <c r="D105" s="168"/>
      <c r="E105" s="168"/>
    </row>
    <row r="106" spans="1:5" ht="15.75">
      <c r="A106" s="167">
        <v>42344</v>
      </c>
      <c r="B106" s="168">
        <v>4978</v>
      </c>
      <c r="C106" s="168">
        <v>1304</v>
      </c>
      <c r="D106" s="168"/>
      <c r="E106" s="168"/>
    </row>
    <row r="107" spans="1:5" ht="15.75">
      <c r="A107" s="167">
        <v>42345</v>
      </c>
      <c r="B107" s="168">
        <v>5287</v>
      </c>
      <c r="C107" s="168">
        <v>1003</v>
      </c>
      <c r="D107" s="168"/>
      <c r="E107" s="168"/>
    </row>
    <row r="108" spans="1:5" ht="15.75">
      <c r="A108" s="167">
        <v>42346</v>
      </c>
      <c r="B108" s="168">
        <v>4721</v>
      </c>
      <c r="C108" s="168">
        <v>0</v>
      </c>
      <c r="D108" s="168"/>
      <c r="E108" s="168"/>
    </row>
    <row r="109" spans="1:5" ht="15.75">
      <c r="A109" s="167">
        <v>42347</v>
      </c>
      <c r="B109" s="168">
        <v>3203</v>
      </c>
      <c r="C109" s="168">
        <v>212</v>
      </c>
      <c r="D109" s="168"/>
      <c r="E109" s="168"/>
    </row>
    <row r="110" spans="1:5" ht="15.75">
      <c r="A110" s="167">
        <v>42348</v>
      </c>
      <c r="B110" s="168">
        <v>3308</v>
      </c>
      <c r="C110" s="168">
        <v>181</v>
      </c>
      <c r="D110" s="168"/>
      <c r="E110" s="168"/>
    </row>
    <row r="111" spans="1:5" ht="15.75">
      <c r="A111" s="167">
        <v>42349</v>
      </c>
      <c r="B111" s="168">
        <v>1999</v>
      </c>
      <c r="C111" s="168">
        <v>0</v>
      </c>
      <c r="D111" s="168"/>
      <c r="E111" s="168"/>
    </row>
    <row r="112" spans="1:5" ht="15.75">
      <c r="A112" s="167">
        <v>42350</v>
      </c>
      <c r="B112" s="168">
        <v>1671</v>
      </c>
      <c r="C112" s="168">
        <v>0</v>
      </c>
      <c r="D112" s="168"/>
      <c r="E112" s="168"/>
    </row>
    <row r="113" spans="1:5" ht="15.75">
      <c r="A113" s="167">
        <v>42351</v>
      </c>
      <c r="B113" s="168">
        <v>1738</v>
      </c>
      <c r="C113" s="168">
        <v>0</v>
      </c>
      <c r="D113" s="168"/>
      <c r="E113" s="168"/>
    </row>
    <row r="114" spans="1:5" ht="15.75">
      <c r="A114" s="167">
        <v>42352</v>
      </c>
      <c r="B114" s="168">
        <v>5005</v>
      </c>
      <c r="C114" s="168">
        <v>0</v>
      </c>
      <c r="D114" s="168"/>
      <c r="E114" s="168"/>
    </row>
    <row r="115" spans="1:5" ht="15.75">
      <c r="A115" s="167">
        <v>42353</v>
      </c>
      <c r="B115" s="168">
        <v>4421</v>
      </c>
      <c r="C115" s="168">
        <v>459</v>
      </c>
      <c r="D115" s="168"/>
      <c r="E115" s="168"/>
    </row>
    <row r="116" spans="1:5" ht="15.75">
      <c r="A116" s="167">
        <v>42354</v>
      </c>
      <c r="B116" s="168">
        <v>3105</v>
      </c>
      <c r="C116" s="168">
        <v>348</v>
      </c>
      <c r="D116" s="168"/>
      <c r="E116" s="168"/>
    </row>
    <row r="117" spans="1:5" ht="15.75">
      <c r="A117" s="167">
        <v>42355</v>
      </c>
      <c r="B117" s="168">
        <v>2135</v>
      </c>
      <c r="C117" s="168">
        <v>0</v>
      </c>
      <c r="D117" s="168"/>
      <c r="E117" s="168"/>
    </row>
    <row r="118" spans="1:5" ht="15.75">
      <c r="A118" s="167">
        <v>42356</v>
      </c>
      <c r="B118" s="168">
        <v>2330</v>
      </c>
      <c r="C118" s="168">
        <v>0</v>
      </c>
      <c r="D118" s="168"/>
      <c r="E118" s="168"/>
    </row>
    <row r="119" spans="1:5" ht="15.75">
      <c r="A119" s="167">
        <v>42357</v>
      </c>
      <c r="B119" s="168">
        <v>2373</v>
      </c>
      <c r="C119" s="168">
        <v>0</v>
      </c>
      <c r="D119" s="168"/>
      <c r="E119" s="168"/>
    </row>
    <row r="120" spans="1:5" ht="15.75">
      <c r="A120" s="167">
        <v>42358</v>
      </c>
      <c r="B120" s="168">
        <v>5223</v>
      </c>
      <c r="C120" s="168">
        <v>0</v>
      </c>
      <c r="D120" s="168"/>
      <c r="E120" s="168"/>
    </row>
    <row r="121" spans="1:5" ht="15.75">
      <c r="A121" s="167">
        <v>42359</v>
      </c>
      <c r="B121" s="168">
        <v>3904</v>
      </c>
      <c r="C121" s="168">
        <v>0</v>
      </c>
      <c r="D121" s="168"/>
      <c r="E121" s="168"/>
    </row>
    <row r="122" spans="1:5" ht="15.75">
      <c r="A122" s="167">
        <v>42360</v>
      </c>
      <c r="B122" s="168">
        <v>3668</v>
      </c>
      <c r="C122" s="168">
        <v>128</v>
      </c>
      <c r="D122" s="168"/>
      <c r="E122" s="168"/>
    </row>
    <row r="123" spans="1:5" ht="15.75">
      <c r="A123" s="167">
        <v>42361</v>
      </c>
      <c r="B123" s="168">
        <v>3354</v>
      </c>
      <c r="C123" s="168">
        <v>765</v>
      </c>
      <c r="D123" s="168"/>
      <c r="E123" s="168"/>
    </row>
    <row r="124" spans="1:5" ht="15.75">
      <c r="A124" s="167">
        <v>42362</v>
      </c>
      <c r="B124" s="168">
        <v>3110</v>
      </c>
      <c r="C124" s="168">
        <v>865</v>
      </c>
      <c r="D124" s="168"/>
      <c r="E124" s="168"/>
    </row>
    <row r="125" spans="1:5" ht="15.75">
      <c r="A125" s="167">
        <v>42363</v>
      </c>
      <c r="B125" s="168">
        <v>3008</v>
      </c>
      <c r="C125" s="168">
        <v>371</v>
      </c>
      <c r="D125" s="168"/>
      <c r="E125" s="168"/>
    </row>
    <row r="126" spans="1:5" ht="15.75">
      <c r="A126" s="167">
        <v>42364</v>
      </c>
      <c r="B126" s="168">
        <v>2710</v>
      </c>
      <c r="C126" s="168">
        <v>0</v>
      </c>
      <c r="D126" s="168"/>
      <c r="E126" s="168"/>
    </row>
    <row r="127" spans="1:5" ht="15.75">
      <c r="A127" s="167">
        <v>42365</v>
      </c>
      <c r="B127" s="168">
        <v>2678</v>
      </c>
      <c r="C127" s="168">
        <v>0</v>
      </c>
      <c r="D127" s="168"/>
      <c r="E127" s="168"/>
    </row>
    <row r="128" spans="1:5" ht="15.75">
      <c r="A128" s="167">
        <v>42366</v>
      </c>
      <c r="B128" s="168">
        <v>3337</v>
      </c>
      <c r="C128" s="168">
        <v>1045</v>
      </c>
      <c r="D128" s="168"/>
      <c r="E128" s="168"/>
    </row>
    <row r="129" spans="1:5" ht="15.75">
      <c r="A129" s="167">
        <v>42367</v>
      </c>
      <c r="B129" s="168">
        <v>3643</v>
      </c>
      <c r="C129" s="168">
        <v>0</v>
      </c>
      <c r="D129" s="168"/>
      <c r="E129" s="168"/>
    </row>
    <row r="130" spans="1:5" ht="15.75">
      <c r="A130" s="167">
        <v>42368</v>
      </c>
      <c r="B130" s="168">
        <v>2552</v>
      </c>
      <c r="C130" s="168">
        <v>188</v>
      </c>
      <c r="D130" s="168"/>
      <c r="E130" s="168"/>
    </row>
    <row r="131" spans="1:5" ht="15.75">
      <c r="A131" s="167">
        <v>42369</v>
      </c>
      <c r="B131" s="168">
        <v>948</v>
      </c>
      <c r="C131" s="168">
        <v>0</v>
      </c>
      <c r="D131" s="168"/>
      <c r="E131" s="168"/>
    </row>
    <row r="132" spans="1:5" ht="15.75">
      <c r="A132" s="167">
        <v>42370</v>
      </c>
      <c r="B132" s="168">
        <v>828</v>
      </c>
      <c r="C132" s="168">
        <v>0</v>
      </c>
      <c r="D132" s="168"/>
      <c r="E132" s="168"/>
    </row>
    <row r="133" spans="1:5" ht="15.75">
      <c r="A133" s="167">
        <v>42371</v>
      </c>
      <c r="B133" s="168">
        <v>3203</v>
      </c>
      <c r="C133" s="168">
        <v>13</v>
      </c>
      <c r="D133" s="168"/>
      <c r="E133" s="168"/>
    </row>
    <row r="134" spans="1:5" ht="15.75">
      <c r="A134" s="167">
        <v>42372</v>
      </c>
      <c r="B134" s="168">
        <v>2241</v>
      </c>
      <c r="C134" s="168">
        <v>0</v>
      </c>
      <c r="D134" s="168"/>
      <c r="E134" s="168"/>
    </row>
    <row r="135" spans="1:5" ht="15.75">
      <c r="A135" s="167">
        <v>42373</v>
      </c>
      <c r="B135" s="168">
        <v>1917</v>
      </c>
      <c r="C135" s="168">
        <v>0</v>
      </c>
      <c r="D135" s="168"/>
      <c r="E135" s="168"/>
    </row>
    <row r="136" spans="1:5" ht="15.75">
      <c r="A136" s="167">
        <v>42374</v>
      </c>
      <c r="B136" s="168">
        <v>779</v>
      </c>
      <c r="C136" s="168">
        <v>0</v>
      </c>
      <c r="D136" s="168"/>
      <c r="E136" s="168"/>
    </row>
    <row r="137" spans="1:5" ht="15.75">
      <c r="A137" s="167">
        <v>42375</v>
      </c>
      <c r="B137" s="168">
        <v>1067</v>
      </c>
      <c r="C137" s="168">
        <v>0</v>
      </c>
      <c r="D137" s="168"/>
      <c r="E137" s="168"/>
    </row>
    <row r="138" spans="1:5" ht="15.75">
      <c r="A138" s="167">
        <v>42376</v>
      </c>
      <c r="B138" s="168">
        <v>119</v>
      </c>
      <c r="C138" s="168">
        <v>0</v>
      </c>
      <c r="D138" s="168"/>
      <c r="E138" s="168"/>
    </row>
    <row r="139" spans="1:5" ht="15.75">
      <c r="A139" s="167">
        <v>42377</v>
      </c>
      <c r="B139" s="168">
        <v>1475</v>
      </c>
      <c r="C139" s="168">
        <v>0</v>
      </c>
      <c r="D139" s="168"/>
      <c r="E139" s="168"/>
    </row>
    <row r="140" spans="1:5" ht="15.75">
      <c r="A140" s="167">
        <v>42378</v>
      </c>
      <c r="B140" s="168">
        <v>5050</v>
      </c>
      <c r="C140" s="168">
        <v>0</v>
      </c>
      <c r="D140" s="168"/>
      <c r="E140" s="168"/>
    </row>
    <row r="141" spans="1:5" ht="15.75">
      <c r="A141" s="167">
        <v>42379</v>
      </c>
      <c r="B141" s="168">
        <v>2410</v>
      </c>
      <c r="C141" s="168">
        <v>0</v>
      </c>
      <c r="D141" s="168"/>
      <c r="E141" s="168"/>
    </row>
    <row r="142" spans="1:5" ht="15.75">
      <c r="A142" s="167">
        <v>42380</v>
      </c>
      <c r="B142" s="168">
        <v>2645</v>
      </c>
      <c r="C142" s="168">
        <v>255</v>
      </c>
      <c r="D142" s="168"/>
      <c r="E142" s="168"/>
    </row>
    <row r="143" spans="1:5" ht="15.75">
      <c r="A143" s="167">
        <v>42381</v>
      </c>
      <c r="B143" s="168">
        <v>571</v>
      </c>
      <c r="C143" s="168">
        <v>0</v>
      </c>
      <c r="D143" s="168"/>
      <c r="E143" s="168"/>
    </row>
    <row r="144" spans="1:5" ht="15.75">
      <c r="A144" s="167">
        <v>42382</v>
      </c>
      <c r="B144" s="168">
        <v>408</v>
      </c>
      <c r="C144" s="168">
        <v>105</v>
      </c>
      <c r="D144" s="168"/>
      <c r="E144" s="168"/>
    </row>
    <row r="145" spans="1:5" ht="15.75">
      <c r="A145" s="167">
        <v>42383</v>
      </c>
      <c r="B145" s="168">
        <v>1792</v>
      </c>
      <c r="C145" s="168">
        <v>0</v>
      </c>
      <c r="D145" s="168"/>
      <c r="E145" s="168"/>
    </row>
    <row r="146" spans="1:5" ht="15.75">
      <c r="A146" s="167">
        <v>42384</v>
      </c>
      <c r="B146" s="168">
        <v>3564</v>
      </c>
      <c r="C146" s="168">
        <v>453</v>
      </c>
      <c r="D146" s="168"/>
      <c r="E146" s="168"/>
    </row>
    <row r="147" spans="1:5" ht="15.75">
      <c r="A147" s="167">
        <v>42385</v>
      </c>
      <c r="B147" s="168">
        <v>1188</v>
      </c>
      <c r="C147" s="168">
        <v>245</v>
      </c>
      <c r="D147" s="168"/>
      <c r="E147" s="168"/>
    </row>
    <row r="148" spans="1:5" ht="15.75">
      <c r="A148" s="167">
        <v>42386</v>
      </c>
      <c r="B148" s="168">
        <v>39</v>
      </c>
      <c r="C148" s="168">
        <v>0</v>
      </c>
      <c r="D148" s="168"/>
      <c r="E148" s="168"/>
    </row>
    <row r="149" spans="1:5" ht="15.75">
      <c r="A149" s="167">
        <v>42387</v>
      </c>
      <c r="B149" s="168">
        <v>435</v>
      </c>
      <c r="C149" s="168">
        <v>0</v>
      </c>
      <c r="D149" s="168"/>
      <c r="E149" s="168"/>
    </row>
    <row r="150" spans="1:5" ht="15.75">
      <c r="A150" s="167">
        <v>42388</v>
      </c>
      <c r="B150" s="168">
        <v>964</v>
      </c>
      <c r="C150" s="168">
        <v>0</v>
      </c>
      <c r="D150" s="168"/>
      <c r="E150" s="168"/>
    </row>
    <row r="151" spans="1:5" ht="15.75">
      <c r="A151" s="167">
        <v>42389</v>
      </c>
      <c r="B151" s="168">
        <v>3748</v>
      </c>
      <c r="C151" s="168">
        <v>0</v>
      </c>
      <c r="D151" s="168"/>
      <c r="E151" s="168"/>
    </row>
    <row r="152" spans="1:5" ht="15.75">
      <c r="A152" s="167">
        <v>42390</v>
      </c>
      <c r="B152" s="168">
        <v>3166</v>
      </c>
      <c r="C152" s="168">
        <v>0</v>
      </c>
      <c r="D152" s="168"/>
      <c r="E152" s="168"/>
    </row>
    <row r="153" spans="1:5" ht="15.75">
      <c r="A153" s="167">
        <v>42391</v>
      </c>
      <c r="B153" s="168">
        <v>4176</v>
      </c>
      <c r="C153" s="168">
        <v>282</v>
      </c>
      <c r="D153" s="168"/>
      <c r="E153" s="168"/>
    </row>
    <row r="154" spans="1:5" ht="15.75">
      <c r="A154" s="167">
        <v>42392</v>
      </c>
      <c r="B154" s="168">
        <v>1124</v>
      </c>
      <c r="C154" s="168">
        <v>245</v>
      </c>
      <c r="D154" s="168"/>
      <c r="E154" s="168"/>
    </row>
    <row r="155" spans="1:5" ht="15.75">
      <c r="A155" s="167">
        <v>42393</v>
      </c>
      <c r="B155" s="168">
        <v>418</v>
      </c>
      <c r="C155" s="168">
        <v>842</v>
      </c>
      <c r="D155" s="168"/>
      <c r="E155" s="168"/>
    </row>
    <row r="156" spans="1:5" ht="15.75">
      <c r="A156" s="167">
        <v>42394</v>
      </c>
      <c r="B156" s="168">
        <v>1295</v>
      </c>
      <c r="C156" s="168">
        <v>124</v>
      </c>
      <c r="D156" s="168"/>
      <c r="E156" s="168"/>
    </row>
    <row r="157" spans="1:5" ht="15.75">
      <c r="A157" s="167">
        <v>42395</v>
      </c>
      <c r="B157" s="168">
        <v>2808</v>
      </c>
      <c r="C157" s="168">
        <v>24</v>
      </c>
      <c r="D157" s="168"/>
      <c r="E157" s="168"/>
    </row>
    <row r="158" spans="1:5" ht="15.75">
      <c r="A158" s="167">
        <v>42396</v>
      </c>
      <c r="B158" s="168">
        <v>2488</v>
      </c>
      <c r="C158" s="168">
        <v>1389</v>
      </c>
      <c r="D158" s="168"/>
      <c r="E158" s="168"/>
    </row>
    <row r="159" spans="1:5" ht="15.75">
      <c r="A159" s="167">
        <v>42397</v>
      </c>
      <c r="B159" s="168">
        <v>3180</v>
      </c>
      <c r="C159" s="168">
        <v>232</v>
      </c>
      <c r="D159" s="168"/>
      <c r="E159" s="168"/>
    </row>
    <row r="160" spans="1:5" ht="15.75">
      <c r="A160" s="167">
        <v>42398</v>
      </c>
      <c r="B160" s="168">
        <v>2076</v>
      </c>
      <c r="C160" s="168">
        <v>0</v>
      </c>
      <c r="D160" s="168"/>
      <c r="E160" s="168"/>
    </row>
    <row r="161" spans="1:5" ht="15.75">
      <c r="A161" s="167">
        <v>42399</v>
      </c>
      <c r="B161" s="168">
        <v>2623</v>
      </c>
      <c r="C161" s="168">
        <v>855</v>
      </c>
      <c r="D161" s="168"/>
      <c r="E161" s="168"/>
    </row>
    <row r="162" spans="1:5" ht="15.75">
      <c r="A162" s="167">
        <v>42400</v>
      </c>
      <c r="B162" s="168">
        <v>2105</v>
      </c>
      <c r="C162" s="168">
        <v>92</v>
      </c>
      <c r="D162" s="168"/>
      <c r="E162" s="168"/>
    </row>
    <row r="163" spans="1:5" ht="15.75">
      <c r="A163" s="167">
        <v>42401</v>
      </c>
      <c r="B163" s="168">
        <v>1244</v>
      </c>
      <c r="C163" s="168">
        <v>389</v>
      </c>
      <c r="D163" s="168"/>
      <c r="E163" s="168"/>
    </row>
    <row r="164" spans="1:5" ht="15.75">
      <c r="A164" s="167">
        <v>42402</v>
      </c>
      <c r="B164" s="168">
        <v>2368</v>
      </c>
      <c r="C164" s="168">
        <v>129</v>
      </c>
      <c r="D164" s="168"/>
      <c r="E164" s="168"/>
    </row>
    <row r="165" spans="1:5" ht="15.75">
      <c r="A165" s="167">
        <v>42403</v>
      </c>
      <c r="B165" s="168">
        <v>3299</v>
      </c>
      <c r="C165" s="168">
        <v>121</v>
      </c>
      <c r="D165" s="168"/>
      <c r="E165" s="168"/>
    </row>
    <row r="166" spans="1:5" ht="15.75">
      <c r="A166" s="167">
        <v>42404</v>
      </c>
      <c r="B166" s="168">
        <v>565</v>
      </c>
      <c r="C166" s="168">
        <v>117</v>
      </c>
      <c r="D166" s="168"/>
      <c r="E166" s="168"/>
    </row>
    <row r="167" spans="1:5" ht="15.75">
      <c r="A167" s="167">
        <v>42405</v>
      </c>
      <c r="B167" s="168">
        <v>38</v>
      </c>
      <c r="C167" s="168">
        <v>0</v>
      </c>
      <c r="D167" s="168"/>
      <c r="E167" s="168"/>
    </row>
    <row r="168" spans="1:5" ht="15.75">
      <c r="A168" s="167">
        <v>42406</v>
      </c>
      <c r="B168" s="168">
        <v>7</v>
      </c>
      <c r="C168" s="168">
        <v>0</v>
      </c>
      <c r="D168" s="168"/>
      <c r="E168" s="168"/>
    </row>
    <row r="169" spans="1:5" ht="15.75">
      <c r="A169" s="167">
        <v>42407</v>
      </c>
      <c r="B169" s="168">
        <v>608</v>
      </c>
      <c r="C169" s="168">
        <v>0</v>
      </c>
      <c r="D169" s="168"/>
      <c r="E169" s="168"/>
    </row>
    <row r="170" spans="1:5" ht="15.75">
      <c r="A170" s="167">
        <v>42408</v>
      </c>
      <c r="B170" s="168">
        <v>2418</v>
      </c>
      <c r="C170" s="168">
        <v>0</v>
      </c>
      <c r="D170" s="168"/>
      <c r="E170" s="168"/>
    </row>
    <row r="171" spans="1:5" ht="15.75">
      <c r="A171" s="167">
        <v>42409</v>
      </c>
      <c r="B171" s="168">
        <v>3676</v>
      </c>
      <c r="C171" s="168">
        <v>0</v>
      </c>
      <c r="D171" s="168"/>
      <c r="E171" s="168"/>
    </row>
    <row r="172" spans="1:5" ht="15.75">
      <c r="A172" s="167">
        <v>42410</v>
      </c>
      <c r="B172" s="168">
        <v>1071</v>
      </c>
      <c r="C172" s="168">
        <v>0</v>
      </c>
      <c r="D172" s="168"/>
      <c r="E172" s="168"/>
    </row>
    <row r="173" spans="1:5" ht="15.75">
      <c r="A173" s="167">
        <v>42411</v>
      </c>
      <c r="B173" s="168">
        <v>502</v>
      </c>
      <c r="C173" s="168">
        <v>0</v>
      </c>
      <c r="D173" s="168"/>
      <c r="E173" s="168"/>
    </row>
    <row r="174" spans="1:5" ht="15.75">
      <c r="A174" s="167">
        <v>42412</v>
      </c>
      <c r="B174" s="168">
        <v>123</v>
      </c>
      <c r="C174" s="168">
        <v>0</v>
      </c>
      <c r="D174" s="168"/>
      <c r="E174" s="168"/>
    </row>
    <row r="175" spans="1:5" ht="15.75">
      <c r="A175" s="167">
        <v>42413</v>
      </c>
      <c r="B175" s="168">
        <v>186</v>
      </c>
      <c r="C175" s="168">
        <v>93</v>
      </c>
      <c r="D175" s="168"/>
      <c r="E175" s="168"/>
    </row>
    <row r="176" spans="1:5" ht="15.75">
      <c r="A176" s="167">
        <v>42414</v>
      </c>
      <c r="B176" s="168">
        <v>51</v>
      </c>
      <c r="C176" s="168">
        <v>0</v>
      </c>
      <c r="D176" s="168"/>
      <c r="E176" s="168"/>
    </row>
    <row r="177" spans="1:5" ht="15.75">
      <c r="A177" s="167">
        <v>42415</v>
      </c>
      <c r="B177" s="168">
        <v>181</v>
      </c>
      <c r="C177" s="168">
        <v>0</v>
      </c>
      <c r="D177" s="168"/>
      <c r="E177" s="168"/>
    </row>
    <row r="178" spans="1:5" ht="15.75">
      <c r="A178" s="167">
        <v>42416</v>
      </c>
      <c r="B178" s="168">
        <v>1783</v>
      </c>
      <c r="C178" s="168">
        <v>0</v>
      </c>
      <c r="D178" s="168"/>
      <c r="E178" s="168"/>
    </row>
    <row r="179" spans="1:5" ht="15.75">
      <c r="A179" s="167">
        <v>42417</v>
      </c>
      <c r="B179" s="168">
        <v>4611</v>
      </c>
      <c r="C179" s="168">
        <v>464</v>
      </c>
      <c r="D179" s="168"/>
      <c r="E179" s="168"/>
    </row>
    <row r="180" spans="1:5" ht="15.75">
      <c r="A180" s="167">
        <v>42418</v>
      </c>
      <c r="B180" s="168">
        <v>4824</v>
      </c>
      <c r="C180" s="168">
        <v>0</v>
      </c>
      <c r="D180" s="168"/>
      <c r="E180" s="168"/>
    </row>
    <row r="181" spans="1:5" ht="15.75">
      <c r="A181" s="167">
        <v>42419</v>
      </c>
      <c r="B181" s="168">
        <v>2440</v>
      </c>
      <c r="C181" s="168">
        <v>17</v>
      </c>
      <c r="D181" s="168"/>
      <c r="E181" s="168"/>
    </row>
    <row r="182" spans="1:5" ht="15.75">
      <c r="A182" s="167">
        <v>42420</v>
      </c>
      <c r="B182" s="168">
        <v>3772</v>
      </c>
      <c r="C182" s="168">
        <v>347</v>
      </c>
      <c r="D182" s="168"/>
      <c r="E182" s="168"/>
    </row>
    <row r="183" spans="1:5" ht="15.75">
      <c r="A183" s="167">
        <v>42421</v>
      </c>
      <c r="B183" s="168">
        <v>1618</v>
      </c>
      <c r="C183" s="168">
        <v>0</v>
      </c>
      <c r="D183" s="168"/>
      <c r="E183" s="168"/>
    </row>
    <row r="184" spans="1:5" ht="15.75">
      <c r="A184" s="167">
        <v>42422</v>
      </c>
      <c r="B184" s="168">
        <v>2545</v>
      </c>
      <c r="C184" s="168">
        <v>938</v>
      </c>
      <c r="D184" s="168"/>
      <c r="E184" s="168"/>
    </row>
    <row r="185" spans="1:5" ht="15.75">
      <c r="A185" s="167">
        <v>42423</v>
      </c>
      <c r="B185" s="168">
        <v>3474</v>
      </c>
      <c r="C185" s="168">
        <v>207</v>
      </c>
      <c r="D185" s="168"/>
      <c r="E185" s="168"/>
    </row>
    <row r="186" spans="1:5" ht="15.75">
      <c r="A186" s="167">
        <v>42424</v>
      </c>
      <c r="B186" s="168">
        <v>2044</v>
      </c>
      <c r="C186" s="168">
        <v>879</v>
      </c>
      <c r="D186" s="168"/>
      <c r="E186" s="168"/>
    </row>
    <row r="187" spans="1:5" ht="15.75">
      <c r="A187" s="167">
        <v>42425</v>
      </c>
      <c r="B187" s="168">
        <v>1675</v>
      </c>
      <c r="C187" s="168">
        <v>0</v>
      </c>
      <c r="D187" s="168"/>
      <c r="E187" s="168"/>
    </row>
    <row r="188" spans="1:5" ht="15.75">
      <c r="A188" s="167">
        <v>42426</v>
      </c>
      <c r="B188" s="168">
        <v>3021</v>
      </c>
      <c r="C188" s="168">
        <v>0</v>
      </c>
      <c r="D188" s="168"/>
      <c r="E188" s="168"/>
    </row>
    <row r="189" spans="1:5" ht="15.75">
      <c r="A189" s="167">
        <v>42427</v>
      </c>
      <c r="B189" s="168">
        <v>1355</v>
      </c>
      <c r="C189" s="168">
        <v>0</v>
      </c>
      <c r="D189" s="168"/>
      <c r="E189" s="168"/>
    </row>
    <row r="190" spans="1:5" ht="15.75">
      <c r="A190" s="167">
        <v>42428</v>
      </c>
      <c r="B190" s="168">
        <v>3651</v>
      </c>
      <c r="C190" s="168">
        <v>120</v>
      </c>
      <c r="D190" s="168"/>
      <c r="E190" s="168"/>
    </row>
    <row r="191" spans="1:5" ht="15.75">
      <c r="A191" s="167">
        <v>42429</v>
      </c>
      <c r="B191" s="168">
        <v>2072</v>
      </c>
      <c r="C191" s="168">
        <v>0</v>
      </c>
      <c r="D191" s="168"/>
      <c r="E191" s="168"/>
    </row>
    <row r="192" spans="1:5" ht="15.75">
      <c r="A192" s="167">
        <v>42430</v>
      </c>
      <c r="B192" s="168">
        <v>609</v>
      </c>
      <c r="C192" s="168">
        <v>0</v>
      </c>
      <c r="D192" s="168"/>
      <c r="E192" s="168"/>
    </row>
    <row r="193" spans="1:5" ht="15.75">
      <c r="A193" s="167">
        <v>42431</v>
      </c>
      <c r="B193" s="168">
        <v>2162</v>
      </c>
      <c r="C193" s="168">
        <v>0</v>
      </c>
      <c r="D193" s="168"/>
      <c r="E193" s="168"/>
    </row>
    <row r="194" spans="1:5" ht="15.75">
      <c r="A194" s="167">
        <v>42432</v>
      </c>
      <c r="B194" s="168">
        <v>2569</v>
      </c>
      <c r="C194" s="168">
        <v>0</v>
      </c>
      <c r="D194" s="168"/>
      <c r="E194" s="168"/>
    </row>
    <row r="195" spans="1:5" ht="15.75">
      <c r="A195" s="167">
        <v>42433</v>
      </c>
      <c r="B195" s="168">
        <v>332</v>
      </c>
      <c r="C195" s="168">
        <v>0</v>
      </c>
      <c r="D195" s="168"/>
      <c r="E195" s="168"/>
    </row>
    <row r="196" spans="1:5" ht="15.75">
      <c r="A196" s="167">
        <v>42434</v>
      </c>
      <c r="B196" s="168">
        <v>630</v>
      </c>
      <c r="C196" s="168">
        <v>0</v>
      </c>
      <c r="D196" s="168"/>
      <c r="E196" s="168"/>
    </row>
    <row r="197" spans="1:5" ht="15.75">
      <c r="A197" s="167">
        <v>42435</v>
      </c>
      <c r="B197" s="168">
        <v>2480</v>
      </c>
      <c r="C197" s="168">
        <v>0</v>
      </c>
      <c r="D197" s="168"/>
      <c r="E197" s="168"/>
    </row>
    <row r="198" spans="1:5" ht="15.75">
      <c r="A198" s="167">
        <v>42436</v>
      </c>
      <c r="B198" s="168">
        <v>728</v>
      </c>
      <c r="C198" s="168">
        <v>208</v>
      </c>
      <c r="D198" s="168"/>
      <c r="E198" s="168"/>
    </row>
    <row r="199" spans="1:5" ht="15.75">
      <c r="A199" s="167">
        <v>42437</v>
      </c>
      <c r="B199" s="168">
        <v>811</v>
      </c>
      <c r="C199" s="168">
        <v>187</v>
      </c>
      <c r="D199" s="168"/>
      <c r="E199" s="168"/>
    </row>
    <row r="200" spans="1:5" ht="15.75">
      <c r="A200" s="167">
        <v>42438</v>
      </c>
      <c r="B200" s="168">
        <v>3340</v>
      </c>
      <c r="C200" s="168">
        <v>0</v>
      </c>
      <c r="D200" s="168"/>
      <c r="E200" s="168"/>
    </row>
    <row r="201" spans="1:5" ht="15.75">
      <c r="A201" s="167">
        <v>42439</v>
      </c>
      <c r="B201" s="168">
        <v>835</v>
      </c>
      <c r="C201" s="168">
        <v>0</v>
      </c>
      <c r="D201" s="168"/>
      <c r="E201" s="168"/>
    </row>
    <row r="202" spans="1:5" ht="15.75">
      <c r="A202" s="167">
        <v>42440</v>
      </c>
      <c r="B202" s="168">
        <v>232</v>
      </c>
      <c r="C202" s="168">
        <v>0</v>
      </c>
      <c r="D202" s="168"/>
      <c r="E202" s="168"/>
    </row>
    <row r="203" spans="1:5" ht="15.75">
      <c r="A203" s="167">
        <v>42441</v>
      </c>
      <c r="B203" s="168">
        <v>2578</v>
      </c>
      <c r="C203" s="168">
        <v>0</v>
      </c>
      <c r="D203" s="168"/>
      <c r="E203" s="168"/>
    </row>
    <row r="204" spans="1:5" ht="15.75">
      <c r="A204" s="167">
        <v>42442</v>
      </c>
      <c r="B204" s="168">
        <v>1418</v>
      </c>
      <c r="C204" s="168">
        <v>0</v>
      </c>
      <c r="D204" s="168"/>
      <c r="E204" s="168"/>
    </row>
    <row r="205" spans="1:5" ht="15.75">
      <c r="A205" s="167">
        <v>42443</v>
      </c>
      <c r="B205" s="168">
        <v>301</v>
      </c>
      <c r="C205" s="168">
        <v>0</v>
      </c>
      <c r="D205" s="168"/>
      <c r="E205" s="168"/>
    </row>
    <row r="206" spans="1:5" ht="15.75">
      <c r="A206" s="167">
        <v>42444</v>
      </c>
      <c r="B206" s="168">
        <v>128</v>
      </c>
      <c r="C206" s="168">
        <v>0</v>
      </c>
      <c r="D206" s="168"/>
      <c r="E206" s="168"/>
    </row>
    <row r="207" spans="1:5" ht="15.75">
      <c r="A207" s="167">
        <v>42445</v>
      </c>
      <c r="B207" s="168">
        <v>252</v>
      </c>
      <c r="C207" s="168">
        <v>1230</v>
      </c>
      <c r="D207" s="168"/>
      <c r="E207" s="168"/>
    </row>
    <row r="208" spans="1:5" ht="15.75">
      <c r="A208" s="167">
        <v>42446</v>
      </c>
      <c r="B208" s="168">
        <v>263</v>
      </c>
      <c r="C208" s="168">
        <v>1184</v>
      </c>
      <c r="D208" s="168"/>
      <c r="E208" s="168"/>
    </row>
    <row r="209" spans="1:5" ht="15.75">
      <c r="A209" s="167">
        <v>42447</v>
      </c>
      <c r="B209" s="168">
        <v>1431</v>
      </c>
      <c r="C209" s="168">
        <v>0</v>
      </c>
      <c r="D209" s="168"/>
      <c r="E209" s="168"/>
    </row>
    <row r="210" spans="1:5" ht="15.75">
      <c r="A210" s="167">
        <v>42448</v>
      </c>
      <c r="B210" s="168">
        <v>926</v>
      </c>
      <c r="C210" s="168">
        <v>1189</v>
      </c>
      <c r="D210" s="168"/>
      <c r="E210" s="168"/>
    </row>
    <row r="211" spans="1:5" ht="15.75">
      <c r="A211" s="167">
        <v>42449</v>
      </c>
      <c r="B211" s="168">
        <v>931</v>
      </c>
      <c r="C211" s="168">
        <v>727</v>
      </c>
      <c r="D211" s="168"/>
      <c r="E211" s="168"/>
    </row>
    <row r="212" spans="1:5" ht="15.75">
      <c r="A212" s="167">
        <v>42450</v>
      </c>
      <c r="B212" s="168">
        <v>880</v>
      </c>
      <c r="C212" s="168">
        <v>619</v>
      </c>
      <c r="D212" s="168"/>
      <c r="E212" s="168"/>
    </row>
    <row r="213" spans="1:5" ht="15.75">
      <c r="A213" s="167">
        <v>42451</v>
      </c>
      <c r="B213" s="168">
        <v>539</v>
      </c>
      <c r="C213" s="168">
        <v>0</v>
      </c>
      <c r="D213" s="168"/>
      <c r="E213" s="168"/>
    </row>
    <row r="214" spans="1:5" ht="15.75">
      <c r="A214" s="167">
        <v>42452</v>
      </c>
      <c r="B214" s="168">
        <v>269</v>
      </c>
      <c r="C214" s="168">
        <v>0</v>
      </c>
      <c r="D214" s="168"/>
      <c r="E214" s="168"/>
    </row>
    <row r="215" spans="1:5" ht="15.75">
      <c r="A215" s="167">
        <v>42453</v>
      </c>
      <c r="B215" s="168">
        <v>83</v>
      </c>
      <c r="C215" s="168">
        <v>0</v>
      </c>
      <c r="D215" s="168"/>
      <c r="E215" s="168"/>
    </row>
    <row r="216" spans="1:5" ht="15.75">
      <c r="A216" s="167">
        <v>42454</v>
      </c>
      <c r="B216" s="168">
        <v>177</v>
      </c>
      <c r="C216" s="168">
        <v>0</v>
      </c>
      <c r="D216" s="168"/>
      <c r="E216" s="168"/>
    </row>
    <row r="217" spans="1:5" ht="15.75">
      <c r="A217" s="167">
        <v>42455</v>
      </c>
      <c r="B217" s="168">
        <v>5</v>
      </c>
      <c r="C217" s="168">
        <v>0</v>
      </c>
      <c r="D217" s="168"/>
      <c r="E217" s="168"/>
    </row>
    <row r="218" spans="1:5" ht="15.75">
      <c r="A218" s="167">
        <v>42456</v>
      </c>
      <c r="B218" s="168">
        <v>144</v>
      </c>
      <c r="C218" s="168">
        <v>0</v>
      </c>
      <c r="D218" s="168"/>
      <c r="E218" s="168"/>
    </row>
    <row r="219" spans="1:5" ht="15.75">
      <c r="A219" s="167">
        <v>42457</v>
      </c>
      <c r="B219" s="168">
        <v>161</v>
      </c>
      <c r="C219" s="168">
        <v>0</v>
      </c>
      <c r="D219" s="168"/>
      <c r="E219" s="168"/>
    </row>
    <row r="220" spans="1:5" ht="15.75">
      <c r="A220" s="167">
        <v>42458</v>
      </c>
      <c r="B220" s="168">
        <v>741</v>
      </c>
      <c r="C220" s="168">
        <v>730</v>
      </c>
      <c r="D220" s="168"/>
      <c r="E220" s="168"/>
    </row>
    <row r="221" spans="1:5" ht="15.75">
      <c r="A221" s="167">
        <v>42459</v>
      </c>
      <c r="B221" s="168">
        <v>267</v>
      </c>
      <c r="C221" s="168">
        <v>2699</v>
      </c>
      <c r="D221" s="168"/>
      <c r="E221" s="168"/>
    </row>
    <row r="222" spans="1:5" ht="15.75">
      <c r="A222" s="167">
        <v>42460</v>
      </c>
      <c r="B222" s="168">
        <v>401</v>
      </c>
      <c r="C222" s="168">
        <v>364</v>
      </c>
      <c r="D222" s="168"/>
      <c r="E222" s="168"/>
    </row>
    <row r="223" spans="1:5" ht="15.75">
      <c r="A223" s="167">
        <v>42461</v>
      </c>
      <c r="B223" s="168">
        <v>555</v>
      </c>
      <c r="C223" s="168">
        <v>545</v>
      </c>
      <c r="D223" s="168"/>
      <c r="E223" s="168"/>
    </row>
    <row r="224" spans="1:5" ht="15.75">
      <c r="A224" s="167">
        <v>42462</v>
      </c>
      <c r="B224" s="168">
        <v>231</v>
      </c>
      <c r="C224" s="168">
        <v>0</v>
      </c>
      <c r="D224" s="168"/>
      <c r="E224" s="168"/>
    </row>
    <row r="225" spans="1:5" ht="15.75">
      <c r="A225" s="167">
        <v>42463</v>
      </c>
      <c r="B225" s="168">
        <v>262</v>
      </c>
      <c r="C225" s="168">
        <v>0</v>
      </c>
      <c r="D225" s="168"/>
      <c r="E225" s="168"/>
    </row>
    <row r="226" spans="1:5" ht="15.75">
      <c r="A226" s="167">
        <v>42464</v>
      </c>
      <c r="B226" s="168">
        <v>228</v>
      </c>
      <c r="C226" s="168">
        <v>10</v>
      </c>
      <c r="D226" s="168"/>
      <c r="E226" s="168"/>
    </row>
    <row r="227" spans="1:5" ht="15.75">
      <c r="A227" s="167">
        <v>42465</v>
      </c>
      <c r="B227" s="168">
        <v>28</v>
      </c>
      <c r="C227" s="168">
        <v>0</v>
      </c>
      <c r="D227" s="168"/>
      <c r="E227" s="168"/>
    </row>
    <row r="228" spans="1:5" ht="15.75">
      <c r="A228" s="167">
        <v>42466</v>
      </c>
      <c r="B228" s="168">
        <v>70</v>
      </c>
      <c r="C228" s="168">
        <v>0</v>
      </c>
      <c r="D228" s="168"/>
      <c r="E228" s="168"/>
    </row>
    <row r="229" spans="1:5" ht="15.75">
      <c r="A229" s="167">
        <v>42467</v>
      </c>
      <c r="B229" s="168">
        <v>157</v>
      </c>
      <c r="C229" s="168">
        <v>312</v>
      </c>
      <c r="D229" s="168"/>
      <c r="E229" s="168"/>
    </row>
    <row r="230" spans="1:5" ht="15.75">
      <c r="A230" s="167">
        <v>42468</v>
      </c>
      <c r="B230" s="168">
        <v>116</v>
      </c>
      <c r="C230" s="168">
        <v>0</v>
      </c>
      <c r="D230" s="168"/>
      <c r="E230" s="168"/>
    </row>
    <row r="231" spans="1:5" ht="15.75">
      <c r="A231" s="167">
        <v>42469</v>
      </c>
      <c r="B231" s="168">
        <v>59</v>
      </c>
      <c r="C231" s="168">
        <v>294</v>
      </c>
      <c r="D231" s="168"/>
      <c r="E231" s="168"/>
    </row>
    <row r="232" spans="1:5" ht="15.75">
      <c r="A232" s="167">
        <v>42470</v>
      </c>
      <c r="B232" s="168">
        <v>0</v>
      </c>
      <c r="C232" s="168">
        <v>0</v>
      </c>
      <c r="D232" s="168"/>
      <c r="E232" s="168"/>
    </row>
    <row r="233" spans="1:5" ht="15.75">
      <c r="A233" s="167">
        <v>42471</v>
      </c>
      <c r="B233" s="168">
        <v>75</v>
      </c>
      <c r="C233" s="168">
        <v>0</v>
      </c>
      <c r="D233" s="168"/>
      <c r="E233" s="168"/>
    </row>
    <row r="234" spans="1:5" ht="15.75">
      <c r="A234" s="167">
        <v>42472</v>
      </c>
      <c r="B234" s="168">
        <v>101</v>
      </c>
      <c r="C234" s="168">
        <v>2231</v>
      </c>
      <c r="D234" s="168"/>
      <c r="E234" s="168"/>
    </row>
    <row r="235" spans="1:5" ht="15.75">
      <c r="A235" s="167">
        <v>42473</v>
      </c>
      <c r="B235" s="168">
        <v>30</v>
      </c>
      <c r="C235" s="168">
        <v>2044</v>
      </c>
      <c r="D235" s="168"/>
      <c r="E235" s="168"/>
    </row>
    <row r="236" spans="1:5" ht="15.75">
      <c r="A236" s="167">
        <v>42474</v>
      </c>
      <c r="B236" s="168">
        <v>106</v>
      </c>
      <c r="C236" s="168">
        <v>1030</v>
      </c>
      <c r="D236" s="168"/>
      <c r="E236" s="168"/>
    </row>
    <row r="237" spans="1:5" ht="15.75">
      <c r="A237" s="167">
        <v>42475</v>
      </c>
      <c r="B237" s="168">
        <v>79</v>
      </c>
      <c r="C237" s="168">
        <v>350</v>
      </c>
      <c r="D237" s="168"/>
      <c r="E237" s="168"/>
    </row>
    <row r="238" spans="1:5" ht="15.75">
      <c r="A238" s="167">
        <v>42476</v>
      </c>
      <c r="B238" s="168">
        <v>55</v>
      </c>
      <c r="C238" s="168">
        <v>0</v>
      </c>
      <c r="D238" s="168"/>
      <c r="E238" s="168"/>
    </row>
    <row r="239" spans="1:5" ht="15.75">
      <c r="A239" s="167">
        <v>42477</v>
      </c>
      <c r="B239" s="168">
        <v>107</v>
      </c>
      <c r="C239" s="168">
        <v>497</v>
      </c>
      <c r="D239" s="168"/>
      <c r="E239" s="168"/>
    </row>
    <row r="240" spans="1:5" ht="15.75">
      <c r="A240" s="167">
        <v>42478</v>
      </c>
      <c r="B240" s="168">
        <v>107</v>
      </c>
      <c r="C240" s="168">
        <v>343</v>
      </c>
      <c r="D240" s="168"/>
      <c r="E240" s="168"/>
    </row>
    <row r="241" spans="1:5" ht="15.75">
      <c r="A241" s="167">
        <v>42479</v>
      </c>
      <c r="B241" s="168">
        <v>178</v>
      </c>
      <c r="C241" s="168">
        <v>65</v>
      </c>
      <c r="D241" s="168"/>
      <c r="E241" s="168"/>
    </row>
    <row r="242" spans="1:5" ht="15.75">
      <c r="A242" s="167">
        <v>42480</v>
      </c>
      <c r="B242" s="168">
        <v>233</v>
      </c>
      <c r="C242" s="168">
        <v>0</v>
      </c>
      <c r="D242" s="168"/>
      <c r="E242" s="168"/>
    </row>
    <row r="243" spans="1:5" ht="15.75">
      <c r="A243" s="167">
        <v>42481</v>
      </c>
      <c r="B243" s="168">
        <v>49</v>
      </c>
      <c r="C243" s="168">
        <v>264</v>
      </c>
      <c r="D243" s="168"/>
      <c r="E243" s="168"/>
    </row>
    <row r="244" spans="1:5" ht="15.75">
      <c r="A244" s="167">
        <v>42482</v>
      </c>
      <c r="B244" s="168">
        <v>34</v>
      </c>
      <c r="C244" s="168">
        <v>0</v>
      </c>
      <c r="D244" s="168"/>
      <c r="E244" s="168"/>
    </row>
    <row r="245" spans="1:5" ht="15.75">
      <c r="A245" s="167">
        <v>42483</v>
      </c>
      <c r="B245" s="168">
        <v>137</v>
      </c>
      <c r="C245" s="168">
        <v>0</v>
      </c>
      <c r="D245" s="168"/>
      <c r="E245" s="168"/>
    </row>
    <row r="246" spans="1:5" ht="15.75">
      <c r="A246" s="167">
        <v>42484</v>
      </c>
      <c r="B246" s="168">
        <v>52</v>
      </c>
      <c r="C246" s="168">
        <v>0</v>
      </c>
      <c r="D246" s="168"/>
      <c r="E246" s="168"/>
    </row>
    <row r="247" spans="1:5" ht="15.75">
      <c r="A247" s="167">
        <v>42485</v>
      </c>
      <c r="B247" s="168">
        <v>0</v>
      </c>
      <c r="C247" s="168">
        <v>308</v>
      </c>
      <c r="D247" s="168"/>
      <c r="E247" s="168"/>
    </row>
    <row r="248" spans="1:5" ht="15.75">
      <c r="A248" s="167">
        <v>42486</v>
      </c>
      <c r="B248" s="168">
        <v>62</v>
      </c>
      <c r="C248" s="168">
        <v>1133</v>
      </c>
      <c r="D248" s="168"/>
      <c r="E248" s="168"/>
    </row>
    <row r="249" spans="1:5" ht="15.75">
      <c r="A249" s="167">
        <v>42487</v>
      </c>
      <c r="B249" s="168">
        <v>108</v>
      </c>
      <c r="C249" s="168">
        <v>0</v>
      </c>
      <c r="D249" s="168"/>
      <c r="E249" s="168"/>
    </row>
    <row r="250" spans="1:5" ht="15.75">
      <c r="A250" s="167">
        <v>42488</v>
      </c>
      <c r="B250" s="168">
        <v>110</v>
      </c>
      <c r="C250" s="168">
        <v>237</v>
      </c>
      <c r="D250" s="168"/>
      <c r="E250" s="168"/>
    </row>
    <row r="251" spans="1:5" ht="15.75">
      <c r="A251" s="167">
        <v>42489</v>
      </c>
      <c r="B251" s="168">
        <v>90</v>
      </c>
      <c r="C251" s="168">
        <v>381</v>
      </c>
      <c r="D251" s="168"/>
      <c r="E251" s="168"/>
    </row>
    <row r="252" spans="1:5" ht="15.75">
      <c r="A252" s="167">
        <v>42490</v>
      </c>
      <c r="B252" s="168">
        <v>0</v>
      </c>
      <c r="C252" s="168">
        <v>27</v>
      </c>
      <c r="D252" s="168"/>
      <c r="E252" s="168"/>
    </row>
    <row r="253" spans="1:5" ht="15.75">
      <c r="A253" s="167">
        <v>42491</v>
      </c>
      <c r="B253" s="168">
        <v>0</v>
      </c>
      <c r="C253" s="168">
        <v>705</v>
      </c>
      <c r="D253" s="168"/>
      <c r="E253" s="168"/>
    </row>
    <row r="254" spans="1:5" ht="15.75">
      <c r="A254" s="167">
        <v>42492</v>
      </c>
      <c r="B254" s="168">
        <v>123</v>
      </c>
      <c r="C254" s="168">
        <v>0</v>
      </c>
      <c r="D254" s="168"/>
      <c r="E254" s="168"/>
    </row>
    <row r="255" spans="1:5" ht="15.75">
      <c r="A255" s="167">
        <v>42493</v>
      </c>
      <c r="B255" s="168">
        <v>53</v>
      </c>
      <c r="C255" s="168">
        <v>27</v>
      </c>
      <c r="D255" s="168"/>
      <c r="E255" s="168"/>
    </row>
    <row r="256" spans="1:5" ht="15.75">
      <c r="A256" s="167">
        <v>42494</v>
      </c>
      <c r="B256" s="168">
        <v>87</v>
      </c>
      <c r="C256" s="168">
        <v>52</v>
      </c>
      <c r="D256" s="168"/>
      <c r="E256" s="168"/>
    </row>
    <row r="257" spans="1:5" ht="15.75">
      <c r="A257" s="167">
        <v>42495</v>
      </c>
      <c r="B257" s="168">
        <v>123</v>
      </c>
      <c r="C257" s="168">
        <v>0</v>
      </c>
      <c r="D257" s="168"/>
      <c r="E257" s="168"/>
    </row>
    <row r="258" spans="1:5" ht="15.75">
      <c r="A258" s="167">
        <v>42496</v>
      </c>
      <c r="B258" s="168">
        <v>14</v>
      </c>
      <c r="C258" s="168">
        <v>847</v>
      </c>
      <c r="D258" s="168"/>
      <c r="E258" s="168"/>
    </row>
    <row r="259" spans="1:5" ht="15.75">
      <c r="A259" s="167">
        <v>42497</v>
      </c>
      <c r="B259" s="168">
        <v>48</v>
      </c>
      <c r="C259" s="168">
        <v>1651</v>
      </c>
      <c r="D259" s="168"/>
      <c r="E259" s="168"/>
    </row>
    <row r="260" spans="1:5" ht="15.75">
      <c r="A260" s="167">
        <v>42498</v>
      </c>
      <c r="B260" s="168">
        <v>37</v>
      </c>
      <c r="C260" s="168">
        <v>0</v>
      </c>
      <c r="D260" s="168"/>
      <c r="E260" s="168"/>
    </row>
    <row r="261" spans="1:5" ht="15.75">
      <c r="A261" s="167">
        <v>42499</v>
      </c>
      <c r="B261" s="168">
        <v>42</v>
      </c>
      <c r="C261" s="168">
        <v>0</v>
      </c>
      <c r="D261" s="168"/>
      <c r="E261" s="168"/>
    </row>
    <row r="262" spans="1:5" ht="15.75">
      <c r="A262" s="167">
        <v>42500</v>
      </c>
      <c r="B262" s="168">
        <v>63</v>
      </c>
      <c r="C262" s="168">
        <v>32</v>
      </c>
      <c r="D262" s="168"/>
      <c r="E262" s="168"/>
    </row>
    <row r="263" spans="1:5" ht="15.75">
      <c r="A263" s="167">
        <v>42501</v>
      </c>
      <c r="B263" s="168">
        <v>73</v>
      </c>
      <c r="C263" s="168">
        <v>12</v>
      </c>
      <c r="D263" s="168"/>
      <c r="E263" s="168"/>
    </row>
    <row r="264" spans="1:5" ht="15.75">
      <c r="A264" s="167">
        <v>42502</v>
      </c>
      <c r="B264" s="168">
        <v>11</v>
      </c>
      <c r="C264" s="168">
        <v>0</v>
      </c>
      <c r="D264" s="168"/>
      <c r="E264" s="168"/>
    </row>
    <row r="265" spans="1:5" ht="15.75">
      <c r="A265" s="167">
        <v>42503</v>
      </c>
      <c r="B265" s="168">
        <v>6</v>
      </c>
      <c r="C265" s="168">
        <v>1034</v>
      </c>
      <c r="D265" s="168"/>
      <c r="E265" s="168"/>
    </row>
    <row r="266" spans="1:5" ht="15.75">
      <c r="A266" s="167">
        <v>42504</v>
      </c>
      <c r="B266" s="168">
        <v>8</v>
      </c>
      <c r="C266" s="168">
        <v>0</v>
      </c>
      <c r="D266" s="168"/>
      <c r="E266" s="168"/>
    </row>
    <row r="267" spans="1:5" ht="15.75">
      <c r="A267" s="167">
        <v>42505</v>
      </c>
      <c r="B267" s="168">
        <v>47</v>
      </c>
      <c r="C267" s="168">
        <v>0</v>
      </c>
      <c r="D267" s="168"/>
      <c r="E267" s="168"/>
    </row>
    <row r="268" spans="1:5" ht="15.75">
      <c r="A268" s="167">
        <v>42506</v>
      </c>
      <c r="B268" s="168">
        <v>16</v>
      </c>
      <c r="C268" s="168">
        <v>0</v>
      </c>
      <c r="D268" s="168"/>
      <c r="E268" s="168"/>
    </row>
    <row r="269" spans="1:5" ht="15.75">
      <c r="A269" s="167">
        <v>42507</v>
      </c>
      <c r="B269" s="168">
        <v>24</v>
      </c>
      <c r="C269" s="168">
        <v>784</v>
      </c>
      <c r="D269" s="168"/>
      <c r="E269" s="168"/>
    </row>
    <row r="270" spans="1:5" ht="15.75">
      <c r="A270" s="167">
        <v>42508</v>
      </c>
      <c r="B270" s="168">
        <v>98</v>
      </c>
      <c r="C270" s="168">
        <v>837</v>
      </c>
      <c r="D270" s="168"/>
      <c r="E270" s="168"/>
    </row>
    <row r="271" spans="1:5" ht="15.75">
      <c r="A271" s="167">
        <v>42509</v>
      </c>
      <c r="B271" s="168">
        <v>14</v>
      </c>
      <c r="C271" s="168">
        <v>0</v>
      </c>
      <c r="D271" s="168"/>
      <c r="E271" s="168"/>
    </row>
    <row r="272" spans="1:5" ht="15.75">
      <c r="A272" s="167">
        <v>42510</v>
      </c>
      <c r="B272" s="168">
        <v>35</v>
      </c>
      <c r="C272" s="168">
        <v>0</v>
      </c>
      <c r="D272" s="168"/>
      <c r="E272" s="168"/>
    </row>
    <row r="273" spans="1:5" ht="15.75">
      <c r="A273" s="167">
        <v>42511</v>
      </c>
      <c r="B273" s="168">
        <v>76</v>
      </c>
      <c r="C273" s="168">
        <v>0</v>
      </c>
      <c r="D273" s="168"/>
      <c r="E273" s="168"/>
    </row>
    <row r="274" spans="1:5" ht="15.75">
      <c r="A274" s="167">
        <v>42512</v>
      </c>
      <c r="B274" s="168">
        <v>50</v>
      </c>
      <c r="C274" s="168">
        <v>0</v>
      </c>
      <c r="D274" s="168"/>
      <c r="E274" s="168"/>
    </row>
    <row r="275" spans="1:5" ht="15.75">
      <c r="A275" s="167">
        <v>42513</v>
      </c>
      <c r="B275" s="168">
        <v>6</v>
      </c>
      <c r="C275" s="168">
        <v>315</v>
      </c>
      <c r="D275" s="168"/>
      <c r="E275" s="168"/>
    </row>
    <row r="276" spans="1:5" ht="15.75">
      <c r="A276" s="167">
        <v>42514</v>
      </c>
      <c r="B276" s="168">
        <v>0</v>
      </c>
      <c r="C276" s="168">
        <v>2006</v>
      </c>
      <c r="D276" s="168"/>
      <c r="E276" s="168"/>
    </row>
    <row r="277" spans="1:5" ht="15.75">
      <c r="A277" s="167">
        <v>42515</v>
      </c>
      <c r="B277" s="168">
        <v>1</v>
      </c>
      <c r="C277" s="168">
        <v>3268</v>
      </c>
      <c r="D277" s="168"/>
      <c r="E277" s="168"/>
    </row>
    <row r="278" spans="1:5" ht="15.75">
      <c r="A278" s="167">
        <v>42516</v>
      </c>
      <c r="B278" s="168">
        <v>104</v>
      </c>
      <c r="C278" s="168">
        <v>2760</v>
      </c>
      <c r="D278" s="168"/>
      <c r="E278" s="168"/>
    </row>
    <row r="279" spans="1:5" ht="15.75">
      <c r="A279" s="167">
        <v>42517</v>
      </c>
      <c r="B279" s="168">
        <v>68</v>
      </c>
      <c r="C279" s="168">
        <v>183</v>
      </c>
      <c r="D279" s="168"/>
      <c r="E279" s="168"/>
    </row>
    <row r="280" spans="1:5" ht="15.75">
      <c r="A280" s="167">
        <v>42518</v>
      </c>
      <c r="B280" s="168">
        <v>2</v>
      </c>
      <c r="C280" s="168">
        <v>4189</v>
      </c>
      <c r="D280" s="168"/>
      <c r="E280" s="168"/>
    </row>
    <row r="281" spans="1:5" ht="15.75">
      <c r="A281" s="167">
        <v>42519</v>
      </c>
      <c r="B281" s="168">
        <v>97</v>
      </c>
      <c r="C281" s="168">
        <v>1806</v>
      </c>
      <c r="D281" s="168"/>
      <c r="E281" s="168"/>
    </row>
    <row r="282" spans="1:5" ht="15.75">
      <c r="A282" s="167">
        <v>42520</v>
      </c>
      <c r="B282" s="168">
        <v>14</v>
      </c>
      <c r="C282" s="168">
        <v>1118</v>
      </c>
      <c r="D282" s="168"/>
      <c r="E282" s="168"/>
    </row>
    <row r="283" spans="1:5" ht="15.75">
      <c r="A283" s="167">
        <v>42521</v>
      </c>
      <c r="B283" s="168">
        <v>125</v>
      </c>
      <c r="C283" s="168">
        <v>34</v>
      </c>
      <c r="D283" s="168"/>
      <c r="E283" s="168"/>
    </row>
    <row r="284" spans="1:5" ht="15.75">
      <c r="A284" s="167">
        <v>42522</v>
      </c>
      <c r="B284" s="168">
        <v>7</v>
      </c>
      <c r="C284" s="168">
        <v>0</v>
      </c>
      <c r="D284" s="168"/>
      <c r="E284" s="168"/>
    </row>
    <row r="285" spans="1:5" ht="15.75">
      <c r="A285" s="167">
        <v>42523</v>
      </c>
      <c r="B285" s="168">
        <v>173</v>
      </c>
      <c r="C285" s="168">
        <v>10</v>
      </c>
      <c r="D285" s="168"/>
      <c r="E285" s="168"/>
    </row>
    <row r="286" spans="1:5" ht="15.75">
      <c r="A286" s="167">
        <v>42524</v>
      </c>
      <c r="B286" s="168">
        <v>15</v>
      </c>
      <c r="C286" s="168">
        <v>0</v>
      </c>
      <c r="D286" s="168"/>
      <c r="E286" s="168"/>
    </row>
    <row r="287" spans="1:5" ht="15.75">
      <c r="A287" s="167">
        <v>42525</v>
      </c>
      <c r="B287" s="168">
        <v>20</v>
      </c>
      <c r="C287" s="168">
        <v>328</v>
      </c>
      <c r="D287" s="168"/>
      <c r="E287" s="168"/>
    </row>
    <row r="288" spans="1:5" ht="15.75">
      <c r="A288" s="167">
        <v>42526</v>
      </c>
      <c r="B288" s="168">
        <v>0</v>
      </c>
      <c r="C288" s="168">
        <v>376</v>
      </c>
      <c r="D288" s="168"/>
      <c r="E288" s="168"/>
    </row>
    <row r="289" spans="1:5" ht="15.75">
      <c r="A289" s="167">
        <v>42527</v>
      </c>
      <c r="B289" s="168">
        <v>18</v>
      </c>
      <c r="C289" s="168">
        <v>392</v>
      </c>
      <c r="D289" s="168"/>
      <c r="E289" s="168"/>
    </row>
    <row r="290" spans="1:5" ht="15.75">
      <c r="A290" s="167">
        <v>42528</v>
      </c>
      <c r="B290" s="168">
        <v>56</v>
      </c>
      <c r="C290" s="168">
        <v>0</v>
      </c>
      <c r="D290" s="168"/>
      <c r="E290" s="168"/>
    </row>
    <row r="291" spans="1:5" ht="15.75">
      <c r="A291" s="167">
        <v>42529</v>
      </c>
      <c r="B291" s="168">
        <v>8</v>
      </c>
      <c r="C291" s="168">
        <v>223</v>
      </c>
      <c r="D291" s="168"/>
      <c r="E291" s="168"/>
    </row>
    <row r="292" spans="1:5" ht="15.75">
      <c r="A292" s="167">
        <v>42530</v>
      </c>
      <c r="B292" s="168">
        <v>0</v>
      </c>
      <c r="C292" s="168">
        <v>550</v>
      </c>
      <c r="D292" s="168"/>
      <c r="E292" s="168"/>
    </row>
    <row r="293" spans="1:5" ht="15.75">
      <c r="A293" s="167">
        <v>42531</v>
      </c>
      <c r="B293" s="168">
        <v>5</v>
      </c>
      <c r="C293" s="168">
        <v>1991</v>
      </c>
      <c r="D293" s="168"/>
      <c r="E293" s="168"/>
    </row>
    <row r="294" spans="1:5" ht="15.75">
      <c r="A294" s="167">
        <v>42532</v>
      </c>
      <c r="B294" s="168">
        <v>205</v>
      </c>
      <c r="C294" s="168">
        <v>47</v>
      </c>
      <c r="D294" s="168"/>
      <c r="E294" s="168"/>
    </row>
    <row r="295" spans="1:5" ht="15.75">
      <c r="A295" s="167">
        <v>42533</v>
      </c>
      <c r="B295" s="168">
        <v>67</v>
      </c>
      <c r="C295" s="168">
        <v>910</v>
      </c>
      <c r="D295" s="168"/>
      <c r="E295" s="168"/>
    </row>
    <row r="296" spans="1:5" ht="15.75">
      <c r="A296" s="167">
        <v>42534</v>
      </c>
      <c r="B296" s="168">
        <v>37</v>
      </c>
      <c r="C296" s="168">
        <v>2044</v>
      </c>
      <c r="D296" s="168"/>
      <c r="E296" s="168"/>
    </row>
    <row r="297" spans="1:5" ht="15.75">
      <c r="A297" s="167">
        <v>42535</v>
      </c>
      <c r="B297" s="168">
        <v>0</v>
      </c>
      <c r="C297" s="168">
        <v>257</v>
      </c>
      <c r="D297" s="168"/>
      <c r="E297" s="168"/>
    </row>
    <row r="298" spans="1:5" ht="15.75">
      <c r="A298" s="167">
        <v>42536</v>
      </c>
      <c r="B298" s="168">
        <v>0</v>
      </c>
      <c r="C298" s="168">
        <v>482</v>
      </c>
      <c r="D298" s="168"/>
      <c r="E298" s="168"/>
    </row>
    <row r="299" spans="1:5" ht="15.75">
      <c r="A299" s="167">
        <v>42537</v>
      </c>
      <c r="B299" s="168">
        <v>141</v>
      </c>
      <c r="C299" s="168">
        <v>173</v>
      </c>
      <c r="D299" s="168"/>
      <c r="E299" s="168"/>
    </row>
    <row r="300" spans="1:5" ht="15.75">
      <c r="A300" s="167">
        <v>42538</v>
      </c>
      <c r="B300" s="168">
        <v>72</v>
      </c>
      <c r="C300" s="168">
        <v>555</v>
      </c>
      <c r="D300" s="168"/>
      <c r="E300" s="168"/>
    </row>
    <row r="301" spans="1:5" ht="15.75">
      <c r="A301" s="167">
        <v>42539</v>
      </c>
      <c r="B301" s="168">
        <v>52</v>
      </c>
      <c r="C301" s="168">
        <v>0</v>
      </c>
      <c r="D301" s="168"/>
      <c r="E301" s="168"/>
    </row>
    <row r="302" spans="1:5" ht="15.75">
      <c r="A302" s="167">
        <v>42540</v>
      </c>
      <c r="B302" s="168">
        <v>103</v>
      </c>
      <c r="C302" s="168">
        <v>38</v>
      </c>
      <c r="D302" s="168"/>
      <c r="E302" s="168"/>
    </row>
    <row r="303" spans="1:5" ht="15.75">
      <c r="A303" s="167">
        <v>42541</v>
      </c>
      <c r="B303" s="168">
        <v>44</v>
      </c>
      <c r="C303" s="168">
        <v>0</v>
      </c>
      <c r="D303" s="168"/>
      <c r="E303" s="168"/>
    </row>
    <row r="304" spans="1:5" ht="15.75">
      <c r="A304" s="167">
        <v>42542</v>
      </c>
      <c r="B304" s="168">
        <v>1</v>
      </c>
      <c r="C304" s="168">
        <v>0</v>
      </c>
      <c r="D304" s="168"/>
      <c r="E304" s="168"/>
    </row>
    <row r="305" spans="1:5" ht="15.75">
      <c r="A305" s="167">
        <v>42543</v>
      </c>
      <c r="B305" s="168">
        <v>72</v>
      </c>
      <c r="C305" s="168">
        <v>53</v>
      </c>
      <c r="D305" s="168"/>
      <c r="E305" s="168"/>
    </row>
    <row r="306" spans="1:5" ht="15.75">
      <c r="A306" s="167">
        <v>42544</v>
      </c>
      <c r="B306" s="168">
        <v>70</v>
      </c>
      <c r="C306" s="168">
        <v>0</v>
      </c>
      <c r="D306" s="168"/>
      <c r="E306" s="168"/>
    </row>
    <row r="307" spans="1:5" ht="15.75">
      <c r="A307" s="167">
        <v>42545</v>
      </c>
      <c r="B307" s="168">
        <v>13</v>
      </c>
      <c r="C307" s="168">
        <v>2729</v>
      </c>
      <c r="D307" s="168"/>
      <c r="E307" s="168"/>
    </row>
    <row r="308" spans="1:5" ht="15.75">
      <c r="A308" s="167">
        <v>42546</v>
      </c>
      <c r="B308" s="168">
        <v>24</v>
      </c>
      <c r="C308" s="168">
        <v>1784</v>
      </c>
      <c r="D308" s="168"/>
      <c r="E308" s="168"/>
    </row>
    <row r="309" spans="1:5" ht="15.75">
      <c r="A309" s="167">
        <v>42547</v>
      </c>
      <c r="B309" s="168">
        <v>134</v>
      </c>
      <c r="C309" s="168">
        <v>3263</v>
      </c>
      <c r="D309" s="168"/>
      <c r="E309" s="168"/>
    </row>
    <row r="310" spans="1:5" ht="15.75">
      <c r="A310" s="167">
        <v>42548</v>
      </c>
      <c r="B310" s="168">
        <v>55</v>
      </c>
      <c r="C310" s="168">
        <v>0</v>
      </c>
      <c r="D310" s="168"/>
      <c r="E310" s="168"/>
    </row>
    <row r="311" spans="1:5" ht="15.75">
      <c r="A311" s="167">
        <v>42549</v>
      </c>
      <c r="B311" s="168">
        <v>0</v>
      </c>
      <c r="C311" s="168">
        <v>3645</v>
      </c>
      <c r="D311" s="168"/>
      <c r="E311" s="168"/>
    </row>
    <row r="312" spans="1:5" ht="15.75">
      <c r="A312" s="167">
        <v>42550</v>
      </c>
      <c r="B312" s="168">
        <v>35</v>
      </c>
      <c r="C312" s="168">
        <v>1050</v>
      </c>
      <c r="D312" s="168"/>
      <c r="E312" s="168"/>
    </row>
    <row r="313" spans="1:5" ht="15.75">
      <c r="A313" s="167">
        <v>42551</v>
      </c>
      <c r="B313" s="168">
        <v>62</v>
      </c>
      <c r="C313" s="168">
        <v>1344</v>
      </c>
      <c r="D313" s="168"/>
      <c r="E313" s="168"/>
    </row>
    <row r="314" spans="1:5" ht="15.75">
      <c r="A314" s="167">
        <v>42552</v>
      </c>
      <c r="B314" s="168">
        <v>1</v>
      </c>
      <c r="C314" s="168">
        <v>711</v>
      </c>
      <c r="D314" s="168"/>
      <c r="E314" s="168"/>
    </row>
    <row r="315" spans="1:5" ht="15.75">
      <c r="A315" s="167">
        <v>42553</v>
      </c>
      <c r="B315" s="168">
        <v>44</v>
      </c>
      <c r="C315" s="168">
        <v>0</v>
      </c>
      <c r="D315" s="168"/>
      <c r="E315" s="168"/>
    </row>
    <row r="316" spans="1:5" ht="15.75">
      <c r="A316" s="167">
        <v>42554</v>
      </c>
      <c r="B316" s="168">
        <v>42</v>
      </c>
      <c r="C316" s="168">
        <v>338</v>
      </c>
      <c r="D316" s="168"/>
      <c r="E316" s="168"/>
    </row>
    <row r="317" spans="1:5" ht="15.75">
      <c r="A317" s="167">
        <v>42555</v>
      </c>
      <c r="B317" s="168">
        <v>35</v>
      </c>
      <c r="C317" s="168">
        <v>54</v>
      </c>
      <c r="D317" s="168"/>
      <c r="E317" s="168"/>
    </row>
    <row r="318" spans="1:5" ht="15.75">
      <c r="A318" s="167">
        <v>42556</v>
      </c>
      <c r="B318" s="168">
        <v>94</v>
      </c>
      <c r="C318" s="168">
        <v>461</v>
      </c>
      <c r="D318" s="168"/>
      <c r="E318" s="168"/>
    </row>
    <row r="319" spans="1:5" ht="15.75">
      <c r="A319" s="167">
        <v>42557</v>
      </c>
      <c r="B319" s="168">
        <v>0</v>
      </c>
      <c r="C319" s="168">
        <v>2619</v>
      </c>
      <c r="D319" s="168"/>
      <c r="E319" s="168"/>
    </row>
    <row r="320" spans="1:5" ht="15.75">
      <c r="A320" s="167">
        <v>42558</v>
      </c>
      <c r="B320" s="168">
        <v>0</v>
      </c>
      <c r="C320" s="168">
        <v>2391</v>
      </c>
      <c r="D320" s="168"/>
      <c r="E320" s="168"/>
    </row>
    <row r="321" spans="1:5" ht="15.75">
      <c r="A321" s="167">
        <v>42559</v>
      </c>
      <c r="B321" s="168">
        <v>59</v>
      </c>
      <c r="C321" s="168">
        <v>630</v>
      </c>
      <c r="D321" s="168"/>
      <c r="E321" s="168"/>
    </row>
    <row r="322" spans="1:5" ht="15.75">
      <c r="A322" s="167">
        <v>42560</v>
      </c>
      <c r="B322" s="168">
        <v>0</v>
      </c>
      <c r="C322" s="168">
        <v>125</v>
      </c>
      <c r="D322" s="168"/>
      <c r="E322" s="168"/>
    </row>
    <row r="323" spans="1:5" ht="15.75">
      <c r="A323" s="167">
        <v>42561</v>
      </c>
      <c r="B323" s="168">
        <v>70</v>
      </c>
      <c r="C323" s="168">
        <v>157</v>
      </c>
      <c r="D323" s="168"/>
      <c r="E323" s="168"/>
    </row>
    <row r="324" spans="1:5" ht="15.75">
      <c r="A324" s="167">
        <v>42562</v>
      </c>
      <c r="B324" s="168">
        <v>0</v>
      </c>
      <c r="C324" s="168">
        <v>281</v>
      </c>
      <c r="D324" s="168"/>
      <c r="E324" s="168"/>
    </row>
    <row r="325" spans="1:5" ht="15.75">
      <c r="A325" s="167">
        <v>42563</v>
      </c>
      <c r="B325" s="168">
        <v>40</v>
      </c>
      <c r="C325" s="168">
        <v>241</v>
      </c>
      <c r="D325" s="168"/>
      <c r="E325" s="168"/>
    </row>
    <row r="326" spans="1:5" ht="15.75">
      <c r="A326" s="167">
        <v>42564</v>
      </c>
      <c r="B326" s="168">
        <v>93</v>
      </c>
      <c r="C326" s="168">
        <v>0</v>
      </c>
      <c r="D326" s="168"/>
      <c r="E326" s="168"/>
    </row>
    <row r="327" spans="1:5" ht="15.75">
      <c r="A327" s="167">
        <v>42565</v>
      </c>
      <c r="B327" s="168">
        <v>82</v>
      </c>
      <c r="C327" s="168">
        <v>896</v>
      </c>
      <c r="D327" s="168"/>
      <c r="E327" s="168"/>
    </row>
    <row r="328" spans="1:5" ht="15.75">
      <c r="A328" s="167">
        <v>42566</v>
      </c>
      <c r="B328" s="168">
        <v>111</v>
      </c>
      <c r="C328" s="168">
        <v>400</v>
      </c>
      <c r="D328" s="168"/>
      <c r="E328" s="168"/>
    </row>
    <row r="329" spans="1:5" ht="15.75">
      <c r="A329" s="167">
        <v>42567</v>
      </c>
      <c r="B329" s="168">
        <v>37</v>
      </c>
      <c r="C329" s="168">
        <v>330</v>
      </c>
      <c r="D329" s="168"/>
      <c r="E329" s="168"/>
    </row>
    <row r="330" spans="1:5" ht="15.75">
      <c r="A330" s="167">
        <v>42568</v>
      </c>
      <c r="B330" s="168">
        <v>90</v>
      </c>
      <c r="C330" s="168">
        <v>0</v>
      </c>
      <c r="D330" s="168"/>
      <c r="E330" s="168"/>
    </row>
    <row r="331" spans="1:5" ht="15.75">
      <c r="A331" s="167">
        <v>42569</v>
      </c>
      <c r="B331" s="168">
        <v>63</v>
      </c>
      <c r="C331" s="168">
        <v>0</v>
      </c>
      <c r="D331" s="168"/>
      <c r="E331" s="168"/>
    </row>
    <row r="332" spans="1:5" ht="15.75">
      <c r="A332" s="167">
        <v>42570</v>
      </c>
      <c r="B332" s="168">
        <v>6</v>
      </c>
      <c r="C332" s="168">
        <v>127</v>
      </c>
      <c r="D332" s="168"/>
      <c r="E332" s="168"/>
    </row>
    <row r="333" spans="1:5" ht="15.75">
      <c r="A333" s="167">
        <v>42571</v>
      </c>
      <c r="B333" s="168">
        <v>53</v>
      </c>
      <c r="C333" s="168">
        <v>2604</v>
      </c>
      <c r="D333" s="168"/>
      <c r="E333" s="168"/>
    </row>
    <row r="334" spans="1:5" ht="15.75">
      <c r="A334" s="167">
        <v>42572</v>
      </c>
      <c r="B334" s="168">
        <v>20</v>
      </c>
      <c r="C334" s="168">
        <v>1490</v>
      </c>
      <c r="D334" s="168"/>
      <c r="E334" s="168"/>
    </row>
    <row r="335" spans="1:5" ht="15.75">
      <c r="A335" s="167">
        <v>42573</v>
      </c>
      <c r="B335" s="168">
        <v>113</v>
      </c>
      <c r="C335" s="168">
        <v>701</v>
      </c>
      <c r="D335" s="168"/>
      <c r="E335" s="168"/>
    </row>
    <row r="336" spans="1:5" ht="15.75">
      <c r="A336" s="167">
        <v>42574</v>
      </c>
      <c r="B336" s="168">
        <v>158</v>
      </c>
      <c r="C336" s="168">
        <v>1369</v>
      </c>
      <c r="D336" s="168"/>
      <c r="E336" s="168"/>
    </row>
    <row r="337" spans="1:5" ht="15.75">
      <c r="A337" s="167">
        <v>42575</v>
      </c>
      <c r="B337" s="168">
        <v>82</v>
      </c>
      <c r="C337" s="168">
        <v>1866</v>
      </c>
      <c r="D337" s="168"/>
      <c r="E337" s="168"/>
    </row>
    <row r="338" spans="1:5" ht="15.75">
      <c r="A338" s="167">
        <v>42576</v>
      </c>
      <c r="B338" s="168">
        <v>129</v>
      </c>
      <c r="C338" s="168">
        <v>252</v>
      </c>
      <c r="D338" s="168"/>
      <c r="E338" s="168"/>
    </row>
    <row r="339" spans="1:5" ht="15.75">
      <c r="A339" s="167">
        <v>42577</v>
      </c>
      <c r="B339" s="168">
        <v>85</v>
      </c>
      <c r="C339" s="168">
        <v>0</v>
      </c>
      <c r="D339" s="168"/>
      <c r="E339" s="168"/>
    </row>
    <row r="340" spans="1:5" ht="15.75">
      <c r="A340" s="167">
        <v>42578</v>
      </c>
      <c r="B340" s="168">
        <v>107</v>
      </c>
      <c r="C340" s="168">
        <v>694</v>
      </c>
      <c r="D340" s="168"/>
      <c r="E340" s="168"/>
    </row>
    <row r="341" spans="1:5" ht="15.75">
      <c r="A341" s="167">
        <v>42579</v>
      </c>
      <c r="B341" s="168">
        <v>117</v>
      </c>
      <c r="C341" s="168">
        <v>233</v>
      </c>
      <c r="D341" s="168"/>
      <c r="E341" s="168"/>
    </row>
    <row r="342" spans="1:5" ht="15.75">
      <c r="A342" s="167">
        <v>42580</v>
      </c>
      <c r="B342" s="168">
        <v>118</v>
      </c>
      <c r="C342" s="168">
        <v>577</v>
      </c>
      <c r="D342" s="168"/>
      <c r="E342" s="168"/>
    </row>
    <row r="343" spans="1:5" ht="15.75">
      <c r="A343" s="167">
        <v>42581</v>
      </c>
      <c r="B343" s="168">
        <v>6</v>
      </c>
      <c r="C343" s="168">
        <v>2088</v>
      </c>
      <c r="D343" s="168"/>
      <c r="E343" s="168"/>
    </row>
    <row r="344" spans="1:5" ht="15.75">
      <c r="A344" s="167">
        <v>42582</v>
      </c>
      <c r="B344" s="168">
        <v>0</v>
      </c>
      <c r="C344" s="168">
        <v>1731</v>
      </c>
      <c r="D344" s="168"/>
      <c r="E344" s="168"/>
    </row>
    <row r="345" spans="1:5" ht="15.75">
      <c r="A345" s="167">
        <v>42583</v>
      </c>
      <c r="B345" s="168">
        <v>107</v>
      </c>
      <c r="C345" s="168">
        <v>1509</v>
      </c>
      <c r="D345" s="168"/>
      <c r="E345" s="168"/>
    </row>
    <row r="346" spans="1:5" ht="15.75">
      <c r="A346" s="167">
        <v>42584</v>
      </c>
      <c r="B346" s="168">
        <v>117</v>
      </c>
      <c r="C346" s="168">
        <v>2589</v>
      </c>
      <c r="D346" s="168"/>
      <c r="E346" s="168"/>
    </row>
    <row r="347" spans="1:5" ht="15.75">
      <c r="A347" s="167">
        <v>42585</v>
      </c>
      <c r="B347" s="168">
        <v>54</v>
      </c>
      <c r="C347" s="168">
        <v>706</v>
      </c>
      <c r="D347" s="168"/>
      <c r="E347" s="168"/>
    </row>
    <row r="348" spans="1:5" ht="15.75">
      <c r="A348" s="167">
        <v>42586</v>
      </c>
      <c r="B348" s="168">
        <v>120</v>
      </c>
      <c r="C348" s="168">
        <v>418</v>
      </c>
      <c r="D348" s="168"/>
      <c r="E348" s="168"/>
    </row>
    <row r="349" spans="1:5" ht="15.75">
      <c r="A349" s="167">
        <v>42587</v>
      </c>
      <c r="B349" s="168">
        <v>79</v>
      </c>
      <c r="C349" s="168">
        <v>10</v>
      </c>
      <c r="D349" s="168"/>
      <c r="E349" s="168"/>
    </row>
    <row r="350" spans="1:5" ht="15.75">
      <c r="A350" s="167">
        <v>42588</v>
      </c>
      <c r="B350" s="168">
        <v>81</v>
      </c>
      <c r="C350" s="168">
        <v>643</v>
      </c>
      <c r="D350" s="168"/>
      <c r="E350" s="168"/>
    </row>
    <row r="351" spans="1:5" ht="15.75">
      <c r="A351" s="167">
        <v>42589</v>
      </c>
      <c r="B351" s="168">
        <v>124</v>
      </c>
      <c r="C351" s="168">
        <v>58</v>
      </c>
      <c r="D351" s="168"/>
      <c r="E351" s="168"/>
    </row>
    <row r="352" spans="1:5" ht="15.75">
      <c r="A352" s="167">
        <v>42590</v>
      </c>
      <c r="B352" s="168">
        <v>73</v>
      </c>
      <c r="C352" s="168">
        <v>601</v>
      </c>
      <c r="D352" s="168"/>
      <c r="E352" s="168"/>
    </row>
    <row r="353" spans="1:5" ht="15.75">
      <c r="A353" s="167">
        <v>42591</v>
      </c>
      <c r="B353" s="168">
        <v>90</v>
      </c>
      <c r="C353" s="168">
        <v>0</v>
      </c>
      <c r="D353" s="168"/>
      <c r="E353" s="168"/>
    </row>
    <row r="354" spans="1:5" ht="15.75">
      <c r="A354" s="167">
        <v>42592</v>
      </c>
      <c r="B354" s="168">
        <v>174</v>
      </c>
      <c r="C354" s="168">
        <v>0</v>
      </c>
      <c r="D354" s="168"/>
      <c r="E354" s="168"/>
    </row>
    <row r="355" spans="1:5" ht="15.75">
      <c r="A355" s="167">
        <v>42593</v>
      </c>
      <c r="B355" s="168">
        <v>148</v>
      </c>
      <c r="C355" s="168">
        <v>498</v>
      </c>
      <c r="D355" s="168"/>
      <c r="E355" s="168"/>
    </row>
    <row r="356" spans="1:5" ht="15.75">
      <c r="A356" s="167">
        <v>42594</v>
      </c>
      <c r="B356" s="168">
        <v>131</v>
      </c>
      <c r="C356" s="168">
        <v>679</v>
      </c>
      <c r="D356" s="168"/>
      <c r="E356" s="168"/>
    </row>
    <row r="357" spans="1:5" ht="15.75">
      <c r="A357" s="167">
        <v>42595</v>
      </c>
      <c r="B357" s="168">
        <v>65</v>
      </c>
      <c r="C357" s="168">
        <v>0</v>
      </c>
      <c r="D357" s="168"/>
      <c r="E357" s="168"/>
    </row>
    <row r="358" spans="1:5" ht="15.75">
      <c r="A358" s="167">
        <v>42596</v>
      </c>
      <c r="B358" s="168">
        <v>17</v>
      </c>
      <c r="C358" s="168">
        <v>0</v>
      </c>
      <c r="D358" s="168"/>
      <c r="E358" s="168"/>
    </row>
    <row r="359" spans="1:5" ht="15.75">
      <c r="A359" s="167">
        <v>42597</v>
      </c>
      <c r="B359" s="168">
        <v>78</v>
      </c>
      <c r="C359" s="168">
        <v>0</v>
      </c>
      <c r="D359" s="168"/>
      <c r="E359" s="168"/>
    </row>
    <row r="360" spans="1:5" ht="15.75">
      <c r="A360" s="167">
        <v>42598</v>
      </c>
      <c r="B360" s="168">
        <v>88</v>
      </c>
      <c r="C360" s="168">
        <v>0</v>
      </c>
      <c r="D360" s="168"/>
      <c r="E360" s="168"/>
    </row>
    <row r="361" spans="1:5" ht="15.75">
      <c r="A361" s="167">
        <v>42599</v>
      </c>
      <c r="B361" s="168">
        <v>172</v>
      </c>
      <c r="C361" s="168">
        <v>49</v>
      </c>
      <c r="D361" s="168"/>
      <c r="E361" s="168"/>
    </row>
    <row r="362" spans="1:5" ht="15.75">
      <c r="A362" s="167">
        <v>42600</v>
      </c>
      <c r="B362" s="168">
        <v>258</v>
      </c>
      <c r="C362" s="168">
        <v>303</v>
      </c>
      <c r="D362" s="168"/>
      <c r="E362" s="168"/>
    </row>
    <row r="363" spans="1:5" ht="15.75">
      <c r="A363" s="167">
        <v>42601</v>
      </c>
      <c r="B363" s="168">
        <v>140</v>
      </c>
      <c r="C363" s="168">
        <v>76</v>
      </c>
      <c r="D363" s="168"/>
      <c r="E363" s="168"/>
    </row>
    <row r="364" spans="1:5" ht="15.75">
      <c r="A364" s="167">
        <v>42602</v>
      </c>
      <c r="B364" s="168">
        <v>112</v>
      </c>
      <c r="C364" s="168">
        <v>654</v>
      </c>
      <c r="D364" s="168"/>
      <c r="E364" s="168"/>
    </row>
    <row r="365" spans="1:5" ht="15.75">
      <c r="A365" s="167">
        <v>42603</v>
      </c>
      <c r="B365" s="168">
        <v>61</v>
      </c>
      <c r="C365" s="168">
        <v>1081</v>
      </c>
      <c r="D365" s="168"/>
      <c r="E365" s="168"/>
    </row>
    <row r="366" spans="1:5" ht="15.75">
      <c r="A366" s="167">
        <v>42604</v>
      </c>
      <c r="B366" s="168">
        <v>18</v>
      </c>
      <c r="C366" s="168">
        <v>449</v>
      </c>
      <c r="D366" s="168"/>
      <c r="E366" s="168"/>
    </row>
    <row r="367" spans="1:5" ht="15.75">
      <c r="A367" s="167">
        <v>42605</v>
      </c>
      <c r="B367" s="168">
        <v>0</v>
      </c>
      <c r="C367" s="168">
        <v>931</v>
      </c>
      <c r="D367" s="168"/>
      <c r="E367" s="168"/>
    </row>
    <row r="368" spans="1:5" ht="15.75">
      <c r="A368" s="167">
        <v>42606</v>
      </c>
      <c r="B368" s="168">
        <v>119</v>
      </c>
      <c r="C368" s="168">
        <v>273</v>
      </c>
      <c r="D368" s="168"/>
      <c r="E368" s="168"/>
    </row>
    <row r="369" spans="1:5" ht="15.75">
      <c r="A369" s="167">
        <v>42607</v>
      </c>
      <c r="B369" s="168">
        <v>152</v>
      </c>
      <c r="C369" s="168">
        <v>13</v>
      </c>
      <c r="D369" s="168"/>
      <c r="E369" s="168"/>
    </row>
    <row r="370" spans="1:5" ht="15.75">
      <c r="A370" s="167">
        <v>42608</v>
      </c>
      <c r="B370" s="168">
        <v>60</v>
      </c>
      <c r="C370" s="168">
        <v>0</v>
      </c>
      <c r="D370" s="168"/>
      <c r="E370" s="168"/>
    </row>
    <row r="371" spans="1:5" ht="15.75">
      <c r="A371" s="167">
        <v>42609</v>
      </c>
      <c r="B371" s="168">
        <v>48</v>
      </c>
      <c r="C371" s="168">
        <v>47</v>
      </c>
      <c r="D371" s="168"/>
      <c r="E371" s="168"/>
    </row>
    <row r="372" spans="1:5" ht="15.75">
      <c r="A372" s="167">
        <v>42610</v>
      </c>
      <c r="B372" s="168">
        <v>124</v>
      </c>
      <c r="C372" s="168">
        <v>240</v>
      </c>
      <c r="D372" s="168"/>
      <c r="E372" s="168"/>
    </row>
    <row r="373" spans="1:5" ht="15.75">
      <c r="A373" s="167">
        <v>42611</v>
      </c>
      <c r="B373" s="168">
        <v>462</v>
      </c>
      <c r="C373" s="168">
        <v>833</v>
      </c>
      <c r="D373" s="168"/>
      <c r="E373" s="168"/>
    </row>
    <row r="374" spans="1:5" ht="15.75">
      <c r="A374" s="167">
        <v>42612</v>
      </c>
      <c r="B374" s="168">
        <v>102</v>
      </c>
      <c r="C374" s="168">
        <v>3102</v>
      </c>
      <c r="D374" s="168"/>
      <c r="E374" s="168"/>
    </row>
    <row r="375" spans="1:5" ht="15.75">
      <c r="A375" s="167">
        <v>42613</v>
      </c>
      <c r="B375" s="168">
        <v>56</v>
      </c>
      <c r="C375" s="168">
        <v>5504</v>
      </c>
      <c r="D375" s="168"/>
      <c r="E375" s="168"/>
    </row>
    <row r="376" spans="1:5" ht="15.75">
      <c r="A376" s="167">
        <v>42614</v>
      </c>
      <c r="B376" s="168">
        <v>215</v>
      </c>
      <c r="C376" s="168">
        <v>2517</v>
      </c>
      <c r="D376" s="168"/>
      <c r="E376" s="168"/>
    </row>
    <row r="377" spans="1:5" ht="15.75">
      <c r="A377" s="167">
        <v>42615</v>
      </c>
      <c r="B377" s="168">
        <v>43</v>
      </c>
      <c r="C377" s="168">
        <v>1583</v>
      </c>
      <c r="D377" s="168"/>
      <c r="E377" s="168"/>
    </row>
    <row r="378" spans="1:5" ht="15.75">
      <c r="A378" s="167">
        <v>42616</v>
      </c>
      <c r="B378" s="168">
        <v>64</v>
      </c>
      <c r="C378" s="168">
        <v>1280</v>
      </c>
      <c r="D378" s="168"/>
      <c r="E378" s="168"/>
    </row>
    <row r="379" spans="1:5" ht="15.75">
      <c r="A379" s="167">
        <v>42617</v>
      </c>
      <c r="B379" s="168">
        <v>110</v>
      </c>
      <c r="C379" s="168">
        <v>875</v>
      </c>
      <c r="D379" s="168"/>
      <c r="E379" s="168"/>
    </row>
    <row r="380" spans="1:5" ht="15.75">
      <c r="A380" s="167">
        <v>42618</v>
      </c>
      <c r="B380" s="168">
        <v>133</v>
      </c>
      <c r="C380" s="168">
        <v>140</v>
      </c>
      <c r="D380" s="168"/>
      <c r="E380" s="168"/>
    </row>
    <row r="381" spans="1:5" ht="15.75">
      <c r="A381" s="167">
        <v>42619</v>
      </c>
      <c r="B381" s="168">
        <v>144</v>
      </c>
      <c r="C381" s="168">
        <v>1060</v>
      </c>
      <c r="D381" s="168"/>
      <c r="E381" s="168"/>
    </row>
    <row r="382" spans="1:5" ht="15.75">
      <c r="A382" s="167">
        <v>42620</v>
      </c>
      <c r="B382" s="168">
        <v>140</v>
      </c>
      <c r="C382" s="168">
        <v>1662</v>
      </c>
      <c r="D382" s="168"/>
      <c r="E382" s="168"/>
    </row>
    <row r="383" spans="1:5" ht="15.75">
      <c r="A383" s="167">
        <v>42621</v>
      </c>
      <c r="B383" s="168">
        <v>173</v>
      </c>
      <c r="C383" s="168">
        <v>293</v>
      </c>
      <c r="D383" s="168"/>
      <c r="E383" s="168"/>
    </row>
    <row r="384" spans="1:5" ht="15.75">
      <c r="A384" s="167">
        <v>42622</v>
      </c>
      <c r="B384" s="168">
        <v>32</v>
      </c>
      <c r="C384" s="168">
        <v>0</v>
      </c>
      <c r="D384" s="168"/>
      <c r="E384" s="168"/>
    </row>
    <row r="385" spans="1:5" ht="15.75">
      <c r="A385" s="167">
        <v>42623</v>
      </c>
      <c r="B385" s="168">
        <v>164</v>
      </c>
      <c r="C385" s="168">
        <v>0</v>
      </c>
      <c r="D385" s="168"/>
      <c r="E385" s="168"/>
    </row>
    <row r="386" spans="1:5" ht="15.75">
      <c r="A386" s="167">
        <v>42624</v>
      </c>
      <c r="B386" s="168">
        <v>93</v>
      </c>
      <c r="C386" s="168">
        <v>0</v>
      </c>
      <c r="D386" s="168"/>
      <c r="E386" s="168"/>
    </row>
    <row r="387" spans="1:5" ht="15.75">
      <c r="A387" s="167">
        <v>42625</v>
      </c>
      <c r="B387" s="168">
        <v>183</v>
      </c>
      <c r="C387" s="168">
        <v>2614</v>
      </c>
      <c r="D387" s="168"/>
      <c r="E387" s="168"/>
    </row>
    <row r="388" spans="1:5" ht="15.75">
      <c r="A388" s="167">
        <v>42626</v>
      </c>
      <c r="B388" s="168">
        <v>79</v>
      </c>
      <c r="C388" s="168">
        <v>731</v>
      </c>
      <c r="D388" s="168"/>
      <c r="E388" s="168"/>
    </row>
    <row r="389" spans="1:5" ht="15.75">
      <c r="A389" s="167">
        <v>42627</v>
      </c>
      <c r="B389" s="168">
        <v>21</v>
      </c>
      <c r="C389" s="168">
        <v>1179</v>
      </c>
      <c r="D389" s="168"/>
      <c r="E389" s="168"/>
    </row>
    <row r="390" spans="1:5" ht="15.75">
      <c r="A390" s="167">
        <v>42628</v>
      </c>
      <c r="B390" s="168">
        <v>64</v>
      </c>
      <c r="C390" s="168">
        <v>121</v>
      </c>
      <c r="D390" s="168"/>
      <c r="E390" s="168"/>
    </row>
    <row r="391" spans="1:5" ht="15.75">
      <c r="A391" s="167">
        <v>42629</v>
      </c>
      <c r="B391" s="168">
        <v>10</v>
      </c>
      <c r="C391" s="168">
        <v>971</v>
      </c>
      <c r="D391" s="168"/>
      <c r="E391" s="168"/>
    </row>
    <row r="392" spans="1:5" ht="15.75">
      <c r="A392" s="167">
        <v>42630</v>
      </c>
      <c r="B392" s="168">
        <v>164</v>
      </c>
      <c r="C392" s="168">
        <v>317</v>
      </c>
      <c r="D392" s="168"/>
      <c r="E392" s="168"/>
    </row>
    <row r="393" spans="1:5" ht="15.75">
      <c r="A393" s="167">
        <v>42631</v>
      </c>
      <c r="B393" s="168">
        <v>210</v>
      </c>
      <c r="C393" s="168">
        <v>0</v>
      </c>
      <c r="D393" s="168"/>
      <c r="E393" s="168"/>
    </row>
    <row r="394" spans="1:5" ht="15.75">
      <c r="A394" s="167">
        <v>42632</v>
      </c>
      <c r="B394" s="168">
        <v>113</v>
      </c>
      <c r="C394" s="168">
        <v>47</v>
      </c>
      <c r="D394" s="168"/>
      <c r="E394" s="168"/>
    </row>
    <row r="395" spans="1:5" ht="15.75">
      <c r="A395" s="167">
        <v>42633</v>
      </c>
      <c r="B395" s="168">
        <v>100</v>
      </c>
      <c r="C395" s="168">
        <v>0</v>
      </c>
      <c r="D395" s="168"/>
      <c r="E395" s="168"/>
    </row>
    <row r="396" spans="1:5" ht="15.75">
      <c r="A396" s="167">
        <v>42634</v>
      </c>
      <c r="B396" s="168">
        <v>107</v>
      </c>
      <c r="C396" s="168">
        <v>0</v>
      </c>
      <c r="D396" s="168"/>
      <c r="E396" s="168"/>
    </row>
    <row r="397" spans="1:5" ht="15.75">
      <c r="A397" s="167">
        <v>42635</v>
      </c>
      <c r="B397" s="168">
        <v>226</v>
      </c>
      <c r="C397" s="168">
        <v>51</v>
      </c>
      <c r="D397" s="168"/>
      <c r="E397" s="168"/>
    </row>
    <row r="398" spans="1:5" ht="15.75">
      <c r="A398" s="167">
        <v>42636</v>
      </c>
      <c r="B398" s="168">
        <v>0</v>
      </c>
      <c r="C398" s="168">
        <v>520</v>
      </c>
      <c r="D398" s="168"/>
      <c r="E398" s="168"/>
    </row>
    <row r="399" spans="1:5" ht="15.75">
      <c r="A399" s="167">
        <v>42637</v>
      </c>
      <c r="B399" s="168">
        <v>0</v>
      </c>
      <c r="C399" s="168">
        <v>17</v>
      </c>
      <c r="D399" s="168"/>
      <c r="E399" s="168"/>
    </row>
    <row r="400" spans="1:5" ht="15.75">
      <c r="A400" s="167">
        <v>42638</v>
      </c>
      <c r="B400" s="168">
        <v>51</v>
      </c>
      <c r="C400" s="168">
        <v>463</v>
      </c>
      <c r="D400" s="168"/>
      <c r="E400" s="168"/>
    </row>
    <row r="401" spans="1:5" ht="15.75">
      <c r="A401" s="167">
        <v>42639</v>
      </c>
      <c r="B401" s="168">
        <v>38</v>
      </c>
      <c r="C401" s="168">
        <v>284</v>
      </c>
      <c r="D401" s="168"/>
      <c r="E401" s="168"/>
    </row>
    <row r="402" spans="1:5" ht="15.75">
      <c r="A402" s="167">
        <v>42640</v>
      </c>
      <c r="B402" s="168">
        <v>79</v>
      </c>
      <c r="C402" s="168">
        <v>67</v>
      </c>
      <c r="D402" s="168"/>
      <c r="E402" s="168"/>
    </row>
    <row r="403" spans="1:5" ht="15.75">
      <c r="A403" s="167">
        <v>42641</v>
      </c>
      <c r="B403" s="168">
        <v>151</v>
      </c>
      <c r="C403" s="168">
        <v>0</v>
      </c>
      <c r="D403" s="168"/>
      <c r="E403" s="168"/>
    </row>
    <row r="404" spans="1:5" ht="15.75">
      <c r="A404" s="167">
        <v>42642</v>
      </c>
      <c r="B404" s="168">
        <v>56</v>
      </c>
      <c r="C404" s="168">
        <v>0</v>
      </c>
      <c r="D404" s="168"/>
      <c r="E404" s="168"/>
    </row>
    <row r="405" spans="1:5" ht="15.75">
      <c r="A405" s="167">
        <v>42643</v>
      </c>
      <c r="B405" s="168">
        <v>153</v>
      </c>
      <c r="C405" s="168">
        <v>0</v>
      </c>
      <c r="D405" s="168"/>
      <c r="E405" s="168"/>
    </row>
    <row r="406" spans="1:5" ht="15.75">
      <c r="A406" s="167">
        <v>42644</v>
      </c>
      <c r="B406" s="168">
        <v>120</v>
      </c>
      <c r="C406" s="168">
        <v>0</v>
      </c>
      <c r="D406" s="168"/>
      <c r="E406" s="168"/>
    </row>
    <row r="407" spans="1:5" ht="15.75">
      <c r="A407" s="167">
        <v>42645</v>
      </c>
      <c r="B407" s="168">
        <v>71</v>
      </c>
      <c r="C407" s="168">
        <v>13</v>
      </c>
      <c r="D407" s="168"/>
      <c r="E407" s="168"/>
    </row>
    <row r="408" spans="1:5" ht="15.75">
      <c r="A408" s="167">
        <v>42646</v>
      </c>
      <c r="B408" s="168">
        <v>280</v>
      </c>
      <c r="C408" s="168">
        <v>363</v>
      </c>
      <c r="D408" s="168"/>
      <c r="E408" s="168"/>
    </row>
    <row r="409" spans="1:5" ht="15.75">
      <c r="A409" s="167">
        <v>42647</v>
      </c>
      <c r="B409" s="168">
        <v>90</v>
      </c>
      <c r="C409" s="168">
        <v>1351</v>
      </c>
      <c r="D409" s="168"/>
      <c r="E409" s="168"/>
    </row>
    <row r="410" spans="1:5" ht="15.75">
      <c r="A410" s="167">
        <v>42648</v>
      </c>
      <c r="B410" s="168">
        <v>2</v>
      </c>
      <c r="C410" s="168">
        <v>5504</v>
      </c>
      <c r="D410" s="168"/>
      <c r="E410" s="168"/>
    </row>
    <row r="411" spans="1:5" ht="15.75">
      <c r="A411" s="167">
        <v>42649</v>
      </c>
      <c r="B411" s="168">
        <v>213</v>
      </c>
      <c r="C411" s="168">
        <v>3333</v>
      </c>
      <c r="D411" s="168"/>
      <c r="E411" s="168"/>
    </row>
    <row r="412" spans="1:5" ht="15.75">
      <c r="A412" s="167">
        <v>42650</v>
      </c>
      <c r="B412" s="168">
        <v>99</v>
      </c>
      <c r="C412" s="168">
        <v>391</v>
      </c>
      <c r="D412" s="168"/>
      <c r="E412" s="168"/>
    </row>
    <row r="413" spans="1:5" ht="15.75">
      <c r="A413" s="167">
        <v>42651</v>
      </c>
      <c r="B413" s="168">
        <v>54</v>
      </c>
      <c r="C413" s="168">
        <v>1105</v>
      </c>
      <c r="D413" s="168"/>
      <c r="E413" s="168"/>
    </row>
    <row r="414" spans="1:5" ht="15.75">
      <c r="A414" s="167">
        <v>42652</v>
      </c>
      <c r="B414" s="168">
        <v>160</v>
      </c>
      <c r="C414" s="168">
        <v>260</v>
      </c>
      <c r="D414" s="168"/>
      <c r="E414" s="168"/>
    </row>
    <row r="415" spans="1:5" ht="15.75">
      <c r="A415" s="167">
        <v>42653</v>
      </c>
      <c r="B415" s="168">
        <v>143</v>
      </c>
      <c r="C415" s="168">
        <v>19</v>
      </c>
      <c r="D415" s="168"/>
      <c r="E415" s="168"/>
    </row>
    <row r="416" spans="1:5" ht="15.75">
      <c r="A416" s="167">
        <v>42654</v>
      </c>
      <c r="B416" s="168">
        <v>162</v>
      </c>
      <c r="C416" s="168">
        <v>129</v>
      </c>
      <c r="D416" s="168"/>
      <c r="E416" s="168"/>
    </row>
    <row r="417" spans="1:5" ht="15.75">
      <c r="A417" s="167">
        <v>42655</v>
      </c>
      <c r="B417" s="168">
        <v>150</v>
      </c>
      <c r="C417" s="168">
        <v>0</v>
      </c>
      <c r="D417" s="168"/>
      <c r="E417" s="168"/>
    </row>
    <row r="418" spans="1:5" ht="15.75">
      <c r="A418" s="167">
        <v>42656</v>
      </c>
      <c r="B418" s="168">
        <v>89</v>
      </c>
      <c r="C418" s="168">
        <v>326</v>
      </c>
      <c r="D418" s="168"/>
      <c r="E418" s="168"/>
    </row>
    <row r="419" spans="1:5" ht="15.75">
      <c r="A419" s="167">
        <v>42657</v>
      </c>
      <c r="B419" s="168">
        <v>115</v>
      </c>
      <c r="C419" s="168">
        <v>288</v>
      </c>
      <c r="D419" s="168"/>
      <c r="E419" s="168"/>
    </row>
    <row r="420" spans="1:5" ht="15.75">
      <c r="A420" s="167">
        <v>42658</v>
      </c>
      <c r="B420" s="168">
        <v>1</v>
      </c>
      <c r="C420" s="168">
        <v>0</v>
      </c>
      <c r="D420" s="168"/>
      <c r="E420" s="168"/>
    </row>
    <row r="421" spans="1:5" ht="15.75">
      <c r="A421" s="167">
        <v>42659</v>
      </c>
      <c r="B421" s="168">
        <v>57</v>
      </c>
      <c r="C421" s="168">
        <v>0</v>
      </c>
      <c r="D421" s="168"/>
      <c r="E421" s="168"/>
    </row>
    <row r="422" spans="1:5" ht="15.75">
      <c r="A422" s="167">
        <v>42660</v>
      </c>
      <c r="B422" s="168">
        <v>115</v>
      </c>
      <c r="C422" s="168">
        <v>200</v>
      </c>
      <c r="D422" s="168"/>
      <c r="E422" s="168"/>
    </row>
    <row r="423" spans="1:5" ht="15.75">
      <c r="A423" s="167">
        <v>42661</v>
      </c>
      <c r="B423" s="168">
        <v>12</v>
      </c>
      <c r="C423" s="168">
        <v>0</v>
      </c>
      <c r="D423" s="168"/>
      <c r="E423" s="168"/>
    </row>
    <row r="424" spans="1:5" ht="15.75">
      <c r="A424" s="167">
        <v>42662</v>
      </c>
      <c r="B424" s="168">
        <v>66</v>
      </c>
      <c r="C424" s="168">
        <v>875</v>
      </c>
      <c r="D424" s="168"/>
      <c r="E424" s="168"/>
    </row>
    <row r="425" spans="1:5" ht="15.75">
      <c r="A425" s="167">
        <v>42663</v>
      </c>
      <c r="B425" s="168">
        <v>50</v>
      </c>
      <c r="C425" s="168">
        <v>14</v>
      </c>
      <c r="D425" s="168"/>
      <c r="E425" s="168"/>
    </row>
    <row r="426" spans="1:5" ht="15.75">
      <c r="A426" s="167">
        <v>42664</v>
      </c>
      <c r="B426" s="168">
        <v>194</v>
      </c>
      <c r="C426" s="168">
        <v>231</v>
      </c>
      <c r="D426" s="168"/>
      <c r="E426" s="168"/>
    </row>
    <row r="427" spans="1:5" ht="15.75">
      <c r="A427" s="167">
        <v>42665</v>
      </c>
      <c r="B427" s="168">
        <v>84</v>
      </c>
      <c r="C427" s="168">
        <v>1577</v>
      </c>
      <c r="D427" s="168"/>
      <c r="E427" s="168"/>
    </row>
    <row r="428" spans="1:5" ht="15.75">
      <c r="A428" s="167">
        <v>42666</v>
      </c>
      <c r="B428" s="168">
        <v>92</v>
      </c>
      <c r="C428" s="168">
        <v>1095</v>
      </c>
      <c r="D428" s="168"/>
      <c r="E428" s="168"/>
    </row>
    <row r="429" spans="1:5" ht="15.75">
      <c r="A429" s="167">
        <v>42667</v>
      </c>
      <c r="B429" s="168">
        <v>128</v>
      </c>
      <c r="C429" s="168">
        <v>4469</v>
      </c>
      <c r="D429" s="168"/>
      <c r="E429" s="168"/>
    </row>
    <row r="430" spans="1:5" ht="15.75">
      <c r="A430" s="167">
        <v>42668</v>
      </c>
      <c r="B430" s="168">
        <v>6</v>
      </c>
      <c r="C430" s="168">
        <v>1437</v>
      </c>
      <c r="D430" s="168"/>
      <c r="E430" s="168"/>
    </row>
    <row r="431" spans="1:5" ht="15.75">
      <c r="A431" s="167">
        <v>42669</v>
      </c>
      <c r="B431" s="168">
        <v>103</v>
      </c>
      <c r="C431" s="168">
        <v>1926</v>
      </c>
      <c r="D431" s="168"/>
      <c r="E431" s="168"/>
    </row>
    <row r="432" spans="1:5" ht="15.75">
      <c r="A432" s="167">
        <v>42670</v>
      </c>
      <c r="B432" s="168">
        <v>99</v>
      </c>
      <c r="C432" s="168">
        <v>1127</v>
      </c>
      <c r="D432" s="168"/>
      <c r="E432" s="168"/>
    </row>
    <row r="433" spans="1:5" ht="15.75">
      <c r="A433" s="167">
        <v>42671</v>
      </c>
      <c r="B433" s="168">
        <v>19</v>
      </c>
      <c r="C433" s="168">
        <v>291</v>
      </c>
      <c r="D433" s="168"/>
      <c r="E433" s="168"/>
    </row>
    <row r="434" spans="1:5" ht="15.75">
      <c r="A434" s="167">
        <v>42672</v>
      </c>
      <c r="B434" s="168">
        <v>54</v>
      </c>
      <c r="C434" s="168">
        <v>948</v>
      </c>
      <c r="D434" s="168"/>
      <c r="E434" s="168"/>
    </row>
    <row r="435" spans="1:5" ht="15.75">
      <c r="A435" s="167">
        <v>42673</v>
      </c>
      <c r="B435" s="168">
        <v>10</v>
      </c>
      <c r="C435" s="168">
        <v>0</v>
      </c>
      <c r="D435" s="168"/>
      <c r="E435" s="168"/>
    </row>
    <row r="436" spans="1:5" ht="15.75">
      <c r="A436" s="167">
        <v>42674</v>
      </c>
      <c r="B436" s="168">
        <v>153</v>
      </c>
      <c r="C436" s="168">
        <v>0</v>
      </c>
      <c r="D436" s="168"/>
      <c r="E436" s="168"/>
    </row>
    <row r="437" spans="1:5" ht="15.75">
      <c r="A437" s="167">
        <v>42675</v>
      </c>
      <c r="B437" s="168">
        <v>0</v>
      </c>
      <c r="C437" s="169">
        <v>13</v>
      </c>
      <c r="D437" s="168"/>
      <c r="E437" s="168"/>
    </row>
    <row r="438" spans="1:5" ht="15.75">
      <c r="A438" s="167">
        <v>42676</v>
      </c>
      <c r="B438" s="168">
        <v>59</v>
      </c>
      <c r="C438" s="170">
        <v>27</v>
      </c>
      <c r="D438" s="168"/>
      <c r="E438" s="168"/>
    </row>
    <row r="439" spans="1:5" ht="15.75">
      <c r="A439" s="167">
        <v>42677</v>
      </c>
      <c r="B439" s="168">
        <v>140</v>
      </c>
      <c r="C439" s="170">
        <v>55</v>
      </c>
      <c r="D439" s="168"/>
      <c r="E439" s="168"/>
    </row>
    <row r="440" spans="1:5" ht="15.75">
      <c r="A440" s="167">
        <v>42678</v>
      </c>
      <c r="B440" s="168">
        <v>72</v>
      </c>
      <c r="C440" s="170">
        <v>111</v>
      </c>
      <c r="D440" s="168"/>
      <c r="E440" s="168"/>
    </row>
    <row r="441" spans="1:5" ht="15.75">
      <c r="A441" s="167">
        <v>42679</v>
      </c>
      <c r="B441" s="168">
        <v>48</v>
      </c>
      <c r="C441" s="170">
        <v>868</v>
      </c>
      <c r="D441" s="168"/>
      <c r="E441" s="168"/>
    </row>
    <row r="442" spans="1:5" ht="15.75">
      <c r="A442" s="167">
        <v>42680</v>
      </c>
      <c r="B442" s="168">
        <v>98</v>
      </c>
      <c r="C442" s="170">
        <v>1287</v>
      </c>
      <c r="D442" s="168"/>
      <c r="E442" s="168"/>
    </row>
    <row r="443" spans="1:5" ht="15.75">
      <c r="A443" s="167">
        <v>42681</v>
      </c>
      <c r="B443" s="168">
        <v>130</v>
      </c>
      <c r="C443" s="170">
        <v>2978</v>
      </c>
      <c r="D443" s="168"/>
      <c r="E443" s="168"/>
    </row>
    <row r="444" spans="1:5" ht="15.75">
      <c r="A444" s="167">
        <v>42682</v>
      </c>
      <c r="B444" s="168">
        <v>18</v>
      </c>
      <c r="C444" s="170">
        <v>0</v>
      </c>
      <c r="D444" s="168"/>
      <c r="E444" s="168"/>
    </row>
    <row r="445" spans="1:5" ht="15.75">
      <c r="A445" s="167">
        <v>42683</v>
      </c>
      <c r="B445" s="168">
        <v>14</v>
      </c>
      <c r="C445" s="170">
        <v>0</v>
      </c>
      <c r="D445" s="168"/>
      <c r="E445" s="168"/>
    </row>
    <row r="446" spans="1:5" ht="15.75">
      <c r="A446" s="167">
        <v>42684</v>
      </c>
      <c r="B446" s="168">
        <v>0</v>
      </c>
      <c r="C446" s="170">
        <v>0</v>
      </c>
      <c r="D446" s="168"/>
      <c r="E446" s="168"/>
    </row>
    <row r="447" spans="1:5" ht="15.75">
      <c r="A447" s="167">
        <v>42685</v>
      </c>
      <c r="B447" s="168">
        <v>134</v>
      </c>
      <c r="C447" s="170">
        <v>0</v>
      </c>
      <c r="D447" s="168"/>
      <c r="E447" s="168"/>
    </row>
    <row r="448" spans="1:5" ht="15.75">
      <c r="A448" s="167">
        <v>42686</v>
      </c>
      <c r="B448" s="168">
        <v>78</v>
      </c>
      <c r="C448" s="170">
        <v>0</v>
      </c>
      <c r="D448" s="168"/>
      <c r="E448" s="168"/>
    </row>
    <row r="449" spans="1:5" ht="15.75">
      <c r="A449" s="167">
        <v>42687</v>
      </c>
      <c r="B449" s="168">
        <v>1</v>
      </c>
      <c r="C449" s="170">
        <v>45</v>
      </c>
      <c r="D449" s="168"/>
      <c r="E449" s="168"/>
    </row>
    <row r="450" spans="1:5" ht="15.75">
      <c r="A450" s="167">
        <v>42688</v>
      </c>
      <c r="B450" s="168">
        <v>112</v>
      </c>
      <c r="C450" s="170">
        <v>1477</v>
      </c>
      <c r="D450" s="168"/>
      <c r="E450" s="168"/>
    </row>
    <row r="451" spans="1:5" ht="15.75">
      <c r="A451" s="167">
        <v>42689</v>
      </c>
      <c r="B451" s="168">
        <v>14</v>
      </c>
      <c r="C451" s="170">
        <v>341</v>
      </c>
      <c r="D451" s="168"/>
      <c r="E451" s="168"/>
    </row>
    <row r="452" spans="1:5" ht="15.75">
      <c r="A452" s="167">
        <v>42690</v>
      </c>
      <c r="B452" s="168">
        <v>0</v>
      </c>
      <c r="C452" s="170">
        <v>582</v>
      </c>
      <c r="D452" s="168"/>
      <c r="E452" s="168"/>
    </row>
    <row r="453" spans="1:5" ht="15.75">
      <c r="A453" s="167">
        <v>42691</v>
      </c>
      <c r="B453" s="168">
        <v>103</v>
      </c>
      <c r="C453" s="170">
        <v>552</v>
      </c>
      <c r="D453" s="168"/>
      <c r="E453" s="168"/>
    </row>
    <row r="454" spans="1:5" ht="15.75">
      <c r="A454" s="167">
        <v>42692</v>
      </c>
      <c r="B454" s="168">
        <v>93</v>
      </c>
      <c r="C454" s="170">
        <v>428</v>
      </c>
      <c r="D454" s="168"/>
      <c r="E454" s="168"/>
    </row>
    <row r="455" spans="1:5" ht="15.75">
      <c r="A455" s="167">
        <v>42693</v>
      </c>
      <c r="B455" s="168">
        <v>217</v>
      </c>
      <c r="C455" s="170">
        <v>0</v>
      </c>
      <c r="D455" s="168"/>
      <c r="E455" s="168"/>
    </row>
    <row r="456" spans="1:5" ht="15.75">
      <c r="A456" s="167">
        <v>42694</v>
      </c>
      <c r="B456" s="168">
        <v>159</v>
      </c>
      <c r="C456" s="170">
        <v>217</v>
      </c>
      <c r="D456" s="168"/>
      <c r="E456" s="168"/>
    </row>
    <row r="457" spans="1:5" ht="15.75">
      <c r="A457" s="167">
        <v>42695</v>
      </c>
      <c r="B457" s="168">
        <v>115</v>
      </c>
      <c r="C457" s="170">
        <v>52</v>
      </c>
      <c r="D457" s="168"/>
      <c r="E457" s="168"/>
    </row>
    <row r="458" spans="1:5" ht="15.75">
      <c r="A458" s="167">
        <v>42696</v>
      </c>
      <c r="B458" s="168">
        <v>27</v>
      </c>
      <c r="C458" s="170">
        <v>7</v>
      </c>
      <c r="D458" s="168"/>
      <c r="E458" s="168"/>
    </row>
    <row r="459" spans="1:5" ht="15.75">
      <c r="A459" s="167">
        <v>42697</v>
      </c>
      <c r="B459" s="168">
        <v>57</v>
      </c>
      <c r="C459" s="170">
        <v>28</v>
      </c>
      <c r="D459" s="168"/>
      <c r="E459" s="168"/>
    </row>
    <row r="460" spans="1:5" ht="15.75">
      <c r="A460" s="167">
        <v>42698</v>
      </c>
      <c r="B460" s="168">
        <v>13</v>
      </c>
      <c r="C460" s="170">
        <v>2136</v>
      </c>
      <c r="D460" s="168"/>
      <c r="E460" s="168"/>
    </row>
    <row r="461" spans="1:5" ht="15.75">
      <c r="A461" s="167">
        <v>42699</v>
      </c>
      <c r="B461" s="168">
        <v>88</v>
      </c>
      <c r="C461" s="168">
        <v>0</v>
      </c>
      <c r="D461" s="168"/>
      <c r="E461" s="168"/>
    </row>
    <row r="462" spans="1:5" ht="15.75">
      <c r="A462" s="167">
        <v>42700</v>
      </c>
      <c r="B462" s="168">
        <v>112</v>
      </c>
      <c r="C462" s="168">
        <v>195</v>
      </c>
      <c r="D462" s="168"/>
      <c r="E462" s="168"/>
    </row>
    <row r="463" spans="1:5" ht="15.75">
      <c r="A463" s="167">
        <v>42701</v>
      </c>
      <c r="B463" s="168">
        <v>69</v>
      </c>
      <c r="C463" s="168">
        <v>144</v>
      </c>
      <c r="D463" s="168"/>
      <c r="E463" s="168"/>
    </row>
    <row r="464" spans="1:5" ht="15.75">
      <c r="A464" s="167">
        <v>42702</v>
      </c>
      <c r="B464" s="168">
        <v>0</v>
      </c>
      <c r="C464" s="168">
        <v>643</v>
      </c>
      <c r="D464" s="168"/>
      <c r="E464" s="168"/>
    </row>
    <row r="465" spans="1:5" ht="15.75">
      <c r="A465" s="167">
        <v>42703</v>
      </c>
      <c r="B465" s="168">
        <v>20</v>
      </c>
      <c r="C465" s="168">
        <v>984</v>
      </c>
      <c r="D465" s="168"/>
      <c r="E465" s="168"/>
    </row>
    <row r="466" spans="1:5" ht="15.75">
      <c r="A466" s="167">
        <v>42704</v>
      </c>
      <c r="B466" s="168">
        <v>0</v>
      </c>
      <c r="C466" s="168">
        <v>300</v>
      </c>
      <c r="D466" s="168"/>
      <c r="E466" s="168"/>
    </row>
    <row r="467" spans="1:5" ht="15.75">
      <c r="A467" s="167">
        <v>42705</v>
      </c>
      <c r="B467" s="169">
        <v>0</v>
      </c>
      <c r="C467" s="169">
        <v>172</v>
      </c>
      <c r="D467" s="168"/>
      <c r="E467" s="168"/>
    </row>
    <row r="468" spans="1:5" ht="15.75">
      <c r="A468" s="167">
        <v>42706</v>
      </c>
      <c r="B468" s="168">
        <v>50</v>
      </c>
      <c r="C468" s="168">
        <v>0</v>
      </c>
      <c r="D468" s="168"/>
      <c r="E468" s="168"/>
    </row>
    <row r="469" spans="1:5" ht="15.75">
      <c r="A469" s="167">
        <v>42707</v>
      </c>
      <c r="B469" s="168">
        <v>0</v>
      </c>
      <c r="C469" s="168">
        <v>205</v>
      </c>
      <c r="D469" s="168"/>
      <c r="E469" s="168"/>
    </row>
    <row r="470" spans="1:5" ht="15.75">
      <c r="A470" s="167">
        <v>42708</v>
      </c>
      <c r="B470" s="168">
        <v>74</v>
      </c>
      <c r="C470" s="168">
        <v>0</v>
      </c>
      <c r="D470" s="168"/>
      <c r="E470" s="168"/>
    </row>
    <row r="471" spans="1:5" ht="15.75">
      <c r="A471" s="167">
        <v>42709</v>
      </c>
      <c r="B471" s="168">
        <v>60</v>
      </c>
      <c r="C471" s="168">
        <v>728</v>
      </c>
      <c r="D471" s="168"/>
      <c r="E471" s="168"/>
    </row>
    <row r="472" spans="1:5" ht="15.75">
      <c r="A472" s="167">
        <v>42710</v>
      </c>
      <c r="B472" s="168">
        <v>121</v>
      </c>
      <c r="C472" s="168">
        <v>444</v>
      </c>
      <c r="D472" s="168"/>
      <c r="E472" s="168"/>
    </row>
    <row r="473" spans="1:5" ht="15.75">
      <c r="A473" s="167">
        <v>42711</v>
      </c>
      <c r="B473" s="168">
        <v>70</v>
      </c>
      <c r="C473" s="168">
        <v>12</v>
      </c>
      <c r="D473" s="168"/>
      <c r="E473" s="168"/>
    </row>
    <row r="474" spans="1:5" ht="15.75">
      <c r="A474" s="167">
        <v>42712</v>
      </c>
      <c r="B474" s="168">
        <v>0</v>
      </c>
      <c r="C474" s="168">
        <v>657</v>
      </c>
      <c r="D474" s="168"/>
      <c r="E474" s="168"/>
    </row>
    <row r="475" spans="1:5" ht="15.75">
      <c r="A475" s="167">
        <v>42713</v>
      </c>
      <c r="B475" s="168">
        <v>330</v>
      </c>
      <c r="C475" s="168">
        <v>18</v>
      </c>
      <c r="D475" s="168"/>
      <c r="E475" s="168"/>
    </row>
    <row r="476" spans="1:5" ht="15.75">
      <c r="A476" s="167">
        <v>42714</v>
      </c>
      <c r="B476" s="168">
        <v>46</v>
      </c>
      <c r="C476" s="168">
        <v>0</v>
      </c>
      <c r="D476" s="168"/>
      <c r="E476" s="168"/>
    </row>
    <row r="477" spans="1:5" ht="15.75">
      <c r="A477" s="167">
        <v>42715</v>
      </c>
      <c r="B477" s="168">
        <v>71</v>
      </c>
      <c r="C477" s="168">
        <v>0</v>
      </c>
      <c r="D477" s="168"/>
      <c r="E477" s="168"/>
    </row>
    <row r="478" spans="1:5" ht="15.75">
      <c r="A478" s="167">
        <v>42716</v>
      </c>
      <c r="B478" s="168">
        <v>0</v>
      </c>
      <c r="C478" s="168">
        <v>199</v>
      </c>
      <c r="D478" s="168"/>
      <c r="E478" s="168"/>
    </row>
    <row r="479" spans="1:5" ht="15.75">
      <c r="A479" s="167">
        <v>42717</v>
      </c>
      <c r="B479" s="168">
        <v>48</v>
      </c>
      <c r="C479" s="168">
        <v>2167</v>
      </c>
      <c r="D479" s="168"/>
      <c r="E479" s="168"/>
    </row>
    <row r="480" spans="1:5" ht="15.75">
      <c r="A480" s="167">
        <v>42718</v>
      </c>
      <c r="B480" s="168">
        <v>44</v>
      </c>
      <c r="C480" s="168">
        <v>1153</v>
      </c>
      <c r="D480" s="168"/>
      <c r="E480" s="168"/>
    </row>
    <row r="481" spans="1:5" ht="15.75">
      <c r="A481" s="167">
        <v>42719</v>
      </c>
      <c r="B481" s="168">
        <v>71</v>
      </c>
      <c r="C481" s="168">
        <v>318</v>
      </c>
      <c r="D481" s="168"/>
      <c r="E481" s="168"/>
    </row>
    <row r="482" spans="1:5" ht="15.75">
      <c r="A482" s="167">
        <v>42720</v>
      </c>
      <c r="B482" s="168">
        <v>27</v>
      </c>
      <c r="C482" s="168">
        <v>388</v>
      </c>
      <c r="D482" s="168"/>
      <c r="E482" s="168"/>
    </row>
    <row r="483" spans="1:5" ht="15.75">
      <c r="A483" s="167">
        <v>42721</v>
      </c>
      <c r="B483" s="168">
        <v>1</v>
      </c>
      <c r="C483" s="168">
        <v>0</v>
      </c>
      <c r="D483" s="168"/>
      <c r="E483" s="168"/>
    </row>
    <row r="484" spans="1:5" ht="15.75">
      <c r="A484" s="167">
        <v>42722</v>
      </c>
      <c r="B484" s="168">
        <v>87</v>
      </c>
      <c r="C484" s="168">
        <v>0</v>
      </c>
      <c r="D484" s="168"/>
      <c r="E484" s="168"/>
    </row>
    <row r="485" spans="1:5" ht="15.75">
      <c r="A485" s="167">
        <v>42723</v>
      </c>
      <c r="B485" s="168">
        <v>101</v>
      </c>
      <c r="C485" s="168">
        <v>0</v>
      </c>
      <c r="D485" s="168"/>
      <c r="E485" s="168"/>
    </row>
    <row r="486" spans="1:5" ht="15.75">
      <c r="A486" s="167">
        <v>42724</v>
      </c>
      <c r="B486" s="168">
        <v>102</v>
      </c>
      <c r="C486" s="168">
        <v>0</v>
      </c>
      <c r="D486" s="168"/>
      <c r="E486" s="168"/>
    </row>
    <row r="487" spans="1:5" ht="15.75">
      <c r="A487" s="167">
        <v>42725</v>
      </c>
      <c r="B487" s="168">
        <v>42</v>
      </c>
      <c r="C487" s="168">
        <v>0</v>
      </c>
      <c r="D487" s="168"/>
      <c r="E487" s="168"/>
    </row>
    <row r="488" spans="1:5" ht="15.75">
      <c r="A488" s="167">
        <v>42726</v>
      </c>
      <c r="B488" s="168">
        <v>0</v>
      </c>
      <c r="C488" s="168">
        <v>280</v>
      </c>
      <c r="D488" s="168"/>
      <c r="E488" s="168"/>
    </row>
    <row r="489" spans="1:5" ht="15.75">
      <c r="A489" s="167">
        <v>42727</v>
      </c>
      <c r="B489" s="168">
        <v>37</v>
      </c>
      <c r="C489" s="168">
        <v>0</v>
      </c>
      <c r="D489" s="168"/>
      <c r="E489" s="168"/>
    </row>
    <row r="490" spans="1:5" ht="15.75">
      <c r="A490" s="167">
        <v>42728</v>
      </c>
      <c r="B490" s="168">
        <v>0</v>
      </c>
      <c r="C490" s="168">
        <v>528</v>
      </c>
      <c r="D490" s="168"/>
      <c r="E490" s="168"/>
    </row>
    <row r="491" spans="1:5" ht="15.75">
      <c r="A491" s="167">
        <v>42729</v>
      </c>
      <c r="B491" s="168">
        <v>41</v>
      </c>
      <c r="C491" s="168">
        <v>48</v>
      </c>
      <c r="D491" s="168"/>
      <c r="E491" s="168"/>
    </row>
    <row r="492" spans="1:5" ht="15.75">
      <c r="A492" s="167">
        <v>42730</v>
      </c>
      <c r="B492" s="168">
        <v>0</v>
      </c>
      <c r="C492" s="168">
        <v>0</v>
      </c>
      <c r="D492" s="168"/>
      <c r="E492" s="168"/>
    </row>
    <row r="493" spans="1:5" ht="15.75">
      <c r="A493" s="167">
        <v>42731</v>
      </c>
      <c r="B493" s="168">
        <v>207</v>
      </c>
      <c r="C493" s="168">
        <v>21</v>
      </c>
      <c r="D493" s="168"/>
      <c r="E493" s="168"/>
    </row>
    <row r="494" spans="1:5" ht="15.75">
      <c r="A494" s="167">
        <v>42732</v>
      </c>
      <c r="B494" s="168">
        <v>31</v>
      </c>
      <c r="C494" s="168">
        <v>0</v>
      </c>
      <c r="D494" s="168"/>
      <c r="E494" s="168"/>
    </row>
    <row r="495" spans="1:5" ht="15.75">
      <c r="A495" s="167">
        <v>42733</v>
      </c>
      <c r="B495" s="168">
        <v>0</v>
      </c>
      <c r="C495" s="168">
        <v>0</v>
      </c>
      <c r="D495" s="168"/>
      <c r="E495" s="168"/>
    </row>
    <row r="496" spans="1:5" ht="15.75">
      <c r="A496" s="167">
        <v>42734</v>
      </c>
      <c r="B496" s="168">
        <v>1</v>
      </c>
      <c r="C496" s="168">
        <v>892</v>
      </c>
      <c r="D496" s="168"/>
      <c r="E496" s="168"/>
    </row>
    <row r="497" spans="1:5" ht="15.75">
      <c r="A497" s="167">
        <v>42735</v>
      </c>
      <c r="B497" s="168">
        <v>0</v>
      </c>
      <c r="C497" s="168">
        <v>167</v>
      </c>
      <c r="D497" s="168"/>
      <c r="E497" s="168"/>
    </row>
    <row r="498" spans="1:5" ht="15.75">
      <c r="A498" s="167">
        <v>42736</v>
      </c>
      <c r="B498" s="168">
        <v>134</v>
      </c>
      <c r="C498" s="258">
        <v>0</v>
      </c>
      <c r="D498" s="168"/>
      <c r="E498" s="168"/>
    </row>
    <row r="499" spans="1:5" ht="15.75">
      <c r="A499" s="167">
        <v>42737</v>
      </c>
      <c r="B499" s="168">
        <v>13</v>
      </c>
      <c r="C499" s="168">
        <v>3</v>
      </c>
      <c r="D499" s="168"/>
      <c r="E499" s="168"/>
    </row>
    <row r="500" spans="1:5" ht="15.75">
      <c r="A500" s="167">
        <v>42738</v>
      </c>
      <c r="B500" s="168">
        <v>93</v>
      </c>
      <c r="C500" s="168">
        <v>102</v>
      </c>
      <c r="D500" s="168"/>
      <c r="E500" s="168"/>
    </row>
    <row r="501" spans="1:5" ht="15.75">
      <c r="A501" s="167">
        <v>42739</v>
      </c>
      <c r="B501" s="168">
        <v>138</v>
      </c>
      <c r="C501" s="168">
        <v>623</v>
      </c>
      <c r="D501" s="168"/>
      <c r="E501" s="168"/>
    </row>
    <row r="502" spans="1:5" ht="15.75">
      <c r="A502" s="167">
        <v>42740</v>
      </c>
      <c r="B502" s="168">
        <v>14</v>
      </c>
      <c r="C502" s="168">
        <v>0</v>
      </c>
      <c r="D502" s="168"/>
      <c r="E502" s="168"/>
    </row>
    <row r="503" spans="1:5" ht="15.75">
      <c r="A503" s="167">
        <v>42741</v>
      </c>
      <c r="B503" s="168">
        <v>1</v>
      </c>
      <c r="C503" s="168">
        <v>0</v>
      </c>
      <c r="D503" s="168"/>
      <c r="E503" s="168"/>
    </row>
    <row r="504" spans="1:5" ht="15.75">
      <c r="A504" s="167">
        <v>42742</v>
      </c>
      <c r="B504" s="168">
        <v>0</v>
      </c>
      <c r="C504" s="168">
        <v>0</v>
      </c>
      <c r="D504" s="168"/>
      <c r="E504" s="168"/>
    </row>
    <row r="505" spans="1:5" ht="15.75">
      <c r="A505" s="167">
        <v>42743</v>
      </c>
      <c r="B505" s="168">
        <v>0</v>
      </c>
      <c r="C505" s="168">
        <v>0</v>
      </c>
      <c r="D505" s="168"/>
      <c r="E505" s="168"/>
    </row>
    <row r="506" spans="1:5" ht="15.75">
      <c r="A506" s="167">
        <v>42744</v>
      </c>
      <c r="B506" s="168">
        <v>43</v>
      </c>
      <c r="C506" s="168">
        <v>0</v>
      </c>
      <c r="D506" s="168"/>
      <c r="E506" s="168"/>
    </row>
    <row r="507" spans="1:5" ht="15.75">
      <c r="A507" s="167">
        <v>42745</v>
      </c>
      <c r="B507" s="168">
        <v>0</v>
      </c>
      <c r="C507" s="168">
        <v>0</v>
      </c>
      <c r="D507" s="168"/>
      <c r="E507" s="168"/>
    </row>
    <row r="508" spans="1:5" ht="15.75">
      <c r="A508" s="167">
        <v>42746</v>
      </c>
      <c r="B508" s="168">
        <v>1</v>
      </c>
      <c r="C508" s="168">
        <v>0</v>
      </c>
      <c r="D508" s="168"/>
      <c r="E508" s="168"/>
    </row>
    <row r="509" spans="1:5" ht="15.75">
      <c r="A509" s="167">
        <v>42747</v>
      </c>
      <c r="B509" s="168">
        <v>12</v>
      </c>
      <c r="C509" s="168">
        <v>0</v>
      </c>
      <c r="D509" s="168"/>
      <c r="E509" s="168"/>
    </row>
    <row r="510" spans="1:5" ht="15.75">
      <c r="A510" s="167">
        <v>42748</v>
      </c>
      <c r="B510" s="168">
        <v>103</v>
      </c>
      <c r="C510" s="168">
        <v>0</v>
      </c>
      <c r="D510" s="168"/>
      <c r="E510" s="168"/>
    </row>
    <row r="511" spans="1:5" ht="15.75">
      <c r="A511" s="167">
        <v>42749</v>
      </c>
      <c r="B511" s="168">
        <v>0</v>
      </c>
      <c r="C511" s="168">
        <v>1143</v>
      </c>
      <c r="D511" s="168"/>
      <c r="E511" s="168"/>
    </row>
    <row r="512" spans="1:5" ht="15.75">
      <c r="A512" s="167">
        <v>42750</v>
      </c>
      <c r="B512" s="168">
        <v>146</v>
      </c>
      <c r="C512" s="168">
        <v>482</v>
      </c>
      <c r="D512" s="168"/>
      <c r="E512" s="168"/>
    </row>
    <row r="513" spans="1:5" ht="15.75">
      <c r="A513" s="167">
        <v>42751</v>
      </c>
      <c r="B513" s="168">
        <v>52</v>
      </c>
      <c r="C513" s="168">
        <v>38</v>
      </c>
      <c r="D513" s="168"/>
      <c r="E513" s="168"/>
    </row>
    <row r="514" spans="1:5" ht="15.75">
      <c r="A514" s="167">
        <v>42752</v>
      </c>
      <c r="B514" s="168">
        <v>0</v>
      </c>
      <c r="C514" s="168">
        <v>0</v>
      </c>
      <c r="D514" s="168"/>
      <c r="E514" s="168"/>
    </row>
    <row r="515" spans="1:5" ht="15.75">
      <c r="A515" s="167">
        <v>42753</v>
      </c>
      <c r="B515" s="168">
        <v>20</v>
      </c>
      <c r="C515" s="168">
        <v>0</v>
      </c>
      <c r="D515" s="168"/>
      <c r="E515" s="168"/>
    </row>
    <row r="516" spans="1:5" ht="15.75">
      <c r="A516" s="167">
        <v>42754</v>
      </c>
      <c r="B516" s="168">
        <v>72</v>
      </c>
      <c r="C516" s="168">
        <v>0</v>
      </c>
      <c r="D516" s="168"/>
      <c r="E516" s="168"/>
    </row>
    <row r="517" spans="1:5" ht="15.75">
      <c r="A517" s="167">
        <v>42755</v>
      </c>
      <c r="B517" s="168">
        <v>49</v>
      </c>
      <c r="C517" s="168">
        <v>0</v>
      </c>
      <c r="D517" s="168"/>
      <c r="E517" s="168"/>
    </row>
    <row r="518" spans="1:5" ht="15.75">
      <c r="A518" s="167">
        <v>42756</v>
      </c>
      <c r="B518" s="168">
        <v>36</v>
      </c>
      <c r="C518" s="168">
        <v>0</v>
      </c>
      <c r="D518" s="168"/>
      <c r="E518" s="168"/>
    </row>
    <row r="519" spans="1:5" ht="15.75">
      <c r="A519" s="167">
        <v>42757</v>
      </c>
      <c r="B519" s="168">
        <v>22</v>
      </c>
      <c r="C519" s="168">
        <v>0</v>
      </c>
      <c r="D519" s="168"/>
      <c r="E519" s="168"/>
    </row>
    <row r="520" spans="1:5" ht="15.75">
      <c r="A520" s="167">
        <v>42758</v>
      </c>
      <c r="B520" s="168">
        <v>94</v>
      </c>
      <c r="C520" s="168">
        <v>0</v>
      </c>
      <c r="D520" s="168"/>
      <c r="E520" s="168"/>
    </row>
    <row r="521" spans="1:5" ht="15.75">
      <c r="A521" s="167">
        <v>42759</v>
      </c>
      <c r="B521" s="168">
        <v>5</v>
      </c>
      <c r="C521" s="168">
        <v>397</v>
      </c>
      <c r="D521" s="168"/>
      <c r="E521" s="168"/>
    </row>
    <row r="522" spans="1:5" ht="15.75">
      <c r="A522" s="167">
        <v>42760</v>
      </c>
      <c r="B522" s="168">
        <v>0</v>
      </c>
      <c r="C522" s="168">
        <v>0</v>
      </c>
      <c r="D522" s="168"/>
      <c r="E522" s="168"/>
    </row>
    <row r="523" spans="1:5" ht="15.75">
      <c r="A523" s="167">
        <v>42761</v>
      </c>
      <c r="B523" s="168">
        <v>58</v>
      </c>
      <c r="C523" s="168">
        <v>0</v>
      </c>
      <c r="D523" s="168"/>
      <c r="E523" s="168"/>
    </row>
    <row r="524" spans="1:5" ht="15.75">
      <c r="A524" s="167">
        <v>42762</v>
      </c>
      <c r="B524" s="168">
        <v>0</v>
      </c>
      <c r="C524" s="168">
        <v>0</v>
      </c>
      <c r="D524" s="168"/>
      <c r="E524" s="168"/>
    </row>
    <row r="525" spans="1:5" ht="15.75">
      <c r="A525" s="167">
        <v>42763</v>
      </c>
      <c r="B525" s="168">
        <v>0</v>
      </c>
      <c r="C525" s="168">
        <v>1019</v>
      </c>
      <c r="D525" s="168"/>
      <c r="E525" s="168"/>
    </row>
    <row r="526" spans="1:5" ht="15.75">
      <c r="A526" s="167">
        <v>42764</v>
      </c>
      <c r="B526" s="168">
        <v>92</v>
      </c>
      <c r="C526" s="168">
        <v>436</v>
      </c>
      <c r="D526" s="168"/>
      <c r="E526" s="168"/>
    </row>
    <row r="527" spans="1:5" ht="15.75">
      <c r="A527" s="167">
        <v>42765</v>
      </c>
      <c r="B527" s="168">
        <v>120</v>
      </c>
      <c r="C527" s="168">
        <v>0</v>
      </c>
      <c r="D527" s="168"/>
      <c r="E527" s="168"/>
    </row>
    <row r="528" spans="1:5" ht="15.75">
      <c r="A528" s="167">
        <v>42766</v>
      </c>
      <c r="B528" s="168">
        <v>76</v>
      </c>
      <c r="C528" s="168">
        <v>210</v>
      </c>
      <c r="D528" s="168"/>
      <c r="E528" s="168"/>
    </row>
    <row r="529" spans="1:5" ht="15.75">
      <c r="A529" s="167">
        <v>42767</v>
      </c>
      <c r="B529" s="168">
        <v>65</v>
      </c>
      <c r="C529" s="281">
        <v>63</v>
      </c>
      <c r="D529" s="168"/>
      <c r="E529" s="168"/>
    </row>
    <row r="530" spans="1:5" ht="15.75">
      <c r="A530" s="167">
        <v>42768</v>
      </c>
      <c r="B530" s="168">
        <v>57</v>
      </c>
      <c r="C530" s="281">
        <v>754</v>
      </c>
      <c r="D530" s="168"/>
      <c r="E530" s="168"/>
    </row>
    <row r="531" spans="1:5" ht="15.75">
      <c r="A531" s="167">
        <v>42769</v>
      </c>
      <c r="B531" s="168">
        <v>142</v>
      </c>
      <c r="C531" s="281">
        <v>1131</v>
      </c>
      <c r="D531" s="168"/>
      <c r="E531" s="168"/>
    </row>
    <row r="532" spans="1:5" ht="15.75">
      <c r="A532" s="167">
        <v>42770</v>
      </c>
      <c r="B532" s="168">
        <v>0</v>
      </c>
      <c r="C532" s="281">
        <v>251</v>
      </c>
      <c r="D532" s="168"/>
      <c r="E532" s="168"/>
    </row>
    <row r="533" spans="1:5" ht="15.75">
      <c r="A533" s="167">
        <v>42771</v>
      </c>
      <c r="B533" s="168">
        <v>0</v>
      </c>
      <c r="C533" s="281">
        <v>1741</v>
      </c>
      <c r="D533" s="168"/>
      <c r="E533" s="168"/>
    </row>
    <row r="534" spans="1:5" ht="15.75">
      <c r="A534" s="167">
        <v>42772</v>
      </c>
      <c r="B534" s="168">
        <v>54</v>
      </c>
      <c r="C534" s="281">
        <v>927</v>
      </c>
      <c r="D534" s="168"/>
      <c r="E534" s="168"/>
    </row>
    <row r="535" spans="1:5" ht="15.75">
      <c r="A535" s="167">
        <v>42773</v>
      </c>
      <c r="B535" s="168">
        <v>57</v>
      </c>
      <c r="C535" s="281">
        <v>0</v>
      </c>
      <c r="D535" s="168"/>
      <c r="E535" s="168"/>
    </row>
    <row r="536" spans="1:5" ht="15.75">
      <c r="A536" s="167">
        <v>42774</v>
      </c>
      <c r="B536" s="168">
        <v>52</v>
      </c>
      <c r="C536" s="281">
        <v>3</v>
      </c>
      <c r="D536" s="168"/>
      <c r="E536" s="168"/>
    </row>
    <row r="537" spans="1:5" ht="15.75">
      <c r="A537" s="167">
        <v>42775</v>
      </c>
      <c r="B537" s="168">
        <v>0</v>
      </c>
      <c r="C537" s="281">
        <v>91</v>
      </c>
      <c r="D537" s="168"/>
      <c r="E537" s="168"/>
    </row>
    <row r="538" spans="1:5" ht="15.75">
      <c r="A538" s="167">
        <v>42776</v>
      </c>
      <c r="B538" s="168">
        <v>16</v>
      </c>
      <c r="C538" s="281">
        <v>0</v>
      </c>
      <c r="D538" s="168"/>
      <c r="E538" s="168"/>
    </row>
    <row r="539" spans="1:5" ht="15.75">
      <c r="A539" s="167">
        <v>42777</v>
      </c>
      <c r="B539" s="168">
        <v>28</v>
      </c>
      <c r="C539" s="281">
        <v>0</v>
      </c>
      <c r="D539" s="168"/>
      <c r="E539" s="168"/>
    </row>
    <row r="540" spans="1:5" ht="15.75">
      <c r="A540" s="167">
        <v>42778</v>
      </c>
      <c r="B540" s="168">
        <v>0</v>
      </c>
      <c r="C540" s="281">
        <v>0</v>
      </c>
      <c r="D540" s="168"/>
      <c r="E540" s="168"/>
    </row>
    <row r="541" spans="1:5" ht="15.75">
      <c r="A541" s="167">
        <v>42779</v>
      </c>
      <c r="B541" s="168">
        <v>0</v>
      </c>
      <c r="C541" s="281">
        <v>0</v>
      </c>
      <c r="D541" s="168"/>
      <c r="E541" s="168"/>
    </row>
    <row r="542" spans="1:5" ht="15.75">
      <c r="A542" s="167">
        <v>42780</v>
      </c>
      <c r="B542" s="168">
        <v>15</v>
      </c>
      <c r="C542" s="281">
        <v>0</v>
      </c>
      <c r="D542" s="168"/>
      <c r="E542" s="168"/>
    </row>
    <row r="543" spans="1:5" ht="15.75">
      <c r="A543" s="167">
        <v>42781</v>
      </c>
      <c r="B543" s="168">
        <v>57</v>
      </c>
      <c r="C543" s="281">
        <v>0</v>
      </c>
      <c r="D543" s="168"/>
      <c r="E543" s="168"/>
    </row>
    <row r="544" spans="1:5" ht="15.75">
      <c r="A544" s="167">
        <v>42782</v>
      </c>
      <c r="B544" s="168">
        <v>38</v>
      </c>
      <c r="C544" s="281">
        <v>0</v>
      </c>
      <c r="D544" s="168"/>
      <c r="E544" s="168"/>
    </row>
    <row r="545" spans="1:5" ht="15.75">
      <c r="A545" s="167">
        <v>42783</v>
      </c>
      <c r="B545" s="168">
        <v>36</v>
      </c>
      <c r="C545" s="281">
        <v>44</v>
      </c>
      <c r="D545" s="168"/>
      <c r="E545" s="168"/>
    </row>
    <row r="546" spans="1:5" ht="15.75">
      <c r="A546" s="167">
        <v>42784</v>
      </c>
      <c r="B546" s="168">
        <v>0</v>
      </c>
      <c r="C546" s="281">
        <v>48</v>
      </c>
      <c r="D546" s="168"/>
      <c r="E546" s="168"/>
    </row>
    <row r="547" spans="1:5" ht="15.75">
      <c r="A547" s="167">
        <v>42785</v>
      </c>
      <c r="B547" s="168">
        <v>43</v>
      </c>
      <c r="C547" s="281">
        <v>517</v>
      </c>
      <c r="D547" s="168"/>
      <c r="E547" s="168"/>
    </row>
    <row r="548" spans="1:5" ht="15.75">
      <c r="A548" s="167">
        <v>42786</v>
      </c>
      <c r="B548" s="168">
        <v>8</v>
      </c>
      <c r="C548" s="168">
        <v>12</v>
      </c>
      <c r="D548" s="168"/>
      <c r="E548" s="168"/>
    </row>
    <row r="549" spans="1:5" ht="15.75">
      <c r="A549" s="167">
        <v>42787</v>
      </c>
      <c r="B549" s="168">
        <v>0</v>
      </c>
      <c r="C549" s="168">
        <v>0</v>
      </c>
      <c r="D549" s="168"/>
      <c r="E549" s="168"/>
    </row>
    <row r="550" spans="1:5" ht="15.75">
      <c r="A550" s="167">
        <v>42788</v>
      </c>
      <c r="B550" s="168">
        <v>165</v>
      </c>
      <c r="C550" s="168">
        <v>653</v>
      </c>
      <c r="D550" s="168"/>
      <c r="E550" s="168"/>
    </row>
    <row r="551" spans="1:5" ht="15.75">
      <c r="A551" s="167">
        <v>42789</v>
      </c>
      <c r="B551" s="168"/>
      <c r="C551" s="168"/>
      <c r="D551" s="168"/>
      <c r="E551" s="168"/>
    </row>
    <row r="552" spans="1:5" ht="15.75">
      <c r="A552" s="167">
        <v>42790</v>
      </c>
      <c r="B552" s="168"/>
      <c r="C552" s="168"/>
      <c r="D552" s="168"/>
      <c r="E552" s="168"/>
    </row>
    <row r="553" spans="1:5" ht="15.75">
      <c r="A553" s="167">
        <v>42791</v>
      </c>
      <c r="B553" s="168"/>
      <c r="C553" s="168"/>
      <c r="D553" s="168"/>
      <c r="E553" s="168"/>
    </row>
    <row r="554" spans="1:5" ht="15.75">
      <c r="A554" s="167">
        <v>42792</v>
      </c>
      <c r="B554" s="168"/>
      <c r="C554" s="168"/>
      <c r="D554" s="168"/>
      <c r="E554" s="168"/>
    </row>
    <row r="555" spans="1:5" ht="15.75">
      <c r="A555" s="167">
        <v>42793</v>
      </c>
      <c r="B555" s="168"/>
      <c r="C555" s="168"/>
      <c r="D555" s="168"/>
      <c r="E555" s="168"/>
    </row>
    <row r="556" spans="1:5" ht="15.75">
      <c r="A556" s="167">
        <v>42794</v>
      </c>
      <c r="B556" s="168"/>
      <c r="C556" s="168"/>
      <c r="D556" s="168"/>
      <c r="E556" s="168"/>
    </row>
    <row r="557" spans="1:5" ht="15.75">
      <c r="A557" s="167">
        <v>42795</v>
      </c>
      <c r="B557" s="168"/>
      <c r="C557" s="168"/>
      <c r="D557" s="168"/>
      <c r="E557" s="168"/>
    </row>
    <row r="558" spans="1:5" ht="15.75">
      <c r="A558" s="167">
        <v>42796</v>
      </c>
      <c r="B558" s="168"/>
      <c r="C558" s="168"/>
      <c r="D558" s="168"/>
      <c r="E558" s="168"/>
    </row>
    <row r="559" spans="1:5" ht="15.75">
      <c r="A559" s="167">
        <v>42797</v>
      </c>
      <c r="B559" s="168"/>
      <c r="C559" s="168"/>
      <c r="D559" s="168"/>
      <c r="E559" s="168"/>
    </row>
    <row r="560" spans="1:5" ht="15.75">
      <c r="A560" s="167">
        <v>42798</v>
      </c>
      <c r="B560" s="168"/>
      <c r="C560" s="168"/>
      <c r="D560" s="168"/>
      <c r="E560" s="168"/>
    </row>
    <row r="561" spans="1:5" ht="15.75">
      <c r="A561" s="167">
        <v>42799</v>
      </c>
      <c r="B561" s="168"/>
      <c r="C561" s="168"/>
      <c r="D561" s="168"/>
      <c r="E561" s="168"/>
    </row>
    <row r="562" spans="1:5" ht="15.75">
      <c r="A562" s="167">
        <v>42800</v>
      </c>
      <c r="B562" s="168"/>
      <c r="C562" s="168"/>
      <c r="D562" s="168"/>
      <c r="E562" s="168"/>
    </row>
    <row r="563" spans="1:5" ht="15.75">
      <c r="A563" s="167">
        <v>42801</v>
      </c>
      <c r="B563" s="168"/>
      <c r="C563" s="168"/>
      <c r="D563" s="168"/>
      <c r="E563" s="168"/>
    </row>
    <row r="564" spans="1:5" ht="15.75">
      <c r="A564" s="167">
        <v>42802</v>
      </c>
      <c r="B564" s="168"/>
      <c r="C564" s="168"/>
      <c r="D564" s="168"/>
      <c r="E564" s="168"/>
    </row>
    <row r="565" spans="1:5" ht="15.75">
      <c r="A565" s="167">
        <v>42803</v>
      </c>
      <c r="B565" s="168"/>
      <c r="C565" s="168"/>
      <c r="D565" s="168"/>
      <c r="E565" s="168"/>
    </row>
    <row r="566" spans="1:5" ht="15.75">
      <c r="A566" s="167">
        <v>42804</v>
      </c>
      <c r="B566" s="168"/>
      <c r="C566" s="168"/>
      <c r="D566" s="168"/>
      <c r="E566" s="168"/>
    </row>
    <row r="567" spans="1:5" ht="15.75">
      <c r="A567" s="167">
        <v>42805</v>
      </c>
      <c r="B567" s="168"/>
      <c r="C567" s="168"/>
      <c r="D567" s="168"/>
      <c r="E567" s="168"/>
    </row>
    <row r="568" spans="1:5" ht="15.75">
      <c r="A568" s="167">
        <v>42806</v>
      </c>
      <c r="B568" s="168"/>
      <c r="C568" s="168"/>
      <c r="D568" s="168"/>
      <c r="E568" s="168"/>
    </row>
    <row r="569" spans="1:5" ht="15.75">
      <c r="A569" s="167">
        <v>42807</v>
      </c>
      <c r="B569" s="168"/>
      <c r="C569" s="168"/>
      <c r="D569" s="168"/>
      <c r="E569" s="168"/>
    </row>
    <row r="570" spans="1:5" ht="15.75">
      <c r="A570" s="167">
        <v>42808</v>
      </c>
      <c r="B570" s="168"/>
      <c r="C570" s="168"/>
      <c r="D570" s="168"/>
      <c r="E570" s="168"/>
    </row>
    <row r="571" spans="1:5" ht="15.75">
      <c r="A571" s="167">
        <v>42809</v>
      </c>
      <c r="B571" s="168"/>
      <c r="C571" s="168"/>
      <c r="D571" s="168"/>
      <c r="E571" s="168"/>
    </row>
    <row r="572" spans="1:5" ht="15.75">
      <c r="A572" s="167">
        <v>42810</v>
      </c>
      <c r="B572" s="168"/>
      <c r="C572" s="168"/>
      <c r="D572" s="168"/>
      <c r="E572" s="168"/>
    </row>
    <row r="573" spans="1:5" ht="15.75">
      <c r="A573" s="167">
        <v>42811</v>
      </c>
      <c r="B573" s="168"/>
      <c r="C573" s="168"/>
      <c r="D573" s="168"/>
      <c r="E573" s="168"/>
    </row>
    <row r="574" spans="1:5" ht="15.75">
      <c r="A574" s="167">
        <v>42812</v>
      </c>
      <c r="B574" s="168"/>
      <c r="C574" s="168"/>
      <c r="D574" s="168"/>
      <c r="E574" s="168"/>
    </row>
    <row r="575" spans="1:5" ht="15.75">
      <c r="A575" s="167">
        <v>42813</v>
      </c>
      <c r="B575" s="168"/>
      <c r="C575" s="168"/>
      <c r="D575" s="168"/>
      <c r="E575" s="168"/>
    </row>
    <row r="576" spans="1:5" ht="15.75">
      <c r="A576" s="167">
        <v>42814</v>
      </c>
      <c r="B576" s="168"/>
      <c r="C576" s="168"/>
      <c r="D576" s="168"/>
      <c r="E576" s="168"/>
    </row>
    <row r="577" spans="1:5" ht="15.75">
      <c r="A577" s="167">
        <v>42815</v>
      </c>
      <c r="B577" s="168"/>
      <c r="C577" s="168"/>
      <c r="D577" s="168"/>
      <c r="E577" s="168"/>
    </row>
    <row r="578" spans="1:5" ht="15.75">
      <c r="A578" s="167">
        <v>42816</v>
      </c>
      <c r="B578" s="168"/>
      <c r="C578" s="168"/>
      <c r="D578" s="168"/>
      <c r="E578" s="168"/>
    </row>
    <row r="579" spans="1:5" ht="15.75">
      <c r="A579" s="167">
        <v>42817</v>
      </c>
      <c r="B579" s="168"/>
      <c r="C579" s="168"/>
      <c r="D579" s="168"/>
      <c r="E579" s="168"/>
    </row>
    <row r="580" spans="1:5" ht="15.75">
      <c r="A580" s="167">
        <v>42818</v>
      </c>
      <c r="B580" s="168"/>
      <c r="C580" s="168"/>
      <c r="D580" s="168"/>
      <c r="E580" s="168"/>
    </row>
    <row r="581" spans="1:5" ht="15.75">
      <c r="A581" s="167">
        <v>42819</v>
      </c>
      <c r="B581" s="168"/>
      <c r="C581" s="168"/>
      <c r="D581" s="168"/>
      <c r="E581" s="168"/>
    </row>
    <row r="582" spans="1:5" ht="15.75">
      <c r="A582" s="167">
        <v>42820</v>
      </c>
      <c r="B582" s="168"/>
      <c r="C582" s="168"/>
      <c r="D582" s="168"/>
      <c r="E582" s="168"/>
    </row>
    <row r="583" spans="1:5" ht="15.75">
      <c r="A583" s="167">
        <v>42821</v>
      </c>
      <c r="B583" s="168"/>
      <c r="C583" s="168"/>
      <c r="D583" s="168"/>
      <c r="E583" s="168"/>
    </row>
    <row r="584" spans="1:5" ht="15.75">
      <c r="A584" s="167">
        <v>42822</v>
      </c>
      <c r="B584" s="168"/>
      <c r="C584" s="168"/>
      <c r="D584" s="168"/>
      <c r="E584" s="168"/>
    </row>
    <row r="585" spans="1:5" ht="15.75">
      <c r="A585" s="167">
        <v>42823</v>
      </c>
      <c r="B585" s="168"/>
      <c r="C585" s="168"/>
      <c r="D585" s="168"/>
      <c r="E585" s="168"/>
    </row>
    <row r="586" spans="1:5" ht="15.75">
      <c r="A586" s="167">
        <v>42824</v>
      </c>
      <c r="B586" s="168"/>
      <c r="C586" s="168"/>
      <c r="D586" s="168"/>
      <c r="E586" s="168"/>
    </row>
    <row r="587" spans="1:5" ht="15.75">
      <c r="A587" s="167">
        <v>42825</v>
      </c>
      <c r="B587" s="168"/>
      <c r="C587" s="168"/>
      <c r="D587" s="168"/>
      <c r="E587" s="168"/>
    </row>
    <row r="588" spans="1:5" ht="15.75">
      <c r="A588" s="167">
        <v>42826</v>
      </c>
      <c r="B588" s="168"/>
      <c r="C588" s="168"/>
      <c r="D588" s="168"/>
      <c r="E588" s="168"/>
    </row>
    <row r="589" spans="1:5" ht="15.75">
      <c r="A589" s="167">
        <v>42827</v>
      </c>
      <c r="B589" s="168"/>
      <c r="C589" s="168"/>
      <c r="D589" s="168"/>
      <c r="E589" s="168"/>
    </row>
    <row r="590" spans="1:5" ht="15.75">
      <c r="A590" s="167">
        <v>42828</v>
      </c>
      <c r="B590" s="168"/>
      <c r="C590" s="168"/>
      <c r="D590" s="168"/>
      <c r="E590" s="168"/>
    </row>
    <row r="591" spans="1:5" ht="15.75">
      <c r="A591" s="167">
        <v>42829</v>
      </c>
      <c r="B591" s="168"/>
      <c r="C591" s="168"/>
      <c r="D591" s="168"/>
      <c r="E591" s="168"/>
    </row>
    <row r="592" spans="1:5" ht="15.75">
      <c r="A592" s="167">
        <v>42830</v>
      </c>
      <c r="B592" s="168"/>
      <c r="C592" s="168"/>
      <c r="D592" s="168"/>
      <c r="E592" s="168"/>
    </row>
    <row r="593" spans="1:5" ht="15.75">
      <c r="A593" s="167">
        <v>42831</v>
      </c>
      <c r="B593" s="168"/>
      <c r="C593" s="168"/>
      <c r="D593" s="168"/>
      <c r="E593" s="168"/>
    </row>
    <row r="594" spans="1:5" ht="15.75">
      <c r="A594" s="167">
        <v>42832</v>
      </c>
      <c r="B594" s="168"/>
      <c r="C594" s="168"/>
      <c r="D594" s="168"/>
      <c r="E594" s="168"/>
    </row>
    <row r="595" spans="1:5" ht="15.75">
      <c r="A595" s="167">
        <v>42833</v>
      </c>
      <c r="B595" s="168"/>
      <c r="C595" s="168"/>
      <c r="D595" s="168"/>
      <c r="E595" s="168"/>
    </row>
    <row r="596" spans="1:5" ht="15.75">
      <c r="A596" s="167">
        <v>42834</v>
      </c>
      <c r="B596" s="168"/>
      <c r="C596" s="168"/>
      <c r="D596" s="168"/>
      <c r="E596" s="168"/>
    </row>
    <row r="597" spans="1:5" ht="15.75">
      <c r="A597" s="167">
        <v>42835</v>
      </c>
      <c r="B597" s="168"/>
      <c r="C597" s="168"/>
      <c r="D597" s="168"/>
      <c r="E597" s="168"/>
    </row>
    <row r="598" spans="1:5" ht="15.75">
      <c r="A598" s="167">
        <v>42836</v>
      </c>
      <c r="B598" s="168"/>
      <c r="C598" s="168"/>
      <c r="D598" s="168"/>
      <c r="E598" s="168"/>
    </row>
    <row r="599" spans="1:5" ht="15.75">
      <c r="A599" s="167">
        <v>42837</v>
      </c>
      <c r="B599" s="168"/>
      <c r="C599" s="168"/>
      <c r="D599" s="168"/>
      <c r="E599" s="168"/>
    </row>
    <row r="600" spans="1:5" ht="15.75">
      <c r="A600" s="167">
        <v>42838</v>
      </c>
      <c r="B600" s="168"/>
      <c r="C600" s="168"/>
      <c r="D600" s="168"/>
      <c r="E600" s="168"/>
    </row>
    <row r="601" spans="1:5" ht="15.75">
      <c r="A601" s="167">
        <v>42839</v>
      </c>
      <c r="B601" s="168"/>
      <c r="C601" s="168"/>
      <c r="D601" s="168"/>
      <c r="E601" s="168"/>
    </row>
    <row r="602" spans="1:5" ht="15.75">
      <c r="A602" s="167">
        <v>42840</v>
      </c>
      <c r="B602" s="168"/>
      <c r="C602" s="168"/>
      <c r="D602" s="168"/>
      <c r="E602" s="168"/>
    </row>
    <row r="603" spans="1:5" ht="15.75">
      <c r="A603" s="167">
        <v>42841</v>
      </c>
      <c r="B603" s="168"/>
      <c r="C603" s="168"/>
      <c r="D603" s="168"/>
      <c r="E603" s="168"/>
    </row>
    <row r="604" spans="1:5" ht="15.75">
      <c r="A604" s="167">
        <v>42842</v>
      </c>
      <c r="B604" s="168"/>
      <c r="C604" s="168"/>
      <c r="D604" s="168"/>
      <c r="E604" s="168"/>
    </row>
    <row r="605" spans="1:5" ht="15.75">
      <c r="A605" s="167">
        <v>42843</v>
      </c>
      <c r="B605" s="168"/>
      <c r="C605" s="168"/>
      <c r="D605" s="168"/>
      <c r="E605" s="168"/>
    </row>
    <row r="606" spans="1:5" ht="15.75">
      <c r="A606" s="167">
        <v>42844</v>
      </c>
      <c r="B606" s="168"/>
      <c r="C606" s="168"/>
      <c r="D606" s="168"/>
      <c r="E606" s="168"/>
    </row>
    <row r="607" spans="1:5" ht="15.75">
      <c r="A607" s="167">
        <v>42845</v>
      </c>
      <c r="B607" s="168"/>
      <c r="C607" s="168"/>
      <c r="D607" s="168"/>
      <c r="E607" s="168"/>
    </row>
    <row r="608" spans="1:5" ht="15.75">
      <c r="A608" s="167">
        <v>42846</v>
      </c>
      <c r="B608" s="168"/>
      <c r="C608" s="168"/>
      <c r="D608" s="168"/>
      <c r="E608" s="168"/>
    </row>
    <row r="609" spans="1:5" ht="15.75">
      <c r="A609" s="167">
        <v>42847</v>
      </c>
      <c r="B609" s="168"/>
      <c r="C609" s="168"/>
      <c r="D609" s="168"/>
      <c r="E609" s="168"/>
    </row>
    <row r="610" spans="1:5" ht="15.75">
      <c r="A610" s="167">
        <v>42848</v>
      </c>
      <c r="B610" s="168"/>
      <c r="C610" s="168"/>
      <c r="D610" s="168"/>
      <c r="E610" s="168"/>
    </row>
    <row r="611" spans="1:5" ht="15.75">
      <c r="A611" s="167">
        <v>42849</v>
      </c>
      <c r="B611" s="168"/>
      <c r="C611" s="168"/>
      <c r="D611" s="168"/>
      <c r="E611" s="168"/>
    </row>
    <row r="612" spans="1:5" ht="15.75">
      <c r="A612" s="167">
        <v>42850</v>
      </c>
      <c r="B612" s="168"/>
      <c r="C612" s="168"/>
      <c r="D612" s="168"/>
      <c r="E612" s="168"/>
    </row>
    <row r="613" spans="1:5" ht="15.75">
      <c r="A613" s="167">
        <v>42851</v>
      </c>
      <c r="B613" s="168"/>
      <c r="C613" s="168"/>
      <c r="D613" s="168"/>
      <c r="E613" s="168"/>
    </row>
    <row r="614" spans="1:5" ht="15.75">
      <c r="A614" s="167">
        <v>42852</v>
      </c>
      <c r="B614" s="168"/>
      <c r="C614" s="168"/>
      <c r="D614" s="168"/>
      <c r="E614" s="168"/>
    </row>
    <row r="615" spans="1:5" ht="15.75">
      <c r="A615" s="167">
        <v>42853</v>
      </c>
      <c r="B615" s="168"/>
      <c r="C615" s="168"/>
      <c r="D615" s="168"/>
      <c r="E615" s="168"/>
    </row>
    <row r="616" spans="1:5" ht="15.75">
      <c r="A616" s="167">
        <v>42854</v>
      </c>
      <c r="B616" s="168"/>
      <c r="C616" s="168"/>
      <c r="D616" s="168"/>
      <c r="E616" s="168"/>
    </row>
    <row r="617" spans="1:5" ht="15.75">
      <c r="A617" s="167">
        <v>42855</v>
      </c>
      <c r="B617" s="168"/>
      <c r="C617" s="168"/>
      <c r="D617" s="168"/>
      <c r="E617" s="168"/>
    </row>
    <row r="618" spans="1:5" ht="15.75">
      <c r="A618" s="167">
        <v>42856</v>
      </c>
      <c r="B618" s="168"/>
      <c r="C618" s="168"/>
      <c r="D618" s="168"/>
      <c r="E618" s="168"/>
    </row>
    <row r="619" spans="1:5" ht="15.75">
      <c r="A619" s="167">
        <v>42857</v>
      </c>
      <c r="B619" s="168"/>
      <c r="C619" s="168"/>
      <c r="D619" s="168"/>
      <c r="E619" s="168"/>
    </row>
    <row r="620" spans="1:5" ht="15.75">
      <c r="A620" s="167">
        <v>42858</v>
      </c>
      <c r="B620" s="168"/>
      <c r="C620" s="168"/>
      <c r="D620" s="168"/>
      <c r="E620" s="168"/>
    </row>
    <row r="621" spans="1:5" ht="15.75">
      <c r="A621" s="167">
        <v>42859</v>
      </c>
      <c r="B621" s="168"/>
      <c r="C621" s="168"/>
      <c r="D621" s="168"/>
      <c r="E621" s="168"/>
    </row>
    <row r="622" spans="1:5" ht="15.75">
      <c r="A622" s="167">
        <v>42860</v>
      </c>
      <c r="B622" s="168"/>
      <c r="C622" s="168"/>
      <c r="D622" s="168"/>
      <c r="E622" s="168"/>
    </row>
    <row r="623" spans="1:5" ht="15.75">
      <c r="A623" s="167">
        <v>42861</v>
      </c>
      <c r="B623" s="168"/>
      <c r="C623" s="168"/>
      <c r="D623" s="168"/>
      <c r="E623" s="168"/>
    </row>
    <row r="624" spans="1:5" ht="15.75">
      <c r="A624" s="167">
        <v>42862</v>
      </c>
      <c r="B624" s="168"/>
      <c r="C624" s="168"/>
      <c r="D624" s="168"/>
      <c r="E624" s="168"/>
    </row>
    <row r="625" spans="1:5" ht="15.75">
      <c r="A625" s="167">
        <v>42863</v>
      </c>
      <c r="B625" s="168"/>
      <c r="C625" s="168"/>
      <c r="D625" s="168"/>
      <c r="E625" s="168"/>
    </row>
    <row r="626" spans="1:5" ht="15.75">
      <c r="A626" s="167">
        <v>42864</v>
      </c>
      <c r="B626" s="168"/>
      <c r="C626" s="168"/>
      <c r="D626" s="168"/>
      <c r="E626" s="168"/>
    </row>
    <row r="627" spans="1:5" ht="15.75">
      <c r="A627" s="167">
        <v>42865</v>
      </c>
      <c r="B627" s="168"/>
      <c r="C627" s="168"/>
      <c r="D627" s="168"/>
      <c r="E627" s="168"/>
    </row>
    <row r="628" spans="1:5" ht="15.75">
      <c r="A628" s="167">
        <v>42866</v>
      </c>
      <c r="B628" s="168"/>
      <c r="C628" s="168"/>
      <c r="D628" s="168"/>
      <c r="E628" s="168"/>
    </row>
    <row r="629" spans="1:5" ht="15.75">
      <c r="A629" s="167">
        <v>42867</v>
      </c>
      <c r="B629" s="168"/>
      <c r="C629" s="168"/>
      <c r="D629" s="168"/>
      <c r="E629" s="168"/>
    </row>
    <row r="630" spans="1:5" ht="15.75">
      <c r="A630" s="167">
        <v>42868</v>
      </c>
      <c r="B630" s="168"/>
      <c r="C630" s="168"/>
      <c r="D630" s="168"/>
      <c r="E630" s="168"/>
    </row>
    <row r="631" spans="1:5" ht="15.75">
      <c r="A631" s="167">
        <v>42869</v>
      </c>
      <c r="B631" s="168"/>
      <c r="C631" s="168"/>
      <c r="D631" s="168"/>
      <c r="E631" s="168"/>
    </row>
    <row r="632" spans="1:5" ht="15.75">
      <c r="A632" s="167">
        <v>42870</v>
      </c>
      <c r="B632" s="168"/>
      <c r="C632" s="168"/>
      <c r="D632" s="168"/>
      <c r="E632" s="168"/>
    </row>
    <row r="633" spans="1:5" ht="15.75">
      <c r="A633" s="167">
        <v>42871</v>
      </c>
      <c r="B633" s="168"/>
      <c r="C633" s="168"/>
      <c r="D633" s="168"/>
      <c r="E633" s="168"/>
    </row>
    <row r="634" spans="1:5" ht="15.75">
      <c r="A634" s="167">
        <v>42872</v>
      </c>
      <c r="B634" s="168"/>
      <c r="C634" s="168"/>
      <c r="D634" s="168"/>
      <c r="E634" s="168"/>
    </row>
    <row r="635" spans="1:5" ht="15.75">
      <c r="A635" s="167">
        <v>42873</v>
      </c>
      <c r="B635" s="168"/>
      <c r="C635" s="168"/>
      <c r="D635" s="168"/>
      <c r="E635" s="168"/>
    </row>
    <row r="636" spans="1:5" ht="15.75">
      <c r="A636" s="167">
        <v>42874</v>
      </c>
      <c r="B636" s="168"/>
      <c r="C636" s="168"/>
      <c r="D636" s="168"/>
      <c r="E636" s="168"/>
    </row>
    <row r="637" spans="1:5" ht="15.75">
      <c r="A637" s="167">
        <v>42875</v>
      </c>
      <c r="B637" s="168"/>
      <c r="C637" s="168"/>
      <c r="D637" s="168"/>
      <c r="E637" s="168"/>
    </row>
    <row r="638" spans="1:5" ht="15.75">
      <c r="A638" s="167">
        <v>42876</v>
      </c>
      <c r="B638" s="168"/>
      <c r="C638" s="168"/>
      <c r="D638" s="168"/>
      <c r="E638" s="168"/>
    </row>
    <row r="639" spans="1:5" ht="15.75">
      <c r="A639" s="167">
        <v>42877</v>
      </c>
      <c r="B639" s="168"/>
      <c r="C639" s="168"/>
      <c r="D639" s="168"/>
      <c r="E639" s="168"/>
    </row>
    <row r="640" spans="1:5" ht="15.75">
      <c r="A640" s="167">
        <v>42878</v>
      </c>
      <c r="B640" s="168"/>
      <c r="C640" s="168"/>
      <c r="D640" s="168"/>
      <c r="E640" s="168"/>
    </row>
    <row r="641" spans="1:5" ht="15.75">
      <c r="A641" s="167">
        <v>42879</v>
      </c>
      <c r="B641" s="168"/>
      <c r="C641" s="168"/>
      <c r="D641" s="168"/>
      <c r="E641" s="168"/>
    </row>
    <row r="642" spans="1:5" ht="15.75">
      <c r="A642" s="167">
        <v>42880</v>
      </c>
      <c r="B642" s="168"/>
      <c r="C642" s="168"/>
      <c r="D642" s="168"/>
      <c r="E642" s="168"/>
    </row>
    <row r="643" spans="1:5" ht="15.75">
      <c r="A643" s="167">
        <v>42881</v>
      </c>
      <c r="B643" s="168"/>
      <c r="C643" s="168"/>
      <c r="D643" s="168"/>
      <c r="E643" s="168"/>
    </row>
    <row r="644" spans="1:5" ht="15.75">
      <c r="A644" s="167">
        <v>42882</v>
      </c>
      <c r="B644" s="168"/>
      <c r="C644" s="168"/>
      <c r="D644" s="168"/>
      <c r="E644" s="168"/>
    </row>
    <row r="645" spans="1:5" ht="15.75">
      <c r="A645" s="167">
        <v>42883</v>
      </c>
      <c r="B645" s="168"/>
      <c r="C645" s="168"/>
      <c r="D645" s="168"/>
      <c r="E645" s="168"/>
    </row>
    <row r="646" spans="1:5" ht="15.75">
      <c r="A646" s="167">
        <v>42884</v>
      </c>
      <c r="B646" s="168"/>
      <c r="C646" s="168"/>
      <c r="D646" s="168"/>
      <c r="E646" s="168"/>
    </row>
    <row r="647" spans="1:5" ht="15.75">
      <c r="A647" s="167">
        <v>42885</v>
      </c>
      <c r="B647" s="168"/>
      <c r="C647" s="168"/>
      <c r="D647" s="168"/>
      <c r="E647" s="168"/>
    </row>
    <row r="648" spans="1:5" ht="15.75">
      <c r="A648" s="167">
        <v>42886</v>
      </c>
      <c r="B648" s="168"/>
      <c r="C648" s="168"/>
      <c r="D648" s="168"/>
      <c r="E648" s="168"/>
    </row>
    <row r="649" spans="1:5" ht="15.75">
      <c r="A649" s="167">
        <v>42887</v>
      </c>
      <c r="B649" s="168"/>
      <c r="C649" s="168"/>
      <c r="D649" s="168"/>
      <c r="E649" s="168"/>
    </row>
    <row r="650" spans="1:5" ht="15.75">
      <c r="A650" s="167">
        <v>42888</v>
      </c>
      <c r="B650" s="168"/>
      <c r="C650" s="168"/>
      <c r="D650" s="168"/>
      <c r="E650" s="168"/>
    </row>
    <row r="651" spans="1:5" ht="15.75">
      <c r="A651" s="167">
        <v>42889</v>
      </c>
      <c r="B651" s="168"/>
      <c r="C651" s="168"/>
      <c r="D651" s="168"/>
      <c r="E651" s="168"/>
    </row>
    <row r="652" spans="1:5" ht="15.75">
      <c r="A652" s="167">
        <v>42890</v>
      </c>
      <c r="B652" s="168"/>
      <c r="C652" s="168"/>
      <c r="D652" s="168"/>
      <c r="E652" s="168"/>
    </row>
    <row r="653" spans="1:5" ht="15.75">
      <c r="A653" s="167">
        <v>42891</v>
      </c>
      <c r="B653" s="168"/>
      <c r="C653" s="168"/>
      <c r="D653" s="168"/>
      <c r="E653" s="168"/>
    </row>
    <row r="654" spans="1:5" ht="15.75">
      <c r="A654" s="167">
        <v>42892</v>
      </c>
      <c r="B654" s="168"/>
      <c r="C654" s="168"/>
      <c r="D654" s="168"/>
      <c r="E654" s="168"/>
    </row>
    <row r="655" spans="1:5" ht="15.75">
      <c r="A655" s="167">
        <v>42893</v>
      </c>
      <c r="B655" s="168"/>
      <c r="C655" s="168"/>
      <c r="D655" s="168"/>
      <c r="E655" s="168"/>
    </row>
    <row r="656" spans="1:5" ht="15.75">
      <c r="A656" s="167">
        <v>42894</v>
      </c>
      <c r="B656" s="168"/>
      <c r="C656" s="168"/>
      <c r="D656" s="168"/>
      <c r="E656" s="168"/>
    </row>
    <row r="657" spans="1:5" ht="15.75">
      <c r="A657" s="167">
        <v>42895</v>
      </c>
      <c r="B657" s="168"/>
      <c r="C657" s="168"/>
      <c r="D657" s="168"/>
      <c r="E657" s="168"/>
    </row>
    <row r="658" spans="1:5" ht="15.75">
      <c r="A658" s="167">
        <v>42896</v>
      </c>
      <c r="B658" s="168"/>
      <c r="C658" s="168"/>
      <c r="D658" s="168"/>
      <c r="E658" s="168"/>
    </row>
    <row r="659" spans="1:5" ht="15.75">
      <c r="A659" s="167">
        <v>42897</v>
      </c>
      <c r="B659" s="168"/>
      <c r="C659" s="168"/>
      <c r="D659" s="168"/>
      <c r="E659" s="168"/>
    </row>
    <row r="660" spans="1:5" ht="15.75">
      <c r="A660" s="167">
        <v>42898</v>
      </c>
      <c r="B660" s="168"/>
      <c r="C660" s="168"/>
      <c r="D660" s="168"/>
      <c r="E660" s="168"/>
    </row>
    <row r="661" spans="1:5" ht="15.75">
      <c r="A661" s="167">
        <v>42899</v>
      </c>
      <c r="B661" s="168"/>
      <c r="C661" s="168"/>
      <c r="D661" s="168"/>
      <c r="E661" s="168"/>
    </row>
    <row r="662" spans="1:5" ht="15.75">
      <c r="A662" s="167">
        <v>42900</v>
      </c>
      <c r="B662" s="168"/>
      <c r="C662" s="168"/>
      <c r="D662" s="168"/>
      <c r="E662" s="168"/>
    </row>
    <row r="663" spans="1:5" ht="15.75">
      <c r="A663" s="167">
        <v>42901</v>
      </c>
      <c r="B663" s="168"/>
      <c r="C663" s="168"/>
      <c r="D663" s="168"/>
      <c r="E663" s="168"/>
    </row>
    <row r="664" spans="1:5" ht="15.75">
      <c r="A664" s="167">
        <v>42902</v>
      </c>
      <c r="B664" s="168"/>
      <c r="C664" s="168"/>
      <c r="D664" s="168"/>
      <c r="E664" s="168"/>
    </row>
    <row r="665" spans="1:5" ht="15.75">
      <c r="A665" s="167">
        <v>42903</v>
      </c>
      <c r="B665" s="168"/>
      <c r="C665" s="168"/>
      <c r="D665" s="168"/>
      <c r="E665" s="168"/>
    </row>
    <row r="666" spans="1:5" ht="15.75">
      <c r="A666" s="167">
        <v>42904</v>
      </c>
      <c r="B666" s="168"/>
      <c r="C666" s="168"/>
      <c r="D666" s="168"/>
      <c r="E666" s="168"/>
    </row>
    <row r="667" spans="1:5" ht="15.75">
      <c r="A667" s="167">
        <v>42905</v>
      </c>
      <c r="B667" s="168"/>
      <c r="C667" s="168"/>
      <c r="D667" s="168"/>
      <c r="E667" s="168"/>
    </row>
    <row r="668" spans="1:5" ht="15.75">
      <c r="A668" s="167">
        <v>42906</v>
      </c>
      <c r="B668" s="168"/>
      <c r="C668" s="168"/>
      <c r="D668" s="168"/>
      <c r="E668" s="168"/>
    </row>
    <row r="669" spans="1:5" ht="15.75">
      <c r="A669" s="167">
        <v>42907</v>
      </c>
      <c r="B669" s="168"/>
      <c r="C669" s="168"/>
      <c r="D669" s="168"/>
      <c r="E669" s="168"/>
    </row>
    <row r="670" spans="1:5" ht="15.75">
      <c r="A670" s="167">
        <v>42908</v>
      </c>
      <c r="B670" s="168"/>
      <c r="C670" s="168"/>
      <c r="D670" s="168"/>
      <c r="E670" s="168"/>
    </row>
    <row r="671" spans="1:5" ht="15.75">
      <c r="A671" s="167">
        <v>42909</v>
      </c>
      <c r="B671" s="168"/>
      <c r="C671" s="168"/>
      <c r="D671" s="168"/>
      <c r="E671" s="168"/>
    </row>
    <row r="672" spans="1:5" ht="15.75">
      <c r="A672" s="167">
        <v>42910</v>
      </c>
      <c r="B672" s="168"/>
      <c r="C672" s="168"/>
      <c r="D672" s="168"/>
      <c r="E672" s="168"/>
    </row>
    <row r="673" spans="1:5" ht="15.75">
      <c r="A673" s="167">
        <v>42911</v>
      </c>
      <c r="B673" s="168"/>
      <c r="C673" s="168"/>
      <c r="D673" s="168"/>
      <c r="E673" s="168"/>
    </row>
    <row r="674" spans="1:5" ht="15.75">
      <c r="A674" s="167">
        <v>42912</v>
      </c>
      <c r="B674" s="168"/>
      <c r="C674" s="168"/>
      <c r="D674" s="168"/>
      <c r="E674" s="168"/>
    </row>
    <row r="675" spans="1:5" ht="15.75">
      <c r="A675" s="167">
        <v>42913</v>
      </c>
      <c r="B675" s="168"/>
      <c r="C675" s="168"/>
      <c r="D675" s="168"/>
      <c r="E675" s="168"/>
    </row>
    <row r="676" spans="1:5" ht="15.75">
      <c r="A676" s="167">
        <v>42914</v>
      </c>
      <c r="B676" s="168"/>
      <c r="C676" s="168"/>
      <c r="D676" s="168"/>
      <c r="E676" s="168"/>
    </row>
    <row r="677" spans="1:5" ht="15.75">
      <c r="A677" s="167">
        <v>42915</v>
      </c>
      <c r="B677" s="168"/>
      <c r="C677" s="168"/>
      <c r="D677" s="168"/>
      <c r="E677" s="168"/>
    </row>
    <row r="678" spans="1:5" ht="15.75">
      <c r="A678" s="167">
        <v>42916</v>
      </c>
      <c r="B678" s="168"/>
      <c r="C678" s="168"/>
      <c r="D678" s="168"/>
      <c r="E678" s="168"/>
    </row>
    <row r="679" spans="1:5" ht="15.75">
      <c r="A679" s="167">
        <v>42917</v>
      </c>
      <c r="B679" s="168"/>
      <c r="C679" s="168"/>
      <c r="D679" s="168"/>
      <c r="E679" s="168"/>
    </row>
    <row r="680" spans="1:5" ht="15.75">
      <c r="A680" s="167">
        <v>42918</v>
      </c>
      <c r="B680" s="168"/>
      <c r="C680" s="168"/>
      <c r="D680" s="168"/>
      <c r="E680" s="168"/>
    </row>
    <row r="681" spans="1:5" ht="15.75">
      <c r="A681" s="167">
        <v>42919</v>
      </c>
      <c r="B681" s="168"/>
      <c r="C681" s="168"/>
      <c r="D681" s="168"/>
      <c r="E681" s="168"/>
    </row>
    <row r="682" spans="1:5" ht="15.75">
      <c r="A682" s="167">
        <v>42920</v>
      </c>
      <c r="B682" s="168"/>
      <c r="C682" s="168"/>
      <c r="D682" s="168"/>
      <c r="E682" s="168"/>
    </row>
    <row r="683" spans="1:5" ht="15.75">
      <c r="A683" s="167">
        <v>42921</v>
      </c>
      <c r="B683" s="168"/>
      <c r="C683" s="168"/>
      <c r="D683" s="168"/>
      <c r="E683" s="168"/>
    </row>
    <row r="684" spans="1:5" ht="15.75">
      <c r="A684" s="167">
        <v>42922</v>
      </c>
      <c r="B684" s="168"/>
      <c r="C684" s="168"/>
      <c r="D684" s="168"/>
      <c r="E684" s="168"/>
    </row>
    <row r="685" spans="1:5" ht="15.75">
      <c r="A685" s="167">
        <v>42923</v>
      </c>
      <c r="B685" s="168"/>
      <c r="C685" s="168"/>
      <c r="D685" s="168"/>
      <c r="E685" s="168"/>
    </row>
    <row r="686" spans="1:5" ht="15.75">
      <c r="A686" s="167">
        <v>42924</v>
      </c>
      <c r="B686" s="168"/>
      <c r="C686" s="168"/>
      <c r="D686" s="168"/>
      <c r="E686" s="168"/>
    </row>
    <row r="687" spans="1:5" ht="15.75">
      <c r="A687" s="167">
        <v>42925</v>
      </c>
      <c r="B687" s="168"/>
      <c r="C687" s="168"/>
      <c r="D687" s="168"/>
      <c r="E687" s="168"/>
    </row>
    <row r="688" spans="1:5" ht="15.75">
      <c r="A688" s="167">
        <v>42926</v>
      </c>
      <c r="B688" s="168"/>
      <c r="C688" s="168"/>
      <c r="D688" s="168"/>
      <c r="E688" s="168"/>
    </row>
    <row r="689" spans="1:5" ht="15.75">
      <c r="A689" s="167">
        <v>42927</v>
      </c>
      <c r="B689" s="168"/>
      <c r="C689" s="168"/>
      <c r="D689" s="168"/>
      <c r="E689" s="168"/>
    </row>
    <row r="690" spans="1:5" ht="15.75">
      <c r="A690" s="167">
        <v>42928</v>
      </c>
      <c r="B690" s="168"/>
      <c r="C690" s="168"/>
      <c r="D690" s="168"/>
      <c r="E690" s="168"/>
    </row>
    <row r="691" spans="1:5" ht="15.75">
      <c r="A691" s="167">
        <v>42929</v>
      </c>
      <c r="B691" s="168"/>
      <c r="C691" s="168"/>
      <c r="D691" s="168"/>
      <c r="E691" s="168"/>
    </row>
    <row r="692" spans="1:5" ht="15.75">
      <c r="A692" s="167">
        <v>42930</v>
      </c>
      <c r="B692" s="168"/>
      <c r="C692" s="168"/>
      <c r="D692" s="168"/>
      <c r="E692" s="168"/>
    </row>
    <row r="693" spans="1:5" ht="15.75">
      <c r="A693" s="167">
        <v>42931</v>
      </c>
      <c r="B693" s="168"/>
      <c r="C693" s="168"/>
      <c r="D693" s="168"/>
      <c r="E693" s="168"/>
    </row>
    <row r="694" spans="1:5" ht="15.75">
      <c r="A694" s="167">
        <v>42932</v>
      </c>
      <c r="B694" s="168"/>
      <c r="C694" s="168"/>
      <c r="D694" s="168"/>
      <c r="E694" s="168"/>
    </row>
    <row r="695" spans="1:5" ht="15.75">
      <c r="A695" s="167">
        <v>42933</v>
      </c>
      <c r="B695" s="168"/>
      <c r="C695" s="168"/>
      <c r="D695" s="168"/>
      <c r="E695" s="168"/>
    </row>
    <row r="696" spans="1:5" ht="15.75">
      <c r="A696" s="167">
        <v>42934</v>
      </c>
      <c r="B696" s="168"/>
      <c r="C696" s="168"/>
      <c r="D696" s="168"/>
      <c r="E696" s="168"/>
    </row>
    <row r="697" spans="1:5" ht="15.75">
      <c r="A697" s="167">
        <v>42935</v>
      </c>
      <c r="B697" s="168"/>
      <c r="C697" s="168"/>
      <c r="D697" s="168"/>
      <c r="E697" s="168"/>
    </row>
    <row r="698" spans="1:5" ht="15.75">
      <c r="A698" s="167">
        <v>42936</v>
      </c>
      <c r="B698" s="168"/>
      <c r="C698" s="168"/>
      <c r="D698" s="168"/>
      <c r="E698" s="168"/>
    </row>
    <row r="699" spans="1:5" ht="15.75">
      <c r="A699" s="167">
        <v>42937</v>
      </c>
      <c r="B699" s="168"/>
      <c r="C699" s="168"/>
      <c r="D699" s="168"/>
      <c r="E699" s="168"/>
    </row>
    <row r="700" spans="1:5" ht="15.75">
      <c r="A700" s="167">
        <v>42938</v>
      </c>
      <c r="B700" s="168"/>
      <c r="C700" s="168"/>
      <c r="D700" s="168"/>
      <c r="E700" s="168"/>
    </row>
    <row r="701" spans="1:5" ht="15.75">
      <c r="A701" s="167">
        <v>42939</v>
      </c>
      <c r="B701" s="168"/>
      <c r="C701" s="168"/>
      <c r="D701" s="168"/>
      <c r="E701" s="168"/>
    </row>
    <row r="702" spans="1:5" ht="15.75">
      <c r="A702" s="167">
        <v>42940</v>
      </c>
      <c r="B702" s="168"/>
      <c r="C702" s="168"/>
      <c r="D702" s="168"/>
      <c r="E702" s="168"/>
    </row>
    <row r="703" spans="1:5" ht="15.75">
      <c r="A703" s="167">
        <v>42941</v>
      </c>
      <c r="B703" s="168"/>
      <c r="C703" s="168"/>
      <c r="D703" s="168"/>
      <c r="E703" s="168"/>
    </row>
    <row r="704" spans="1:5" ht="15.75">
      <c r="A704" s="167">
        <v>42942</v>
      </c>
      <c r="B704" s="168"/>
      <c r="C704" s="168"/>
      <c r="D704" s="168"/>
      <c r="E704" s="168"/>
    </row>
    <row r="705" spans="1:5" ht="15.75">
      <c r="A705" s="167">
        <v>42943</v>
      </c>
      <c r="B705" s="168"/>
      <c r="C705" s="168"/>
      <c r="D705" s="168"/>
      <c r="E705" s="168"/>
    </row>
    <row r="706" spans="1:5" ht="15.75">
      <c r="A706" s="167">
        <v>42944</v>
      </c>
      <c r="B706" s="168"/>
      <c r="C706" s="168"/>
      <c r="D706" s="168"/>
      <c r="E706" s="168"/>
    </row>
    <row r="707" spans="1:5" ht="15.75">
      <c r="A707" s="167">
        <v>42945</v>
      </c>
      <c r="B707" s="168"/>
      <c r="C707" s="168"/>
      <c r="D707" s="168"/>
      <c r="E707" s="168"/>
    </row>
    <row r="708" spans="1:5" ht="15.75">
      <c r="A708" s="167">
        <v>42946</v>
      </c>
      <c r="B708" s="168"/>
      <c r="C708" s="168"/>
      <c r="D708" s="168"/>
      <c r="E708" s="168"/>
    </row>
    <row r="709" spans="1:5" ht="15.75">
      <c r="A709" s="167">
        <v>42947</v>
      </c>
      <c r="B709" s="168"/>
      <c r="C709" s="168"/>
      <c r="D709" s="168"/>
      <c r="E709" s="168"/>
    </row>
    <row r="710" spans="1:5" ht="15.75">
      <c r="A710" s="167">
        <v>42948</v>
      </c>
      <c r="B710" s="168"/>
      <c r="C710" s="168"/>
      <c r="D710" s="168"/>
      <c r="E710" s="168"/>
    </row>
    <row r="711" spans="1:5" ht="15.75">
      <c r="A711" s="167">
        <v>42949</v>
      </c>
      <c r="B711" s="168"/>
      <c r="C711" s="168"/>
      <c r="D711" s="168"/>
      <c r="E711" s="168"/>
    </row>
    <row r="712" spans="1:5" ht="15.75">
      <c r="A712" s="167">
        <v>42950</v>
      </c>
      <c r="B712" s="168"/>
      <c r="C712" s="168"/>
      <c r="D712" s="168"/>
      <c r="E712" s="168"/>
    </row>
    <row r="713" spans="1:5" ht="15.75">
      <c r="A713" s="167">
        <v>42951</v>
      </c>
      <c r="B713" s="168"/>
      <c r="C713" s="168"/>
      <c r="D713" s="168"/>
      <c r="E713" s="168"/>
    </row>
    <row r="714" spans="1:5" ht="15.75">
      <c r="A714" s="167">
        <v>42952</v>
      </c>
      <c r="B714" s="168"/>
      <c r="C714" s="168"/>
      <c r="D714" s="168"/>
      <c r="E714" s="168"/>
    </row>
    <row r="715" spans="1:5" ht="15.75">
      <c r="A715" s="167">
        <v>42953</v>
      </c>
      <c r="B715" s="168"/>
      <c r="C715" s="168"/>
      <c r="D715" s="168"/>
      <c r="E715" s="168"/>
    </row>
    <row r="716" spans="1:5" ht="15.75">
      <c r="A716" s="167">
        <v>42954</v>
      </c>
      <c r="B716" s="168"/>
      <c r="C716" s="168"/>
      <c r="D716" s="168"/>
      <c r="E716" s="168"/>
    </row>
    <row r="717" spans="1:5" ht="15.75">
      <c r="A717" s="167">
        <v>42955</v>
      </c>
      <c r="B717" s="168"/>
      <c r="C717" s="168"/>
      <c r="D717" s="168"/>
      <c r="E717" s="168"/>
    </row>
    <row r="718" spans="1:5" ht="15.75">
      <c r="A718" s="167">
        <v>42956</v>
      </c>
      <c r="B718" s="168"/>
      <c r="C718" s="168"/>
      <c r="D718" s="168"/>
      <c r="E718" s="168"/>
    </row>
    <row r="719" spans="1:5" ht="15.75">
      <c r="A719" s="167">
        <v>42957</v>
      </c>
      <c r="B719" s="168"/>
      <c r="C719" s="168"/>
      <c r="D719" s="168"/>
      <c r="E719" s="168"/>
    </row>
    <row r="720" spans="1:5" ht="15.75">
      <c r="A720" s="167">
        <v>42958</v>
      </c>
      <c r="B720" s="168"/>
      <c r="C720" s="168"/>
      <c r="D720" s="168"/>
      <c r="E720" s="168"/>
    </row>
    <row r="721" spans="1:5" ht="15.75">
      <c r="A721" s="167">
        <v>42959</v>
      </c>
      <c r="B721" s="168"/>
      <c r="C721" s="168"/>
      <c r="D721" s="168"/>
      <c r="E721" s="168"/>
    </row>
    <row r="722" spans="1:5" ht="15.75">
      <c r="A722" s="167">
        <v>42960</v>
      </c>
      <c r="B722" s="168"/>
      <c r="C722" s="168"/>
      <c r="D722" s="168"/>
      <c r="E722" s="168"/>
    </row>
    <row r="723" spans="1:5" ht="15.75">
      <c r="A723" s="167">
        <v>42961</v>
      </c>
      <c r="B723" s="168"/>
      <c r="C723" s="168"/>
      <c r="D723" s="168"/>
      <c r="E723" s="168"/>
    </row>
    <row r="724" spans="1:5" ht="15.75">
      <c r="A724" s="167">
        <v>42962</v>
      </c>
      <c r="B724" s="168"/>
      <c r="C724" s="168"/>
      <c r="D724" s="168"/>
      <c r="E724" s="168"/>
    </row>
    <row r="725" spans="1:5" ht="15.75">
      <c r="A725" s="167">
        <v>42963</v>
      </c>
      <c r="B725" s="168"/>
      <c r="C725" s="168"/>
      <c r="D725" s="168"/>
      <c r="E725" s="168"/>
    </row>
    <row r="726" spans="1:5" ht="15.75">
      <c r="A726" s="167">
        <v>42964</v>
      </c>
      <c r="B726" s="168"/>
      <c r="C726" s="168"/>
      <c r="D726" s="168"/>
      <c r="E726" s="168"/>
    </row>
    <row r="727" spans="1:5" ht="15.75">
      <c r="A727" s="167">
        <v>42965</v>
      </c>
      <c r="B727" s="168"/>
      <c r="C727" s="168"/>
      <c r="D727" s="168"/>
      <c r="E727" s="168"/>
    </row>
    <row r="728" spans="1:5" ht="15.75">
      <c r="A728" s="167">
        <v>42966</v>
      </c>
      <c r="B728" s="168"/>
      <c r="C728" s="168"/>
      <c r="D728" s="168"/>
      <c r="E728" s="168"/>
    </row>
    <row r="729" spans="1:5" ht="15.75">
      <c r="A729" s="167">
        <v>42967</v>
      </c>
      <c r="B729" s="168"/>
      <c r="C729" s="168"/>
      <c r="D729" s="168"/>
      <c r="E729" s="168"/>
    </row>
    <row r="730" spans="1:5" ht="15.75">
      <c r="A730" s="167">
        <v>42968</v>
      </c>
      <c r="B730" s="168"/>
      <c r="C730" s="168"/>
      <c r="D730" s="168"/>
      <c r="E730" s="168"/>
    </row>
    <row r="731" spans="1:5" ht="15.75">
      <c r="A731" s="167">
        <v>42969</v>
      </c>
      <c r="B731" s="168"/>
      <c r="C731" s="168"/>
      <c r="D731" s="168"/>
      <c r="E731" s="168"/>
    </row>
    <row r="732" spans="1:5" ht="15.75">
      <c r="A732" s="167">
        <v>42970</v>
      </c>
      <c r="B732" s="168"/>
      <c r="C732" s="168"/>
      <c r="D732" s="168"/>
      <c r="E732" s="168"/>
    </row>
    <row r="733" spans="1:5" ht="15.75">
      <c r="A733" s="167">
        <v>42971</v>
      </c>
      <c r="B733" s="168"/>
      <c r="C733" s="168"/>
      <c r="D733" s="168"/>
      <c r="E733" s="168"/>
    </row>
    <row r="734" spans="1:5" ht="15.75">
      <c r="A734" s="167">
        <v>42972</v>
      </c>
      <c r="B734" s="168"/>
      <c r="C734" s="168"/>
      <c r="D734" s="168"/>
      <c r="E734" s="168"/>
    </row>
    <row r="735" spans="1:5" ht="15.75">
      <c r="A735" s="167">
        <v>42973</v>
      </c>
      <c r="B735" s="168"/>
      <c r="C735" s="168"/>
      <c r="D735" s="168"/>
      <c r="E735" s="168"/>
    </row>
    <row r="736" spans="1:5" ht="15.75">
      <c r="A736" s="167">
        <v>42974</v>
      </c>
      <c r="B736" s="168"/>
      <c r="C736" s="168"/>
      <c r="D736" s="168"/>
      <c r="E736" s="168"/>
    </row>
    <row r="737" spans="1:5" ht="15.75">
      <c r="A737" s="167">
        <v>42975</v>
      </c>
      <c r="B737" s="168"/>
      <c r="C737" s="168"/>
      <c r="D737" s="168"/>
      <c r="E737" s="168"/>
    </row>
    <row r="738" spans="1:5" ht="15.75">
      <c r="A738" s="167">
        <v>42976</v>
      </c>
      <c r="B738" s="168"/>
      <c r="C738" s="168"/>
      <c r="D738" s="168"/>
      <c r="E738" s="168"/>
    </row>
    <row r="739" spans="1:5" ht="15.75">
      <c r="A739" s="167">
        <v>42977</v>
      </c>
      <c r="B739" s="168"/>
      <c r="C739" s="168"/>
      <c r="D739" s="168"/>
      <c r="E739" s="168"/>
    </row>
    <row r="740" spans="1:5" ht="15.75">
      <c r="A740" s="167">
        <v>42978</v>
      </c>
      <c r="B740" s="168"/>
      <c r="C740" s="168"/>
      <c r="D740" s="168"/>
      <c r="E740" s="168"/>
    </row>
    <row r="741" spans="1:5" ht="15.75">
      <c r="A741" s="167">
        <v>42979</v>
      </c>
      <c r="B741" s="168"/>
      <c r="C741" s="168"/>
      <c r="D741" s="168"/>
      <c r="E741" s="168"/>
    </row>
    <row r="742" spans="1:5" ht="15.75">
      <c r="A742" s="167">
        <v>42980</v>
      </c>
      <c r="B742" s="168"/>
      <c r="C742" s="168"/>
      <c r="D742" s="168"/>
      <c r="E742" s="168"/>
    </row>
    <row r="743" spans="1:5" ht="15.75">
      <c r="A743" s="167">
        <v>42981</v>
      </c>
      <c r="B743" s="168"/>
      <c r="C743" s="168"/>
      <c r="D743" s="168"/>
      <c r="E743" s="168"/>
    </row>
    <row r="744" spans="1:5" ht="15.75">
      <c r="A744" s="167">
        <v>42982</v>
      </c>
      <c r="B744" s="168"/>
      <c r="C744" s="168"/>
      <c r="D744" s="168"/>
      <c r="E744" s="168"/>
    </row>
    <row r="745" spans="1:5" ht="15.75">
      <c r="A745" s="167">
        <v>42983</v>
      </c>
      <c r="B745" s="168"/>
      <c r="C745" s="168"/>
      <c r="D745" s="168"/>
      <c r="E745" s="168"/>
    </row>
    <row r="746" spans="1:5" ht="15.75">
      <c r="A746" s="167">
        <v>42984</v>
      </c>
      <c r="B746" s="168"/>
      <c r="C746" s="168"/>
      <c r="D746" s="168"/>
      <c r="E746" s="168"/>
    </row>
    <row r="747" spans="1:5" ht="15.75">
      <c r="A747" s="167">
        <v>42985</v>
      </c>
      <c r="B747" s="168"/>
      <c r="C747" s="168"/>
      <c r="D747" s="168"/>
      <c r="E747" s="168"/>
    </row>
    <row r="748" spans="1:5" ht="15.75">
      <c r="A748" s="167">
        <v>42986</v>
      </c>
      <c r="B748" s="168"/>
      <c r="C748" s="168"/>
      <c r="D748" s="168"/>
      <c r="E748" s="168"/>
    </row>
    <row r="749" spans="1:5" ht="15.75">
      <c r="A749" s="167">
        <v>42987</v>
      </c>
      <c r="B749" s="168"/>
      <c r="C749" s="168"/>
      <c r="D749" s="168"/>
      <c r="E749" s="168"/>
    </row>
    <row r="750" spans="1:5" ht="15.75">
      <c r="A750" s="167">
        <v>42988</v>
      </c>
      <c r="B750" s="168"/>
      <c r="C750" s="168"/>
      <c r="D750" s="168"/>
      <c r="E750" s="168"/>
    </row>
    <row r="751" spans="1:5" ht="15.75">
      <c r="A751" s="167">
        <v>42989</v>
      </c>
      <c r="B751" s="168"/>
      <c r="C751" s="168"/>
      <c r="D751" s="168"/>
      <c r="E751" s="168"/>
    </row>
    <row r="752" spans="1:5" ht="15.75">
      <c r="A752" s="167">
        <v>42990</v>
      </c>
      <c r="B752" s="168"/>
      <c r="C752" s="168"/>
      <c r="D752" s="168"/>
      <c r="E752" s="168"/>
    </row>
    <row r="753" spans="1:5" ht="15.75">
      <c r="A753" s="167">
        <v>42991</v>
      </c>
      <c r="B753" s="168"/>
      <c r="C753" s="168"/>
      <c r="D753" s="168"/>
      <c r="E753" s="168"/>
    </row>
    <row r="754" spans="1:5" ht="15.75">
      <c r="A754" s="167">
        <v>42992</v>
      </c>
      <c r="B754" s="168"/>
      <c r="C754" s="168"/>
      <c r="D754" s="168"/>
      <c r="E754" s="168"/>
    </row>
    <row r="755" spans="1:5" ht="15.75">
      <c r="A755" s="167">
        <v>42993</v>
      </c>
      <c r="B755" s="168"/>
      <c r="C755" s="168"/>
      <c r="D755" s="168"/>
      <c r="E755" s="168"/>
    </row>
    <row r="756" spans="1:5" ht="15.75">
      <c r="A756" s="167">
        <v>42994</v>
      </c>
      <c r="B756" s="168"/>
      <c r="C756" s="168"/>
      <c r="D756" s="168"/>
      <c r="E756" s="168"/>
    </row>
    <row r="757" spans="1:5" ht="15.75">
      <c r="A757" s="167">
        <v>42995</v>
      </c>
      <c r="B757" s="168"/>
      <c r="C757" s="168"/>
      <c r="D757" s="168"/>
      <c r="E757" s="168"/>
    </row>
    <row r="758" spans="1:5" ht="15.75">
      <c r="A758" s="167">
        <v>42996</v>
      </c>
      <c r="B758" s="168"/>
      <c r="C758" s="168"/>
      <c r="D758" s="168"/>
      <c r="E758" s="168"/>
    </row>
    <row r="759" spans="1:5" ht="15.75">
      <c r="A759" s="167">
        <v>42997</v>
      </c>
      <c r="B759" s="168"/>
      <c r="C759" s="168"/>
      <c r="D759" s="168"/>
      <c r="E759" s="168"/>
    </row>
    <row r="760" spans="1:5" ht="15.75">
      <c r="A760" s="167">
        <v>42998</v>
      </c>
      <c r="B760" s="168"/>
      <c r="C760" s="168"/>
      <c r="D760" s="168"/>
      <c r="E760" s="168"/>
    </row>
    <row r="761" spans="1:5" ht="15.75">
      <c r="A761" s="167">
        <v>42999</v>
      </c>
      <c r="B761" s="168"/>
      <c r="C761" s="168"/>
      <c r="D761" s="168"/>
      <c r="E761" s="168"/>
    </row>
    <row r="762" spans="1:5" ht="15.75">
      <c r="A762" s="167">
        <v>43000</v>
      </c>
      <c r="B762" s="168"/>
      <c r="C762" s="168"/>
      <c r="D762" s="168"/>
      <c r="E762" s="168"/>
    </row>
    <row r="763" spans="1:5" ht="15.75">
      <c r="A763" s="167">
        <v>43001</v>
      </c>
      <c r="B763" s="168"/>
      <c r="C763" s="168"/>
      <c r="D763" s="168"/>
      <c r="E763" s="168"/>
    </row>
    <row r="764" spans="1:5" ht="15.75">
      <c r="A764" s="167">
        <v>43002</v>
      </c>
      <c r="B764" s="168"/>
      <c r="C764" s="168"/>
      <c r="D764" s="168"/>
      <c r="E764" s="168"/>
    </row>
    <row r="765" spans="1:5" ht="15.75">
      <c r="A765" s="167">
        <v>43003</v>
      </c>
      <c r="B765" s="168"/>
      <c r="C765" s="168"/>
      <c r="D765" s="168"/>
      <c r="E765" s="168"/>
    </row>
    <row r="766" spans="1:5" ht="15.75">
      <c r="A766" s="167">
        <v>43004</v>
      </c>
      <c r="B766" s="168"/>
      <c r="C766" s="168"/>
      <c r="D766" s="168"/>
      <c r="E766" s="168"/>
    </row>
    <row r="767" spans="1:5" ht="15.75">
      <c r="A767" s="167">
        <v>43005</v>
      </c>
      <c r="B767" s="168"/>
      <c r="C767" s="168"/>
      <c r="D767" s="168"/>
      <c r="E767" s="168"/>
    </row>
    <row r="768" spans="1:5" ht="15.75">
      <c r="A768" s="167">
        <v>43006</v>
      </c>
      <c r="B768" s="168"/>
      <c r="C768" s="168"/>
      <c r="D768" s="168"/>
      <c r="E768" s="168"/>
    </row>
    <row r="769" spans="1:5" ht="15.75">
      <c r="A769" s="167">
        <v>43007</v>
      </c>
      <c r="B769" s="168"/>
      <c r="C769" s="168"/>
      <c r="D769" s="168"/>
      <c r="E769" s="168"/>
    </row>
    <row r="770" spans="1:5" ht="15.75">
      <c r="A770" s="167">
        <v>43008</v>
      </c>
      <c r="B770" s="168"/>
      <c r="C770" s="168"/>
      <c r="D770" s="168"/>
      <c r="E770" s="168"/>
    </row>
    <row r="771" spans="1:5" ht="15.75">
      <c r="A771" s="167">
        <v>43009</v>
      </c>
      <c r="B771" s="168"/>
      <c r="C771" s="168"/>
      <c r="D771" s="168"/>
      <c r="E771" s="168"/>
    </row>
    <row r="772" spans="1:5" ht="15.75">
      <c r="A772" s="167">
        <v>43010</v>
      </c>
      <c r="B772" s="168"/>
      <c r="C772" s="168"/>
      <c r="D772" s="168"/>
      <c r="E772" s="168"/>
    </row>
    <row r="773" spans="1:5" ht="15.75">
      <c r="A773" s="167">
        <v>43011</v>
      </c>
      <c r="B773" s="168"/>
      <c r="C773" s="168"/>
      <c r="D773" s="168"/>
      <c r="E773" s="168"/>
    </row>
    <row r="774" spans="1:5" ht="15.75">
      <c r="A774" s="167">
        <v>43012</v>
      </c>
      <c r="B774" s="168"/>
      <c r="C774" s="168"/>
      <c r="D774" s="168"/>
      <c r="E774" s="168"/>
    </row>
    <row r="775" spans="1:5" ht="15.75">
      <c r="A775" s="167">
        <v>43013</v>
      </c>
      <c r="B775" s="168"/>
      <c r="C775" s="168"/>
      <c r="D775" s="168"/>
      <c r="E775" s="168"/>
    </row>
    <row r="776" spans="1:5" ht="15.75">
      <c r="A776" s="167">
        <v>43014</v>
      </c>
      <c r="B776" s="168"/>
      <c r="C776" s="168"/>
      <c r="D776" s="168"/>
      <c r="E776" s="168"/>
    </row>
    <row r="777" spans="1:5" ht="15.75">
      <c r="A777" s="167">
        <v>43015</v>
      </c>
      <c r="B777" s="168"/>
      <c r="C777" s="168"/>
      <c r="D777" s="168"/>
      <c r="E777" s="168"/>
    </row>
    <row r="778" spans="1:5" ht="15.75">
      <c r="A778" s="167">
        <v>43016</v>
      </c>
      <c r="B778" s="168"/>
      <c r="C778" s="168"/>
      <c r="D778" s="168"/>
      <c r="E778" s="168"/>
    </row>
    <row r="779" spans="1:5" ht="15.75">
      <c r="A779" s="167">
        <v>43017</v>
      </c>
      <c r="B779" s="168"/>
      <c r="C779" s="168"/>
      <c r="D779" s="168"/>
      <c r="E779" s="168"/>
    </row>
    <row r="780" spans="1:5" ht="15.75">
      <c r="A780" s="167">
        <v>43018</v>
      </c>
      <c r="B780" s="168"/>
      <c r="C780" s="168"/>
      <c r="D780" s="168"/>
      <c r="E780" s="168"/>
    </row>
    <row r="781" spans="1:5" ht="15.75">
      <c r="A781" s="167">
        <v>43019</v>
      </c>
      <c r="B781" s="168"/>
      <c r="C781" s="168"/>
      <c r="D781" s="168"/>
      <c r="E781" s="168"/>
    </row>
    <row r="782" spans="1:5" ht="15.75">
      <c r="A782" s="167">
        <v>43020</v>
      </c>
      <c r="B782" s="168"/>
      <c r="C782" s="168"/>
      <c r="D782" s="168"/>
      <c r="E782" s="168"/>
    </row>
    <row r="783" spans="1:5" ht="15.75">
      <c r="A783" s="167">
        <v>43021</v>
      </c>
      <c r="B783" s="168"/>
      <c r="C783" s="168"/>
      <c r="D783" s="168"/>
      <c r="E783" s="168"/>
    </row>
    <row r="784" spans="1:5" ht="15.75">
      <c r="A784" s="167">
        <v>43022</v>
      </c>
      <c r="B784" s="168"/>
      <c r="C784" s="168"/>
      <c r="D784" s="168"/>
      <c r="E784" s="168"/>
    </row>
    <row r="785" spans="1:5" ht="15.75">
      <c r="A785" s="167">
        <v>43023</v>
      </c>
      <c r="B785" s="168"/>
      <c r="C785" s="168"/>
      <c r="D785" s="168"/>
      <c r="E785" s="168"/>
    </row>
    <row r="786" spans="1:5" ht="15.75">
      <c r="A786" s="167">
        <v>43024</v>
      </c>
      <c r="B786" s="168"/>
      <c r="C786" s="168"/>
      <c r="D786" s="168"/>
      <c r="E786" s="168"/>
    </row>
    <row r="787" spans="1:5" ht="15.75">
      <c r="A787" s="167">
        <v>43025</v>
      </c>
      <c r="B787" s="168"/>
      <c r="C787" s="168"/>
      <c r="D787" s="168"/>
      <c r="E787" s="168"/>
    </row>
    <row r="788" spans="1:5" ht="15.75">
      <c r="A788" s="167">
        <v>43026</v>
      </c>
      <c r="B788" s="168"/>
      <c r="C788" s="168"/>
      <c r="D788" s="168"/>
      <c r="E788" s="168"/>
    </row>
    <row r="789" spans="1:5" ht="15.75">
      <c r="A789" s="167">
        <v>43027</v>
      </c>
      <c r="B789" s="168"/>
      <c r="C789" s="168"/>
      <c r="D789" s="168"/>
      <c r="E789" s="168"/>
    </row>
    <row r="790" spans="1:5" ht="15.75">
      <c r="A790" s="167">
        <v>43028</v>
      </c>
      <c r="B790" s="168"/>
      <c r="C790" s="168"/>
      <c r="D790" s="168"/>
      <c r="E790" s="168"/>
    </row>
    <row r="791" spans="1:5" ht="15.75">
      <c r="A791" s="167">
        <v>43029</v>
      </c>
      <c r="B791" s="168"/>
      <c r="C791" s="168"/>
      <c r="D791" s="168"/>
      <c r="E791" s="168"/>
    </row>
    <row r="792" spans="1:5" ht="15.75">
      <c r="A792" s="167">
        <v>43030</v>
      </c>
      <c r="B792" s="168"/>
      <c r="C792" s="168"/>
      <c r="D792" s="168"/>
      <c r="E792" s="168"/>
    </row>
    <row r="793" spans="1:5" ht="15.75">
      <c r="A793" s="167">
        <v>43031</v>
      </c>
      <c r="B793" s="168"/>
      <c r="C793" s="168"/>
      <c r="D793" s="168"/>
      <c r="E793" s="168"/>
    </row>
    <row r="794" spans="1:5" ht="15.75">
      <c r="A794" s="167">
        <v>43032</v>
      </c>
      <c r="B794" s="168"/>
      <c r="C794" s="168"/>
      <c r="D794" s="168"/>
      <c r="E794" s="168"/>
    </row>
    <row r="795" spans="1:5" ht="15.75">
      <c r="A795" s="167">
        <v>43033</v>
      </c>
      <c r="B795" s="168"/>
      <c r="C795" s="168"/>
      <c r="D795" s="168"/>
      <c r="E795" s="168"/>
    </row>
    <row r="796" spans="1:5" ht="15.75">
      <c r="A796" s="167">
        <v>43034</v>
      </c>
      <c r="B796" s="168"/>
      <c r="C796" s="168"/>
      <c r="D796" s="168"/>
      <c r="E796" s="168"/>
    </row>
    <row r="797" spans="1:5" ht="15.75">
      <c r="A797" s="167">
        <v>43035</v>
      </c>
      <c r="B797" s="168"/>
      <c r="C797" s="168"/>
      <c r="D797" s="168"/>
      <c r="E797" s="168"/>
    </row>
    <row r="798" spans="1:5" ht="15.75">
      <c r="A798" s="167">
        <v>43036</v>
      </c>
      <c r="B798" s="168"/>
      <c r="C798" s="168"/>
      <c r="D798" s="168"/>
      <c r="E798" s="168"/>
    </row>
    <row r="799" spans="1:5" ht="15.75">
      <c r="A799" s="167">
        <v>43037</v>
      </c>
      <c r="B799" s="168"/>
      <c r="C799" s="168"/>
      <c r="D799" s="168"/>
      <c r="E799" s="168"/>
    </row>
    <row r="800" spans="1:5" ht="15.75">
      <c r="A800" s="167">
        <v>43038</v>
      </c>
      <c r="B800" s="168"/>
      <c r="C800" s="168"/>
      <c r="D800" s="168"/>
      <c r="E800" s="168"/>
    </row>
    <row r="801" spans="1:5" ht="15.75">
      <c r="A801" s="167">
        <v>43039</v>
      </c>
      <c r="B801" s="168"/>
      <c r="C801" s="168"/>
      <c r="D801" s="168"/>
      <c r="E801" s="168"/>
    </row>
    <row r="802" spans="1:5" ht="15.75">
      <c r="A802" s="167">
        <v>43040</v>
      </c>
      <c r="B802" s="168"/>
      <c r="C802" s="168"/>
      <c r="D802" s="168"/>
      <c r="E802" s="168"/>
    </row>
    <row r="803" spans="1:5" ht="15.75">
      <c r="A803" s="167">
        <v>43041</v>
      </c>
      <c r="B803" s="168"/>
      <c r="C803" s="168"/>
      <c r="D803" s="168"/>
      <c r="E803" s="168"/>
    </row>
    <row r="804" spans="1:5" ht="15.75">
      <c r="A804" s="167">
        <v>43042</v>
      </c>
      <c r="B804" s="168"/>
      <c r="C804" s="168"/>
      <c r="D804" s="168"/>
      <c r="E804" s="168"/>
    </row>
    <row r="805" spans="1:5" ht="15.75">
      <c r="A805" s="167">
        <v>43043</v>
      </c>
      <c r="B805" s="168"/>
      <c r="C805" s="168"/>
      <c r="D805" s="168"/>
      <c r="E805" s="168"/>
    </row>
    <row r="806" spans="1:5" ht="15.75">
      <c r="A806" s="167">
        <v>43044</v>
      </c>
      <c r="B806" s="168"/>
      <c r="C806" s="168"/>
      <c r="D806" s="168"/>
      <c r="E806" s="168"/>
    </row>
    <row r="807" spans="1:5" ht="15.75">
      <c r="A807" s="167">
        <v>43045</v>
      </c>
      <c r="B807" s="168"/>
      <c r="C807" s="168"/>
      <c r="D807" s="168"/>
      <c r="E807" s="168"/>
    </row>
    <row r="808" spans="1:5" ht="15.75">
      <c r="A808" s="167">
        <v>43046</v>
      </c>
      <c r="B808" s="168"/>
      <c r="C808" s="168"/>
      <c r="D808" s="168"/>
      <c r="E808" s="168"/>
    </row>
    <row r="809" spans="1:5" ht="15.75">
      <c r="A809" s="167">
        <v>43047</v>
      </c>
      <c r="B809" s="168"/>
      <c r="C809" s="168"/>
      <c r="D809" s="168"/>
      <c r="E809" s="168"/>
    </row>
    <row r="810" spans="1:5" ht="15.75">
      <c r="A810" s="167">
        <v>43048</v>
      </c>
      <c r="B810" s="168"/>
      <c r="C810" s="168"/>
      <c r="D810" s="168"/>
      <c r="E810" s="168"/>
    </row>
    <row r="811" spans="1:5" ht="15.75">
      <c r="A811" s="167">
        <v>43049</v>
      </c>
      <c r="B811" s="168"/>
      <c r="C811" s="168"/>
      <c r="D811" s="168"/>
      <c r="E811" s="168"/>
    </row>
    <row r="812" spans="1:5" ht="15.75">
      <c r="A812" s="167">
        <v>43050</v>
      </c>
      <c r="B812" s="168"/>
      <c r="C812" s="168"/>
      <c r="D812" s="168"/>
      <c r="E812" s="168"/>
    </row>
    <row r="813" spans="1:5" ht="15.75">
      <c r="A813" s="167">
        <v>43051</v>
      </c>
      <c r="B813" s="168"/>
      <c r="C813" s="168"/>
      <c r="D813" s="168"/>
      <c r="E813" s="168"/>
    </row>
    <row r="814" spans="1:5" ht="15.75">
      <c r="A814" s="167">
        <v>43052</v>
      </c>
      <c r="B814" s="168"/>
      <c r="C814" s="168"/>
      <c r="D814" s="168"/>
      <c r="E814" s="168"/>
    </row>
    <row r="815" spans="1:5" ht="15.75">
      <c r="A815" s="167">
        <v>43053</v>
      </c>
      <c r="B815" s="168"/>
      <c r="C815" s="168"/>
      <c r="D815" s="168"/>
      <c r="E815" s="168"/>
    </row>
    <row r="816" spans="1:5" ht="15.75">
      <c r="A816" s="167">
        <v>43054</v>
      </c>
      <c r="B816" s="168"/>
      <c r="C816" s="168"/>
      <c r="D816" s="168"/>
      <c r="E816" s="168"/>
    </row>
    <row r="817" spans="1:5" ht="15.75">
      <c r="A817" s="167">
        <v>43055</v>
      </c>
      <c r="B817" s="168"/>
      <c r="C817" s="168"/>
      <c r="D817" s="168"/>
      <c r="E817" s="168"/>
    </row>
    <row r="818" spans="1:5" ht="15.75">
      <c r="A818" s="167">
        <v>43056</v>
      </c>
      <c r="B818" s="168"/>
      <c r="C818" s="168"/>
      <c r="D818" s="168"/>
      <c r="E818" s="168"/>
    </row>
    <row r="819" spans="1:5" ht="15.75">
      <c r="A819" s="167">
        <v>43057</v>
      </c>
      <c r="B819" s="168"/>
      <c r="C819" s="168"/>
      <c r="D819" s="168"/>
      <c r="E819" s="168"/>
    </row>
    <row r="820" spans="1:5" ht="15.75">
      <c r="A820" s="167">
        <v>43058</v>
      </c>
      <c r="B820" s="168"/>
      <c r="C820" s="168"/>
      <c r="D820" s="168"/>
      <c r="E820" s="168"/>
    </row>
    <row r="821" spans="1:5" ht="15.75">
      <c r="A821" s="167">
        <v>43059</v>
      </c>
      <c r="B821" s="168"/>
      <c r="C821" s="168"/>
      <c r="D821" s="168"/>
      <c r="E821" s="168"/>
    </row>
    <row r="822" spans="1:5" ht="15.75">
      <c r="A822" s="167">
        <v>43060</v>
      </c>
      <c r="B822" s="168"/>
      <c r="C822" s="168"/>
      <c r="D822" s="168"/>
      <c r="E822" s="168"/>
    </row>
    <row r="823" spans="1:5" ht="15.75">
      <c r="A823" s="167">
        <v>43061</v>
      </c>
      <c r="B823" s="168"/>
      <c r="C823" s="168"/>
      <c r="D823" s="168"/>
      <c r="E823" s="168"/>
    </row>
    <row r="824" spans="1:5" ht="15.75">
      <c r="A824" s="167">
        <v>43062</v>
      </c>
      <c r="B824" s="168"/>
      <c r="C824" s="168"/>
      <c r="D824" s="168"/>
      <c r="E824" s="168"/>
    </row>
    <row r="825" spans="1:5" ht="15.75">
      <c r="A825" s="167">
        <v>43063</v>
      </c>
      <c r="B825" s="168"/>
      <c r="C825" s="168"/>
      <c r="D825" s="168"/>
      <c r="E825" s="168"/>
    </row>
    <row r="826" spans="1:5" ht="15.75">
      <c r="A826" s="167">
        <v>43064</v>
      </c>
      <c r="B826" s="168"/>
      <c r="C826" s="168"/>
      <c r="D826" s="168"/>
      <c r="E826" s="168"/>
    </row>
    <row r="827" spans="1:5" ht="15.75">
      <c r="A827" s="167">
        <v>43065</v>
      </c>
      <c r="B827" s="168"/>
      <c r="C827" s="168"/>
      <c r="D827" s="168"/>
      <c r="E827" s="168"/>
    </row>
    <row r="828" spans="1:5" ht="15.75">
      <c r="A828" s="167">
        <v>43066</v>
      </c>
      <c r="B828" s="168"/>
      <c r="C828" s="168"/>
      <c r="D828" s="168"/>
      <c r="E828" s="168"/>
    </row>
    <row r="829" spans="1:5" ht="15.75">
      <c r="A829" s="167">
        <v>43067</v>
      </c>
      <c r="B829" s="168"/>
      <c r="C829" s="168"/>
      <c r="D829" s="168"/>
      <c r="E829" s="168"/>
    </row>
    <row r="830" spans="1:5" ht="15.75">
      <c r="A830" s="167">
        <v>43068</v>
      </c>
      <c r="B830" s="168"/>
      <c r="C830" s="168"/>
      <c r="D830" s="168"/>
      <c r="E830" s="168"/>
    </row>
    <row r="831" spans="1:5" ht="15.75">
      <c r="A831" s="167">
        <v>43069</v>
      </c>
      <c r="B831" s="168"/>
      <c r="C831" s="168"/>
      <c r="D831" s="168"/>
      <c r="E831" s="168"/>
    </row>
    <row r="832" spans="1:5" ht="15.75">
      <c r="A832" s="167">
        <v>43070</v>
      </c>
      <c r="B832" s="168"/>
      <c r="C832" s="168"/>
      <c r="D832" s="168"/>
      <c r="E832" s="168"/>
    </row>
    <row r="833" spans="1:5" ht="15.75">
      <c r="A833" s="167">
        <v>43071</v>
      </c>
      <c r="B833" s="168"/>
      <c r="C833" s="168"/>
      <c r="D833" s="168"/>
      <c r="E833" s="168"/>
    </row>
    <row r="834" spans="1:5" ht="15.75">
      <c r="A834" s="167">
        <v>43072</v>
      </c>
      <c r="B834" s="168"/>
      <c r="C834" s="168"/>
      <c r="D834" s="168"/>
      <c r="E834" s="168"/>
    </row>
    <row r="835" spans="1:5" ht="15.75">
      <c r="A835" s="167">
        <v>43073</v>
      </c>
      <c r="B835" s="168"/>
      <c r="C835" s="168"/>
      <c r="D835" s="168"/>
      <c r="E835" s="168"/>
    </row>
    <row r="836" spans="1:5" ht="15.75">
      <c r="A836" s="167">
        <v>43074</v>
      </c>
      <c r="B836" s="168"/>
      <c r="C836" s="168"/>
      <c r="D836" s="168"/>
      <c r="E836" s="168"/>
    </row>
    <row r="837" spans="1:5" ht="15.75">
      <c r="A837" s="167">
        <v>43075</v>
      </c>
      <c r="B837" s="168"/>
      <c r="C837" s="168"/>
      <c r="D837" s="168"/>
      <c r="E837" s="168"/>
    </row>
    <row r="838" spans="1:5" ht="15.75">
      <c r="A838" s="167">
        <v>43076</v>
      </c>
      <c r="B838" s="168"/>
      <c r="C838" s="168"/>
      <c r="D838" s="168"/>
      <c r="E838" s="168"/>
    </row>
    <row r="839" spans="1:5" ht="15.75">
      <c r="A839" s="167">
        <v>43077</v>
      </c>
      <c r="B839" s="168"/>
      <c r="C839" s="168"/>
      <c r="D839" s="168"/>
      <c r="E839" s="168"/>
    </row>
    <row r="840" spans="1:5" ht="15.75">
      <c r="A840" s="167">
        <v>43078</v>
      </c>
      <c r="B840" s="168"/>
      <c r="C840" s="168"/>
      <c r="D840" s="168"/>
      <c r="E840" s="168"/>
    </row>
    <row r="841" spans="1:5" ht="15.75">
      <c r="A841" s="167">
        <v>43079</v>
      </c>
      <c r="B841" s="168"/>
      <c r="C841" s="168"/>
      <c r="D841" s="168"/>
      <c r="E841" s="168"/>
    </row>
    <row r="842" spans="1:5" ht="15.75">
      <c r="A842" s="167">
        <v>43080</v>
      </c>
      <c r="B842" s="168"/>
      <c r="C842" s="168"/>
      <c r="D842" s="168"/>
      <c r="E842" s="168"/>
    </row>
    <row r="843" spans="1:5" ht="15.75">
      <c r="A843" s="167">
        <v>43081</v>
      </c>
      <c r="B843" s="168"/>
      <c r="C843" s="168"/>
      <c r="D843" s="168"/>
      <c r="E843" s="168"/>
    </row>
    <row r="844" spans="1:5" ht="15.75">
      <c r="A844" s="167">
        <v>43082</v>
      </c>
      <c r="B844" s="168"/>
      <c r="C844" s="168"/>
      <c r="D844" s="168"/>
      <c r="E844" s="168"/>
    </row>
    <row r="845" spans="1:5" ht="15.75">
      <c r="A845" s="167">
        <v>43083</v>
      </c>
      <c r="B845" s="168"/>
      <c r="C845" s="168"/>
      <c r="D845" s="168"/>
      <c r="E845" s="168"/>
    </row>
    <row r="846" spans="1:5" ht="15.75">
      <c r="A846" s="167">
        <v>43084</v>
      </c>
      <c r="B846" s="168"/>
      <c r="C846" s="168"/>
      <c r="D846" s="168"/>
      <c r="E846" s="168"/>
    </row>
    <row r="847" spans="1:5" ht="15.75">
      <c r="A847" s="167">
        <v>43085</v>
      </c>
      <c r="B847" s="168"/>
      <c r="C847" s="168"/>
      <c r="D847" s="168"/>
      <c r="E847" s="168"/>
    </row>
    <row r="848" spans="1:5" ht="15.75">
      <c r="A848" s="167">
        <v>43086</v>
      </c>
      <c r="B848" s="168"/>
      <c r="C848" s="168"/>
      <c r="D848" s="168"/>
      <c r="E848" s="168"/>
    </row>
    <row r="849" spans="1:5" ht="15.75">
      <c r="A849" s="167">
        <v>43087</v>
      </c>
      <c r="B849" s="168"/>
      <c r="C849" s="168"/>
      <c r="D849" s="168"/>
      <c r="E849" s="168"/>
    </row>
    <row r="850" spans="1:5" ht="15.75">
      <c r="A850" s="167">
        <v>43088</v>
      </c>
      <c r="B850" s="168"/>
      <c r="C850" s="168"/>
      <c r="D850" s="168"/>
      <c r="E850" s="168"/>
    </row>
    <row r="851" spans="1:5" ht="15.75">
      <c r="A851" s="167">
        <v>43089</v>
      </c>
      <c r="B851" s="168"/>
      <c r="C851" s="168"/>
      <c r="D851" s="168"/>
      <c r="E851" s="168"/>
    </row>
    <row r="852" spans="1:5" ht="15.75">
      <c r="A852" s="167">
        <v>43090</v>
      </c>
      <c r="B852" s="168"/>
      <c r="C852" s="168"/>
      <c r="D852" s="168"/>
      <c r="E852" s="168"/>
    </row>
    <row r="853" spans="1:5" ht="15.75">
      <c r="A853" s="167">
        <v>43091</v>
      </c>
      <c r="B853" s="168"/>
      <c r="C853" s="168"/>
      <c r="D853" s="168"/>
      <c r="E853" s="168"/>
    </row>
    <row r="854" spans="1:5" ht="15.75">
      <c r="A854" s="167">
        <v>43092</v>
      </c>
      <c r="B854" s="168"/>
      <c r="C854" s="168"/>
      <c r="D854" s="168"/>
      <c r="E854" s="168"/>
    </row>
    <row r="855" spans="1:5" ht="15.75">
      <c r="A855" s="167">
        <v>43093</v>
      </c>
      <c r="B855" s="168"/>
      <c r="C855" s="168"/>
      <c r="D855" s="168"/>
      <c r="E855" s="168"/>
    </row>
    <row r="856" spans="1:5" ht="15.75">
      <c r="A856" s="167">
        <v>43094</v>
      </c>
      <c r="B856" s="168"/>
      <c r="C856" s="168"/>
      <c r="D856" s="168"/>
      <c r="E856" s="168"/>
    </row>
    <row r="857" spans="1:5" ht="15.75">
      <c r="A857" s="167">
        <v>43095</v>
      </c>
      <c r="B857" s="168"/>
      <c r="C857" s="168"/>
      <c r="D857" s="168"/>
      <c r="E857" s="168"/>
    </row>
    <row r="858" spans="1:5" ht="15.75">
      <c r="A858" s="167">
        <v>43096</v>
      </c>
      <c r="B858" s="168"/>
      <c r="C858" s="168"/>
      <c r="D858" s="168"/>
      <c r="E858" s="168"/>
    </row>
    <row r="859" spans="1:5" ht="15.75">
      <c r="A859" s="167">
        <v>43097</v>
      </c>
      <c r="B859" s="168"/>
      <c r="C859" s="168"/>
      <c r="D859" s="168"/>
      <c r="E859" s="168"/>
    </row>
    <row r="860" spans="1:5" ht="15.75">
      <c r="A860" s="167">
        <v>43098</v>
      </c>
      <c r="B860" s="168"/>
      <c r="C860" s="168"/>
      <c r="D860" s="168"/>
      <c r="E860" s="168"/>
    </row>
    <row r="861" spans="1:5" ht="15.75">
      <c r="A861" s="167">
        <v>43099</v>
      </c>
      <c r="B861" s="168"/>
      <c r="C861" s="168"/>
      <c r="D861" s="168"/>
      <c r="E861" s="168"/>
    </row>
    <row r="862" spans="1:5" ht="15.75">
      <c r="A862" s="167">
        <v>43100</v>
      </c>
      <c r="B862" s="168"/>
      <c r="C862" s="168"/>
      <c r="D862" s="168"/>
      <c r="E862" s="168"/>
    </row>
  </sheetData>
  <sheetProtection sheet="1"/>
  <conditionalFormatting sqref="C437:C460">
    <cfRule type="expression" priority="3" dxfId="6" stopIfTrue="1">
      <formula>DailyArrivalTrend!#REF!=TODAY()-1</formula>
    </cfRule>
    <cfRule type="expression" priority="4" dxfId="7" stopIfTrue="1">
      <formula>DailyArrivalTrend!#REF!=TODAY()</formula>
    </cfRule>
  </conditionalFormatting>
  <conditionalFormatting sqref="B467:C467">
    <cfRule type="expression" priority="5" dxfId="6" stopIfTrue="1">
      <formula>DailyArrivalTrend!#REF!=TODAY()-1</formula>
    </cfRule>
    <cfRule type="expression" priority="6" dxfId="7" stopIfTrue="1">
      <formula>DailyArrivalTrend!#REF!=TODAY()</formula>
    </cfRule>
  </conditionalFormatting>
  <conditionalFormatting sqref="C538:C547">
    <cfRule type="expression" priority="2" dxfId="0">
      <formula>$F538=TODAY()</formula>
    </cfRule>
  </conditionalFormatting>
  <conditionalFormatting sqref="C529:C537">
    <cfRule type="expression" priority="1" dxfId="0">
      <formula>$F529=TODAY()</formula>
    </cfRule>
  </conditionalFormatting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8"/>
  </sheetPr>
  <dimension ref="A1:D12"/>
  <sheetViews>
    <sheetView zoomScalePageLayoutView="0" workbookViewId="0" topLeftCell="A1">
      <selection activeCell="B10" sqref="B10"/>
    </sheetView>
  </sheetViews>
  <sheetFormatPr defaultColWidth="10.50390625" defaultRowHeight="15.75"/>
  <cols>
    <col min="1" max="16384" width="10.50390625" style="88" customWidth="1"/>
  </cols>
  <sheetData>
    <row r="1" ht="21">
      <c r="A1" s="171" t="s">
        <v>196</v>
      </c>
    </row>
    <row r="2" spans="1:2" ht="15.75">
      <c r="A2" s="23" t="s">
        <v>1</v>
      </c>
      <c r="B2" s="23" t="s">
        <v>197</v>
      </c>
    </row>
    <row r="3" spans="1:2" ht="15.75">
      <c r="A3" s="89">
        <v>2010</v>
      </c>
      <c r="B3" s="49">
        <v>20</v>
      </c>
    </row>
    <row r="4" spans="1:2" ht="15.75">
      <c r="A4" s="89">
        <v>2011</v>
      </c>
      <c r="B4" s="49">
        <v>1500</v>
      </c>
    </row>
    <row r="5" spans="1:2" ht="15.75">
      <c r="A5" s="89">
        <v>2012</v>
      </c>
      <c r="B5" s="49">
        <v>500</v>
      </c>
    </row>
    <row r="6" spans="1:2" ht="15.75">
      <c r="A6" s="89">
        <v>2013</v>
      </c>
      <c r="B6" s="49">
        <v>600</v>
      </c>
    </row>
    <row r="7" spans="1:2" ht="15.75">
      <c r="A7" s="172">
        <v>2014</v>
      </c>
      <c r="B7" s="49">
        <v>3500</v>
      </c>
    </row>
    <row r="8" spans="1:2" ht="15.75">
      <c r="A8" s="173">
        <v>2015</v>
      </c>
      <c r="B8" s="174">
        <v>3771</v>
      </c>
    </row>
    <row r="9" spans="1:2" ht="15.75">
      <c r="A9" s="172">
        <v>2016</v>
      </c>
      <c r="B9" s="49">
        <v>5096</v>
      </c>
    </row>
    <row r="10" spans="1:4" ht="15.75">
      <c r="A10" s="172">
        <v>2017</v>
      </c>
      <c r="B10" s="49">
        <v>274</v>
      </c>
      <c r="D10" s="175"/>
    </row>
    <row r="11" spans="1:2" ht="15.75">
      <c r="A11" s="172">
        <v>2018</v>
      </c>
      <c r="B11" s="49">
        <v>0</v>
      </c>
    </row>
    <row r="12" spans="1:2" ht="15.75">
      <c r="A12" s="172">
        <v>2019</v>
      </c>
      <c r="B12" s="49">
        <v>0</v>
      </c>
    </row>
  </sheetData>
  <sheetProtection sheet="1" selectLockedCells="1"/>
  <dataValidations count="1">
    <dataValidation type="whole" operator="greaterThan" allowBlank="1" showErrorMessage="1" sqref="B3:B12">
      <formula1>-1</formula1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E6" sqref="E6"/>
    </sheetView>
  </sheetViews>
  <sheetFormatPr defaultColWidth="11.00390625" defaultRowHeight="15.75"/>
  <sheetData>
    <row r="1" spans="1:2" ht="15.75">
      <c r="A1" s="55" t="s">
        <v>21</v>
      </c>
      <c r="B1" s="70">
        <v>42766</v>
      </c>
    </row>
    <row r="2" spans="1:2" ht="15.75">
      <c r="A2" s="55" t="s">
        <v>198</v>
      </c>
      <c r="B2" s="134">
        <v>84</v>
      </c>
    </row>
    <row r="3" spans="1:2" ht="15.75">
      <c r="A3" s="176" t="s">
        <v>199</v>
      </c>
      <c r="B3" s="134">
        <v>247</v>
      </c>
    </row>
  </sheetData>
  <sheetProtection sheet="1"/>
  <dataValidations count="1">
    <dataValidation type="date" allowBlank="1" showErrorMessage="1" sqref="B1">
      <formula1>42005</formula1>
      <formula2>43831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2"/>
  </sheetPr>
  <dimension ref="A1:A10"/>
  <sheetViews>
    <sheetView zoomScalePageLayoutView="0" workbookViewId="0" topLeftCell="A1">
      <selection activeCell="I32" sqref="I32"/>
    </sheetView>
  </sheetViews>
  <sheetFormatPr defaultColWidth="11.00390625" defaultRowHeight="15.75"/>
  <cols>
    <col min="1" max="1" width="20.00390625" style="0" customWidth="1"/>
  </cols>
  <sheetData>
    <row r="1" ht="15.75">
      <c r="A1" t="s">
        <v>174</v>
      </c>
    </row>
    <row r="2" ht="15.75">
      <c r="A2" t="s">
        <v>181</v>
      </c>
    </row>
    <row r="3" ht="15.75">
      <c r="A3" t="s">
        <v>168</v>
      </c>
    </row>
    <row r="4" ht="15.75">
      <c r="A4" t="s">
        <v>162</v>
      </c>
    </row>
    <row r="5" ht="15.75">
      <c r="A5" t="s">
        <v>200</v>
      </c>
    </row>
    <row r="6" ht="15.75">
      <c r="A6" t="s">
        <v>154</v>
      </c>
    </row>
    <row r="7" ht="15.75">
      <c r="A7" t="s">
        <v>158</v>
      </c>
    </row>
    <row r="8" ht="15.75">
      <c r="A8" t="s">
        <v>173</v>
      </c>
    </row>
    <row r="9" ht="15.75">
      <c r="A9" t="s">
        <v>165</v>
      </c>
    </row>
    <row r="10" ht="15.75">
      <c r="A10" t="s">
        <v>201</v>
      </c>
    </row>
  </sheetData>
  <sheetProtection sheet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249"/>
  <sheetViews>
    <sheetView zoomScalePageLayoutView="0" workbookViewId="0" topLeftCell="A120">
      <selection activeCell="E158" sqref="E158"/>
    </sheetView>
  </sheetViews>
  <sheetFormatPr defaultColWidth="11.00390625" defaultRowHeight="15.75"/>
  <cols>
    <col min="1" max="1" width="11.00390625" style="0" customWidth="1"/>
    <col min="2" max="2" width="37.00390625" style="0" customWidth="1"/>
  </cols>
  <sheetData>
    <row r="1" spans="1:2" ht="15.75">
      <c r="A1" s="38" t="s">
        <v>202</v>
      </c>
      <c r="B1" s="38" t="s">
        <v>203</v>
      </c>
    </row>
    <row r="2" spans="1:2" ht="15.75">
      <c r="A2" t="s">
        <v>204</v>
      </c>
      <c r="B2" t="s">
        <v>181</v>
      </c>
    </row>
    <row r="3" spans="1:2" ht="15.75">
      <c r="A3" t="s">
        <v>205</v>
      </c>
      <c r="B3" t="s">
        <v>206</v>
      </c>
    </row>
    <row r="4" spans="1:2" ht="15.75">
      <c r="A4" t="s">
        <v>207</v>
      </c>
      <c r="B4" t="s">
        <v>145</v>
      </c>
    </row>
    <row r="5" spans="1:2" ht="15.75">
      <c r="A5" t="s">
        <v>208</v>
      </c>
      <c r="B5" t="s">
        <v>209</v>
      </c>
    </row>
    <row r="6" spans="1:2" ht="15.75">
      <c r="A6" t="s">
        <v>210</v>
      </c>
      <c r="B6" t="s">
        <v>211</v>
      </c>
    </row>
    <row r="7" spans="1:2" ht="15.75">
      <c r="A7" t="s">
        <v>212</v>
      </c>
      <c r="B7" t="s">
        <v>213</v>
      </c>
    </row>
    <row r="8" spans="1:2" ht="15.75">
      <c r="A8" t="s">
        <v>214</v>
      </c>
      <c r="B8" t="s">
        <v>215</v>
      </c>
    </row>
    <row r="9" spans="1:2" ht="15.75">
      <c r="A9" t="s">
        <v>216</v>
      </c>
      <c r="B9" t="s">
        <v>217</v>
      </c>
    </row>
    <row r="10" spans="1:2" ht="15.75">
      <c r="A10" t="s">
        <v>218</v>
      </c>
      <c r="B10" t="s">
        <v>219</v>
      </c>
    </row>
    <row r="11" spans="1:2" ht="15.75">
      <c r="A11" t="s">
        <v>220</v>
      </c>
      <c r="B11" t="s">
        <v>221</v>
      </c>
    </row>
    <row r="12" spans="1:2" ht="15.75">
      <c r="A12" t="s">
        <v>222</v>
      </c>
      <c r="B12" t="s">
        <v>223</v>
      </c>
    </row>
    <row r="13" spans="1:2" ht="15.75">
      <c r="A13" t="s">
        <v>224</v>
      </c>
      <c r="B13" t="s">
        <v>225</v>
      </c>
    </row>
    <row r="14" spans="1:2" ht="15.75">
      <c r="A14" t="s">
        <v>226</v>
      </c>
      <c r="B14" t="s">
        <v>227</v>
      </c>
    </row>
    <row r="15" spans="1:2" ht="15.75">
      <c r="A15" t="s">
        <v>228</v>
      </c>
      <c r="B15" t="s">
        <v>229</v>
      </c>
    </row>
    <row r="16" spans="1:2" ht="15.75">
      <c r="A16" t="s">
        <v>230</v>
      </c>
      <c r="B16" t="s">
        <v>231</v>
      </c>
    </row>
    <row r="17" spans="1:2" ht="15.75">
      <c r="A17" t="s">
        <v>232</v>
      </c>
      <c r="B17" t="s">
        <v>167</v>
      </c>
    </row>
    <row r="18" spans="1:2" ht="15.75">
      <c r="A18" t="s">
        <v>233</v>
      </c>
      <c r="B18" t="s">
        <v>234</v>
      </c>
    </row>
    <row r="19" spans="1:2" ht="15.75">
      <c r="A19" t="s">
        <v>235</v>
      </c>
      <c r="B19" t="s">
        <v>236</v>
      </c>
    </row>
    <row r="20" spans="1:2" ht="15.75">
      <c r="A20" t="s">
        <v>237</v>
      </c>
      <c r="B20" t="s">
        <v>238</v>
      </c>
    </row>
    <row r="21" spans="1:2" ht="15.75">
      <c r="A21" t="s">
        <v>239</v>
      </c>
      <c r="B21" t="s">
        <v>240</v>
      </c>
    </row>
    <row r="22" spans="1:2" ht="15.75">
      <c r="A22" t="s">
        <v>241</v>
      </c>
      <c r="B22" t="s">
        <v>179</v>
      </c>
    </row>
    <row r="23" spans="1:2" ht="15.75">
      <c r="A23" t="s">
        <v>242</v>
      </c>
      <c r="B23" t="s">
        <v>243</v>
      </c>
    </row>
    <row r="24" spans="1:2" ht="15.75">
      <c r="A24" t="s">
        <v>244</v>
      </c>
      <c r="B24" t="s">
        <v>245</v>
      </c>
    </row>
    <row r="25" spans="1:2" ht="15.75">
      <c r="A25" t="s">
        <v>246</v>
      </c>
      <c r="B25" t="s">
        <v>247</v>
      </c>
    </row>
    <row r="26" spans="1:2" ht="15.75">
      <c r="A26" t="s">
        <v>248</v>
      </c>
      <c r="B26" t="s">
        <v>249</v>
      </c>
    </row>
    <row r="27" spans="1:2" ht="15.75">
      <c r="A27" t="s">
        <v>250</v>
      </c>
      <c r="B27" t="s">
        <v>251</v>
      </c>
    </row>
    <row r="28" ht="15.75">
      <c r="B28" t="s">
        <v>252</v>
      </c>
    </row>
    <row r="29" spans="1:2" ht="15.75">
      <c r="A29" t="s">
        <v>253</v>
      </c>
      <c r="B29" t="s">
        <v>254</v>
      </c>
    </row>
    <row r="30" ht="15.75">
      <c r="B30" t="s">
        <v>255</v>
      </c>
    </row>
    <row r="31" spans="1:2" ht="15.75">
      <c r="A31" t="s">
        <v>256</v>
      </c>
      <c r="B31" t="s">
        <v>257</v>
      </c>
    </row>
    <row r="32" spans="1:2" ht="15.75">
      <c r="A32" t="s">
        <v>258</v>
      </c>
      <c r="B32" t="s">
        <v>259</v>
      </c>
    </row>
    <row r="33" spans="1:2" ht="15.75">
      <c r="A33" t="s">
        <v>260</v>
      </c>
      <c r="B33" t="s">
        <v>261</v>
      </c>
    </row>
    <row r="34" spans="1:2" ht="15.75">
      <c r="A34" t="s">
        <v>262</v>
      </c>
      <c r="B34" t="s">
        <v>150</v>
      </c>
    </row>
    <row r="35" spans="1:2" ht="15.75">
      <c r="A35" t="s">
        <v>263</v>
      </c>
      <c r="B35" t="s">
        <v>264</v>
      </c>
    </row>
    <row r="36" spans="1:2" ht="15.75">
      <c r="A36" t="s">
        <v>265</v>
      </c>
      <c r="B36" t="s">
        <v>266</v>
      </c>
    </row>
    <row r="37" spans="1:2" ht="15.75">
      <c r="A37" t="s">
        <v>267</v>
      </c>
      <c r="B37" t="s">
        <v>149</v>
      </c>
    </row>
    <row r="38" spans="1:2" ht="15.75">
      <c r="A38" t="s">
        <v>268</v>
      </c>
      <c r="B38" t="s">
        <v>269</v>
      </c>
    </row>
    <row r="39" spans="1:2" ht="15.75">
      <c r="A39" t="s">
        <v>270</v>
      </c>
      <c r="B39" t="s">
        <v>271</v>
      </c>
    </row>
    <row r="40" spans="1:2" ht="15.75">
      <c r="A40" t="s">
        <v>272</v>
      </c>
      <c r="B40" t="s">
        <v>273</v>
      </c>
    </row>
    <row r="41" spans="1:2" ht="15.75">
      <c r="A41" t="s">
        <v>274</v>
      </c>
      <c r="B41" t="s">
        <v>158</v>
      </c>
    </row>
    <row r="42" spans="1:2" ht="15.75">
      <c r="A42" t="s">
        <v>275</v>
      </c>
      <c r="B42" t="s">
        <v>156</v>
      </c>
    </row>
    <row r="43" spans="1:2" ht="15.75">
      <c r="A43" t="s">
        <v>276</v>
      </c>
      <c r="B43" t="s">
        <v>277</v>
      </c>
    </row>
    <row r="44" spans="1:2" ht="15.75">
      <c r="A44" t="s">
        <v>278</v>
      </c>
      <c r="B44" t="s">
        <v>279</v>
      </c>
    </row>
    <row r="45" ht="15.75">
      <c r="B45" t="s">
        <v>280</v>
      </c>
    </row>
    <row r="46" ht="15.75">
      <c r="B46" t="s">
        <v>281</v>
      </c>
    </row>
    <row r="47" spans="1:2" ht="15.75">
      <c r="A47" t="s">
        <v>282</v>
      </c>
      <c r="B47" t="s">
        <v>283</v>
      </c>
    </row>
    <row r="48" spans="1:2" ht="15.75">
      <c r="A48" t="s">
        <v>284</v>
      </c>
      <c r="B48" t="s">
        <v>285</v>
      </c>
    </row>
    <row r="49" spans="1:2" ht="15.75">
      <c r="A49" t="s">
        <v>286</v>
      </c>
      <c r="B49" t="s">
        <v>152</v>
      </c>
    </row>
    <row r="50" spans="1:2" ht="15.75">
      <c r="A50" t="s">
        <v>287</v>
      </c>
      <c r="B50" t="s">
        <v>288</v>
      </c>
    </row>
    <row r="51" spans="1:2" ht="15.75">
      <c r="A51" t="s">
        <v>289</v>
      </c>
      <c r="B51" t="s">
        <v>290</v>
      </c>
    </row>
    <row r="52" spans="1:2" ht="15.75">
      <c r="A52" t="s">
        <v>291</v>
      </c>
      <c r="B52" t="s">
        <v>292</v>
      </c>
    </row>
    <row r="53" spans="1:2" ht="15.75">
      <c r="A53" t="s">
        <v>293</v>
      </c>
      <c r="B53" t="s">
        <v>294</v>
      </c>
    </row>
    <row r="54" spans="1:2" ht="15.75">
      <c r="A54" t="s">
        <v>295</v>
      </c>
      <c r="B54" t="s">
        <v>296</v>
      </c>
    </row>
    <row r="55" spans="1:2" ht="15.75">
      <c r="A55" t="s">
        <v>297</v>
      </c>
      <c r="B55" t="s">
        <v>111</v>
      </c>
    </row>
    <row r="56" spans="1:2" ht="15.75">
      <c r="A56" t="s">
        <v>298</v>
      </c>
      <c r="B56" t="s">
        <v>299</v>
      </c>
    </row>
    <row r="57" spans="1:2" ht="15.75">
      <c r="A57" t="s">
        <v>300</v>
      </c>
      <c r="B57" t="s">
        <v>301</v>
      </c>
    </row>
    <row r="58" spans="1:2" ht="15.75">
      <c r="A58" t="s">
        <v>302</v>
      </c>
      <c r="B58" t="s">
        <v>154</v>
      </c>
    </row>
    <row r="59" spans="1:2" ht="15.75">
      <c r="A59" t="s">
        <v>303</v>
      </c>
      <c r="B59" t="s">
        <v>304</v>
      </c>
    </row>
    <row r="60" spans="1:2" ht="15.75">
      <c r="A60" t="s">
        <v>305</v>
      </c>
      <c r="B60" t="s">
        <v>306</v>
      </c>
    </row>
    <row r="61" spans="1:2" ht="15.75">
      <c r="A61" t="s">
        <v>307</v>
      </c>
      <c r="B61" t="s">
        <v>308</v>
      </c>
    </row>
    <row r="62" spans="1:2" ht="15.75">
      <c r="A62" t="s">
        <v>309</v>
      </c>
      <c r="B62" t="s">
        <v>310</v>
      </c>
    </row>
    <row r="63" spans="1:2" ht="15.75">
      <c r="A63" t="s">
        <v>311</v>
      </c>
      <c r="B63" t="s">
        <v>312</v>
      </c>
    </row>
    <row r="64" spans="1:2" ht="15.75">
      <c r="A64" t="s">
        <v>313</v>
      </c>
      <c r="B64" t="s">
        <v>314</v>
      </c>
    </row>
    <row r="65" spans="1:2" ht="15.75">
      <c r="A65" t="s">
        <v>315</v>
      </c>
      <c r="B65" t="s">
        <v>170</v>
      </c>
    </row>
    <row r="66" spans="1:2" ht="15.75">
      <c r="A66" t="s">
        <v>316</v>
      </c>
      <c r="B66" t="s">
        <v>317</v>
      </c>
    </row>
    <row r="67" spans="1:2" ht="15.75">
      <c r="A67" t="s">
        <v>318</v>
      </c>
      <c r="B67" t="s">
        <v>319</v>
      </c>
    </row>
    <row r="68" spans="1:2" ht="15.75">
      <c r="A68" t="s">
        <v>320</v>
      </c>
      <c r="B68" t="s">
        <v>165</v>
      </c>
    </row>
    <row r="69" spans="1:2" ht="15.75">
      <c r="A69" t="s">
        <v>321</v>
      </c>
      <c r="B69" t="s">
        <v>322</v>
      </c>
    </row>
    <row r="70" spans="1:2" ht="15.75">
      <c r="A70" t="s">
        <v>323</v>
      </c>
      <c r="B70" t="s">
        <v>171</v>
      </c>
    </row>
    <row r="71" spans="1:2" ht="15.75">
      <c r="A71" t="s">
        <v>324</v>
      </c>
      <c r="B71" t="s">
        <v>325</v>
      </c>
    </row>
    <row r="72" spans="1:2" ht="15.75">
      <c r="A72" t="s">
        <v>326</v>
      </c>
      <c r="B72" t="s">
        <v>327</v>
      </c>
    </row>
    <row r="73" spans="1:2" ht="15.75">
      <c r="A73" t="s">
        <v>328</v>
      </c>
      <c r="B73" t="s">
        <v>329</v>
      </c>
    </row>
    <row r="74" spans="1:2" ht="15.75">
      <c r="A74" t="s">
        <v>330</v>
      </c>
      <c r="B74" t="s">
        <v>331</v>
      </c>
    </row>
    <row r="75" spans="1:2" ht="15.75">
      <c r="A75" t="s">
        <v>332</v>
      </c>
      <c r="B75" t="s">
        <v>333</v>
      </c>
    </row>
    <row r="76" spans="1:2" ht="15.75">
      <c r="A76" t="s">
        <v>334</v>
      </c>
      <c r="B76" t="s">
        <v>335</v>
      </c>
    </row>
    <row r="77" spans="1:2" ht="15.75">
      <c r="A77" t="s">
        <v>336</v>
      </c>
      <c r="B77" t="s">
        <v>337</v>
      </c>
    </row>
    <row r="78" spans="1:2" ht="15.75">
      <c r="A78" t="s">
        <v>311</v>
      </c>
      <c r="B78" t="s">
        <v>338</v>
      </c>
    </row>
    <row r="79" spans="1:2" ht="15.75">
      <c r="A79" t="s">
        <v>339</v>
      </c>
      <c r="B79" t="s">
        <v>340</v>
      </c>
    </row>
    <row r="80" spans="1:2" ht="15.75">
      <c r="A80" t="s">
        <v>311</v>
      </c>
      <c r="B80" t="s">
        <v>341</v>
      </c>
    </row>
    <row r="81" spans="1:2" ht="15.75">
      <c r="A81" t="s">
        <v>342</v>
      </c>
      <c r="B81" t="s">
        <v>343</v>
      </c>
    </row>
    <row r="82" spans="1:2" ht="15.75">
      <c r="A82" t="s">
        <v>344</v>
      </c>
      <c r="B82" t="s">
        <v>147</v>
      </c>
    </row>
    <row r="83" spans="1:2" ht="15.75">
      <c r="A83" t="s">
        <v>345</v>
      </c>
      <c r="B83" t="s">
        <v>346</v>
      </c>
    </row>
    <row r="84" spans="1:2" ht="15.75">
      <c r="A84" t="s">
        <v>347</v>
      </c>
      <c r="B84" t="s">
        <v>348</v>
      </c>
    </row>
    <row r="85" spans="1:2" ht="15.75">
      <c r="A85" t="s">
        <v>349</v>
      </c>
      <c r="B85" t="s">
        <v>169</v>
      </c>
    </row>
    <row r="86" spans="1:2" ht="15.75">
      <c r="A86" t="s">
        <v>350</v>
      </c>
      <c r="B86" t="s">
        <v>351</v>
      </c>
    </row>
    <row r="87" spans="1:2" ht="15.75">
      <c r="A87" t="s">
        <v>352</v>
      </c>
      <c r="B87" t="s">
        <v>23</v>
      </c>
    </row>
    <row r="88" spans="1:2" ht="15.75">
      <c r="A88" t="s">
        <v>353</v>
      </c>
      <c r="B88" t="s">
        <v>354</v>
      </c>
    </row>
    <row r="89" spans="1:2" ht="15.75">
      <c r="A89" t="s">
        <v>355</v>
      </c>
      <c r="B89" t="s">
        <v>356</v>
      </c>
    </row>
    <row r="90" spans="1:2" ht="15.75">
      <c r="A90" t="s">
        <v>357</v>
      </c>
      <c r="B90" t="s">
        <v>358</v>
      </c>
    </row>
    <row r="91" spans="1:2" ht="15.75">
      <c r="A91" t="s">
        <v>359</v>
      </c>
      <c r="B91" t="s">
        <v>360</v>
      </c>
    </row>
    <row r="92" spans="1:2" ht="15.75">
      <c r="A92" t="s">
        <v>361</v>
      </c>
      <c r="B92" t="s">
        <v>146</v>
      </c>
    </row>
    <row r="93" spans="1:2" ht="15.75">
      <c r="A93" t="s">
        <v>362</v>
      </c>
      <c r="B93" t="s">
        <v>153</v>
      </c>
    </row>
    <row r="94" spans="1:2" ht="15.75">
      <c r="A94" t="s">
        <v>363</v>
      </c>
      <c r="B94" t="s">
        <v>364</v>
      </c>
    </row>
    <row r="95" spans="1:2" ht="15.75">
      <c r="A95" t="s">
        <v>365</v>
      </c>
      <c r="B95" t="s">
        <v>366</v>
      </c>
    </row>
    <row r="96" ht="15.75">
      <c r="B96" t="s">
        <v>367</v>
      </c>
    </row>
    <row r="97" spans="1:2" ht="15.75">
      <c r="A97" t="s">
        <v>368</v>
      </c>
      <c r="B97" t="s">
        <v>369</v>
      </c>
    </row>
    <row r="98" spans="1:2" ht="15.75">
      <c r="A98" t="s">
        <v>370</v>
      </c>
      <c r="B98" t="s">
        <v>371</v>
      </c>
    </row>
    <row r="99" spans="1:2" ht="15.75">
      <c r="A99" t="s">
        <v>372</v>
      </c>
      <c r="B99" t="s">
        <v>373</v>
      </c>
    </row>
    <row r="100" spans="1:2" ht="15.75">
      <c r="A100" t="s">
        <v>374</v>
      </c>
      <c r="B100" t="s">
        <v>375</v>
      </c>
    </row>
    <row r="101" spans="1:2" ht="15.75">
      <c r="A101" t="s">
        <v>376</v>
      </c>
      <c r="B101" t="s">
        <v>377</v>
      </c>
    </row>
    <row r="102" spans="1:2" ht="15.75">
      <c r="A102" t="s">
        <v>378</v>
      </c>
      <c r="B102" t="s">
        <v>379</v>
      </c>
    </row>
    <row r="103" spans="1:2" ht="15.75">
      <c r="A103" t="s">
        <v>380</v>
      </c>
      <c r="B103" t="s">
        <v>381</v>
      </c>
    </row>
    <row r="104" spans="1:2" ht="15.75">
      <c r="A104" t="s">
        <v>382</v>
      </c>
      <c r="B104" t="s">
        <v>173</v>
      </c>
    </row>
    <row r="105" spans="1:2" ht="15.75">
      <c r="A105" t="s">
        <v>383</v>
      </c>
      <c r="B105" t="s">
        <v>384</v>
      </c>
    </row>
    <row r="106" spans="1:2" ht="15.75">
      <c r="A106" t="s">
        <v>385</v>
      </c>
      <c r="B106" t="s">
        <v>386</v>
      </c>
    </row>
    <row r="107" spans="1:2" ht="15.75">
      <c r="A107" t="s">
        <v>387</v>
      </c>
      <c r="B107" t="s">
        <v>388</v>
      </c>
    </row>
    <row r="108" spans="1:2" ht="15.75">
      <c r="A108" t="s">
        <v>26</v>
      </c>
      <c r="B108" t="s">
        <v>25</v>
      </c>
    </row>
    <row r="109" spans="1:2" ht="15.75">
      <c r="A109" t="s">
        <v>389</v>
      </c>
      <c r="B109" t="s">
        <v>390</v>
      </c>
    </row>
    <row r="110" spans="1:2" ht="15.75">
      <c r="A110" t="s">
        <v>391</v>
      </c>
      <c r="B110" t="s">
        <v>392</v>
      </c>
    </row>
    <row r="111" spans="1:2" ht="15.75">
      <c r="A111" t="s">
        <v>393</v>
      </c>
      <c r="B111" t="s">
        <v>394</v>
      </c>
    </row>
    <row r="112" spans="1:2" ht="15.75">
      <c r="A112" t="s">
        <v>395</v>
      </c>
      <c r="B112" t="s">
        <v>396</v>
      </c>
    </row>
    <row r="113" spans="1:2" ht="15.75">
      <c r="A113" t="s">
        <v>397</v>
      </c>
      <c r="B113" t="s">
        <v>398</v>
      </c>
    </row>
    <row r="114" spans="1:2" ht="15.75">
      <c r="A114" t="s">
        <v>399</v>
      </c>
      <c r="B114" t="s">
        <v>400</v>
      </c>
    </row>
    <row r="115" spans="1:2" ht="15.75">
      <c r="A115" t="s">
        <v>401</v>
      </c>
      <c r="B115" t="s">
        <v>402</v>
      </c>
    </row>
    <row r="116" spans="1:2" ht="15.75">
      <c r="A116" t="s">
        <v>311</v>
      </c>
      <c r="B116" t="s">
        <v>403</v>
      </c>
    </row>
    <row r="117" spans="1:2" ht="15.75">
      <c r="A117" t="s">
        <v>404</v>
      </c>
      <c r="B117" t="s">
        <v>405</v>
      </c>
    </row>
    <row r="118" spans="1:2" ht="15.75">
      <c r="A118" t="s">
        <v>406</v>
      </c>
      <c r="B118" t="s">
        <v>407</v>
      </c>
    </row>
    <row r="119" spans="1:2" ht="15.75">
      <c r="A119" t="s">
        <v>408</v>
      </c>
      <c r="B119" t="s">
        <v>409</v>
      </c>
    </row>
    <row r="120" spans="1:2" ht="15.75">
      <c r="A120" t="s">
        <v>410</v>
      </c>
      <c r="B120" t="s">
        <v>411</v>
      </c>
    </row>
    <row r="121" spans="1:2" ht="15.75">
      <c r="A121" t="s">
        <v>412</v>
      </c>
      <c r="B121" t="s">
        <v>413</v>
      </c>
    </row>
    <row r="122" spans="1:2" ht="15.75">
      <c r="A122" t="s">
        <v>414</v>
      </c>
      <c r="B122" t="s">
        <v>415</v>
      </c>
    </row>
    <row r="123" spans="1:2" ht="15.75">
      <c r="A123" t="s">
        <v>416</v>
      </c>
      <c r="B123" t="s">
        <v>159</v>
      </c>
    </row>
    <row r="124" spans="1:2" ht="15.75">
      <c r="A124" t="s">
        <v>417</v>
      </c>
      <c r="B124" t="s">
        <v>418</v>
      </c>
    </row>
    <row r="125" spans="1:2" ht="15.75">
      <c r="A125" t="s">
        <v>419</v>
      </c>
      <c r="B125" t="s">
        <v>420</v>
      </c>
    </row>
    <row r="126" spans="1:2" ht="15.75">
      <c r="A126" t="s">
        <v>421</v>
      </c>
      <c r="B126" t="s">
        <v>422</v>
      </c>
    </row>
    <row r="127" spans="1:2" ht="15.75">
      <c r="A127" t="s">
        <v>423</v>
      </c>
      <c r="B127" t="s">
        <v>424</v>
      </c>
    </row>
    <row r="128" spans="1:2" ht="15.75">
      <c r="A128" t="s">
        <v>425</v>
      </c>
      <c r="B128" t="s">
        <v>426</v>
      </c>
    </row>
    <row r="129" spans="1:2" ht="15.75">
      <c r="A129" t="s">
        <v>427</v>
      </c>
      <c r="B129" t="s">
        <v>428</v>
      </c>
    </row>
    <row r="130" spans="1:2" ht="15.75">
      <c r="A130" t="s">
        <v>429</v>
      </c>
      <c r="B130" t="s">
        <v>430</v>
      </c>
    </row>
    <row r="131" spans="1:2" ht="15.75">
      <c r="A131" t="s">
        <v>431</v>
      </c>
      <c r="B131" t="s">
        <v>432</v>
      </c>
    </row>
    <row r="132" spans="1:2" ht="15.75">
      <c r="A132" t="s">
        <v>433</v>
      </c>
      <c r="B132" t="s">
        <v>434</v>
      </c>
    </row>
    <row r="133" spans="1:2" ht="15.75">
      <c r="A133" t="s">
        <v>435</v>
      </c>
      <c r="B133" t="s">
        <v>157</v>
      </c>
    </row>
    <row r="134" spans="1:2" ht="15.75">
      <c r="A134" t="s">
        <v>436</v>
      </c>
      <c r="B134" t="s">
        <v>27</v>
      </c>
    </row>
    <row r="135" spans="1:2" ht="15.75">
      <c r="A135" t="s">
        <v>437</v>
      </c>
      <c r="B135" t="s">
        <v>438</v>
      </c>
    </row>
    <row r="136" spans="1:2" ht="15.75">
      <c r="A136" t="s">
        <v>439</v>
      </c>
      <c r="B136" t="s">
        <v>440</v>
      </c>
    </row>
    <row r="137" spans="1:2" ht="15.75">
      <c r="A137" t="s">
        <v>441</v>
      </c>
      <c r="B137" t="s">
        <v>151</v>
      </c>
    </row>
    <row r="138" spans="1:2" ht="15.75">
      <c r="A138" t="s">
        <v>442</v>
      </c>
      <c r="B138" t="s">
        <v>443</v>
      </c>
    </row>
    <row r="139" spans="1:2" ht="15.75">
      <c r="A139" t="s">
        <v>444</v>
      </c>
      <c r="B139" t="s">
        <v>445</v>
      </c>
    </row>
    <row r="140" spans="1:2" ht="15.75">
      <c r="A140" t="s">
        <v>446</v>
      </c>
      <c r="B140" t="s">
        <v>447</v>
      </c>
    </row>
    <row r="141" spans="1:2" ht="15.75">
      <c r="A141" t="s">
        <v>448</v>
      </c>
      <c r="B141" t="s">
        <v>449</v>
      </c>
    </row>
    <row r="142" spans="1:2" ht="15.75">
      <c r="A142" t="s">
        <v>450</v>
      </c>
      <c r="B142" t="s">
        <v>451</v>
      </c>
    </row>
    <row r="143" spans="1:2" ht="15.75">
      <c r="A143" t="s">
        <v>452</v>
      </c>
      <c r="B143" t="s">
        <v>453</v>
      </c>
    </row>
    <row r="144" spans="1:2" ht="15.75">
      <c r="A144" t="s">
        <v>454</v>
      </c>
      <c r="B144" t="s">
        <v>455</v>
      </c>
    </row>
    <row r="145" spans="1:2" ht="15.75">
      <c r="A145" t="s">
        <v>456</v>
      </c>
      <c r="B145" t="s">
        <v>148</v>
      </c>
    </row>
    <row r="146" spans="1:2" ht="15.75">
      <c r="A146" t="s">
        <v>457</v>
      </c>
      <c r="B146" t="s">
        <v>458</v>
      </c>
    </row>
    <row r="147" spans="1:2" ht="15.75">
      <c r="A147" t="s">
        <v>459</v>
      </c>
      <c r="B147" t="s">
        <v>201</v>
      </c>
    </row>
    <row r="148" spans="1:2" ht="15.75">
      <c r="A148" t="s">
        <v>460</v>
      </c>
      <c r="B148" t="s">
        <v>461</v>
      </c>
    </row>
    <row r="149" spans="1:2" ht="15.75">
      <c r="A149" t="s">
        <v>462</v>
      </c>
      <c r="B149" t="s">
        <v>463</v>
      </c>
    </row>
    <row r="150" spans="1:2" ht="15.75">
      <c r="A150" t="s">
        <v>464</v>
      </c>
      <c r="B150" t="s">
        <v>465</v>
      </c>
    </row>
    <row r="151" spans="1:2" ht="15.75">
      <c r="A151" t="s">
        <v>466</v>
      </c>
      <c r="B151" t="s">
        <v>467</v>
      </c>
    </row>
    <row r="152" ht="15.75">
      <c r="B152" t="s">
        <v>468</v>
      </c>
    </row>
    <row r="153" spans="1:2" ht="15.75">
      <c r="A153" t="s">
        <v>469</v>
      </c>
      <c r="B153" t="s">
        <v>470</v>
      </c>
    </row>
    <row r="154" spans="1:2" ht="15.75">
      <c r="A154" t="s">
        <v>471</v>
      </c>
      <c r="B154" t="s">
        <v>472</v>
      </c>
    </row>
    <row r="155" spans="1:2" ht="15.75">
      <c r="A155" t="s">
        <v>473</v>
      </c>
      <c r="B155" t="s">
        <v>474</v>
      </c>
    </row>
    <row r="156" spans="1:2" ht="15.75">
      <c r="A156" t="s">
        <v>475</v>
      </c>
      <c r="B156" t="s">
        <v>476</v>
      </c>
    </row>
    <row r="157" spans="1:2" ht="15.75">
      <c r="A157" t="s">
        <v>477</v>
      </c>
      <c r="B157" t="s">
        <v>161</v>
      </c>
    </row>
    <row r="158" spans="1:2" ht="15.75">
      <c r="A158" t="s">
        <v>478</v>
      </c>
      <c r="B158" t="s">
        <v>479</v>
      </c>
    </row>
    <row r="159" spans="1:2" ht="15.75">
      <c r="A159" t="s">
        <v>480</v>
      </c>
      <c r="B159" t="s">
        <v>481</v>
      </c>
    </row>
    <row r="160" spans="1:2" ht="15.75">
      <c r="A160" t="s">
        <v>482</v>
      </c>
      <c r="B160" t="s">
        <v>483</v>
      </c>
    </row>
    <row r="161" spans="1:2" ht="15.75">
      <c r="A161" t="s">
        <v>484</v>
      </c>
      <c r="B161" t="s">
        <v>485</v>
      </c>
    </row>
    <row r="162" spans="1:2" ht="15.75">
      <c r="A162" t="s">
        <v>486</v>
      </c>
      <c r="B162" t="s">
        <v>487</v>
      </c>
    </row>
    <row r="163" spans="1:2" ht="15.75">
      <c r="A163" t="s">
        <v>488</v>
      </c>
      <c r="B163" t="s">
        <v>180</v>
      </c>
    </row>
    <row r="164" spans="1:2" ht="15.75">
      <c r="A164" t="s">
        <v>489</v>
      </c>
      <c r="B164" t="s">
        <v>172</v>
      </c>
    </row>
    <row r="165" spans="1:2" ht="15.75">
      <c r="A165" t="s">
        <v>490</v>
      </c>
      <c r="B165" t="s">
        <v>491</v>
      </c>
    </row>
    <row r="166" spans="1:2" ht="15.75">
      <c r="A166" t="s">
        <v>492</v>
      </c>
      <c r="B166" t="s">
        <v>493</v>
      </c>
    </row>
    <row r="167" spans="1:2" ht="15.75">
      <c r="A167" t="s">
        <v>494</v>
      </c>
      <c r="B167" t="s">
        <v>495</v>
      </c>
    </row>
    <row r="168" spans="1:2" ht="15.75">
      <c r="A168" t="s">
        <v>496</v>
      </c>
      <c r="B168" t="s">
        <v>497</v>
      </c>
    </row>
    <row r="169" spans="1:2" ht="15.75">
      <c r="A169" t="s">
        <v>498</v>
      </c>
      <c r="B169" t="s">
        <v>499</v>
      </c>
    </row>
    <row r="170" spans="1:2" ht="15.75">
      <c r="A170" t="s">
        <v>500</v>
      </c>
      <c r="B170" t="s">
        <v>501</v>
      </c>
    </row>
    <row r="171" spans="1:2" ht="15.75">
      <c r="A171" t="s">
        <v>502</v>
      </c>
      <c r="B171" t="s">
        <v>503</v>
      </c>
    </row>
    <row r="172" spans="1:2" ht="15.75">
      <c r="A172" t="s">
        <v>504</v>
      </c>
      <c r="B172" t="s">
        <v>505</v>
      </c>
    </row>
    <row r="173" spans="1:2" ht="15.75">
      <c r="A173" t="s">
        <v>506</v>
      </c>
      <c r="B173" t="s">
        <v>507</v>
      </c>
    </row>
    <row r="174" spans="1:2" ht="15.75">
      <c r="A174" t="s">
        <v>508</v>
      </c>
      <c r="B174" t="s">
        <v>509</v>
      </c>
    </row>
    <row r="175" spans="1:2" ht="15.75">
      <c r="A175" t="s">
        <v>510</v>
      </c>
      <c r="B175" t="s">
        <v>511</v>
      </c>
    </row>
    <row r="176" spans="1:2" ht="15.75">
      <c r="A176" t="s">
        <v>512</v>
      </c>
      <c r="B176" t="s">
        <v>513</v>
      </c>
    </row>
    <row r="177" spans="1:2" ht="15.75">
      <c r="A177" t="s">
        <v>514</v>
      </c>
      <c r="B177" t="s">
        <v>515</v>
      </c>
    </row>
    <row r="178" spans="1:2" ht="15.75">
      <c r="A178" t="s">
        <v>516</v>
      </c>
      <c r="B178" t="s">
        <v>517</v>
      </c>
    </row>
    <row r="179" spans="1:2" ht="15.75">
      <c r="A179" t="s">
        <v>518</v>
      </c>
      <c r="B179" t="s">
        <v>519</v>
      </c>
    </row>
    <row r="180" spans="1:2" ht="15.75">
      <c r="A180" t="s">
        <v>520</v>
      </c>
      <c r="B180" t="s">
        <v>521</v>
      </c>
    </row>
    <row r="181" spans="1:2" ht="15.75">
      <c r="A181" t="s">
        <v>522</v>
      </c>
      <c r="B181" t="s">
        <v>523</v>
      </c>
    </row>
    <row r="182" spans="1:2" ht="15.75">
      <c r="A182" t="s">
        <v>524</v>
      </c>
      <c r="B182" t="s">
        <v>525</v>
      </c>
    </row>
    <row r="183" spans="1:2" ht="15.75">
      <c r="A183" t="s">
        <v>526</v>
      </c>
      <c r="B183" t="s">
        <v>527</v>
      </c>
    </row>
    <row r="184" spans="1:2" ht="15.75">
      <c r="A184" t="s">
        <v>311</v>
      </c>
      <c r="B184" t="s">
        <v>528</v>
      </c>
    </row>
    <row r="185" spans="1:2" ht="15.75">
      <c r="A185" t="s">
        <v>529</v>
      </c>
      <c r="B185" t="s">
        <v>530</v>
      </c>
    </row>
    <row r="186" spans="1:2" ht="15.75">
      <c r="A186" t="s">
        <v>531</v>
      </c>
      <c r="B186" t="s">
        <v>532</v>
      </c>
    </row>
    <row r="187" spans="1:2" ht="15.75">
      <c r="A187" t="s">
        <v>533</v>
      </c>
      <c r="B187" t="s">
        <v>534</v>
      </c>
    </row>
    <row r="188" spans="1:2" ht="15.75">
      <c r="A188" t="s">
        <v>311</v>
      </c>
      <c r="B188" t="s">
        <v>535</v>
      </c>
    </row>
    <row r="189" spans="1:2" ht="15.75">
      <c r="A189" t="s">
        <v>536</v>
      </c>
      <c r="B189" t="s">
        <v>537</v>
      </c>
    </row>
    <row r="190" spans="1:2" ht="15.75">
      <c r="A190" t="s">
        <v>538</v>
      </c>
      <c r="B190" t="s">
        <v>539</v>
      </c>
    </row>
    <row r="191" spans="1:2" ht="15.75">
      <c r="A191" t="s">
        <v>540</v>
      </c>
      <c r="B191" t="s">
        <v>541</v>
      </c>
    </row>
    <row r="192" spans="1:2" ht="15.75">
      <c r="A192" t="s">
        <v>542</v>
      </c>
      <c r="B192" t="s">
        <v>543</v>
      </c>
    </row>
    <row r="193" spans="1:2" ht="15.75">
      <c r="A193" t="s">
        <v>544</v>
      </c>
      <c r="B193" t="s">
        <v>545</v>
      </c>
    </row>
    <row r="194" spans="1:2" ht="15.75">
      <c r="A194" t="s">
        <v>546</v>
      </c>
      <c r="B194" t="s">
        <v>166</v>
      </c>
    </row>
    <row r="195" spans="1:2" ht="15.75">
      <c r="A195" t="s">
        <v>547</v>
      </c>
      <c r="B195" t="s">
        <v>548</v>
      </c>
    </row>
    <row r="196" spans="1:2" ht="15.75">
      <c r="A196" t="s">
        <v>549</v>
      </c>
      <c r="B196" t="s">
        <v>550</v>
      </c>
    </row>
    <row r="197" spans="1:2" ht="15.75">
      <c r="A197" t="s">
        <v>551</v>
      </c>
      <c r="B197" t="s">
        <v>552</v>
      </c>
    </row>
    <row r="198" spans="1:2" ht="15.75">
      <c r="A198" t="s">
        <v>553</v>
      </c>
      <c r="B198" t="s">
        <v>155</v>
      </c>
    </row>
    <row r="199" spans="1:2" ht="15.75">
      <c r="A199" t="s">
        <v>554</v>
      </c>
      <c r="B199" t="s">
        <v>555</v>
      </c>
    </row>
    <row r="200" spans="1:2" ht="15.75">
      <c r="A200" t="s">
        <v>556</v>
      </c>
      <c r="B200" t="s">
        <v>557</v>
      </c>
    </row>
    <row r="201" spans="1:2" ht="15.75">
      <c r="A201" t="s">
        <v>558</v>
      </c>
      <c r="B201" t="s">
        <v>559</v>
      </c>
    </row>
    <row r="202" spans="1:2" ht="15.75">
      <c r="A202" t="s">
        <v>560</v>
      </c>
      <c r="B202" t="s">
        <v>561</v>
      </c>
    </row>
    <row r="203" spans="1:2" ht="15.75">
      <c r="A203" t="s">
        <v>562</v>
      </c>
      <c r="B203" t="s">
        <v>563</v>
      </c>
    </row>
    <row r="204" spans="1:2" ht="15.75">
      <c r="A204" t="s">
        <v>564</v>
      </c>
      <c r="B204" t="s">
        <v>168</v>
      </c>
    </row>
    <row r="205" spans="1:2" ht="15.75">
      <c r="A205" t="s">
        <v>565</v>
      </c>
      <c r="B205" t="s">
        <v>566</v>
      </c>
    </row>
    <row r="206" spans="1:2" ht="15.75">
      <c r="A206" t="s">
        <v>567</v>
      </c>
      <c r="B206" t="s">
        <v>200</v>
      </c>
    </row>
    <row r="207" spans="1:2" ht="15.75">
      <c r="A207" t="s">
        <v>568</v>
      </c>
      <c r="B207" t="s">
        <v>29</v>
      </c>
    </row>
    <row r="208" spans="1:2" ht="15.75">
      <c r="A208" t="s">
        <v>569</v>
      </c>
      <c r="B208" t="s">
        <v>570</v>
      </c>
    </row>
    <row r="209" spans="1:2" ht="15.75">
      <c r="A209" t="s">
        <v>571</v>
      </c>
      <c r="B209" t="s">
        <v>162</v>
      </c>
    </row>
    <row r="210" spans="1:2" ht="15.75">
      <c r="A210" t="s">
        <v>572</v>
      </c>
      <c r="B210" t="s">
        <v>573</v>
      </c>
    </row>
    <row r="211" spans="1:2" ht="15.75">
      <c r="A211" t="s">
        <v>574</v>
      </c>
      <c r="B211" t="s">
        <v>575</v>
      </c>
    </row>
    <row r="212" spans="1:2" ht="15.75">
      <c r="A212" t="s">
        <v>576</v>
      </c>
      <c r="B212" t="s">
        <v>577</v>
      </c>
    </row>
    <row r="213" spans="1:2" ht="15.75">
      <c r="A213" t="s">
        <v>578</v>
      </c>
      <c r="B213" t="s">
        <v>579</v>
      </c>
    </row>
    <row r="214" spans="1:2" ht="15.75">
      <c r="A214" t="s">
        <v>580</v>
      </c>
      <c r="B214" t="s">
        <v>581</v>
      </c>
    </row>
    <row r="215" spans="1:2" ht="15.75">
      <c r="A215" t="s">
        <v>582</v>
      </c>
      <c r="B215" t="s">
        <v>174</v>
      </c>
    </row>
    <row r="216" spans="1:2" ht="15.75">
      <c r="A216" t="s">
        <v>311</v>
      </c>
      <c r="B216" t="s">
        <v>583</v>
      </c>
    </row>
    <row r="217" spans="1:2" ht="15.75">
      <c r="A217" t="s">
        <v>584</v>
      </c>
      <c r="B217" t="s">
        <v>585</v>
      </c>
    </row>
    <row r="218" spans="1:2" ht="15.75">
      <c r="A218" t="s">
        <v>586</v>
      </c>
      <c r="B218" t="s">
        <v>587</v>
      </c>
    </row>
    <row r="219" spans="1:2" ht="15.75">
      <c r="A219" t="s">
        <v>588</v>
      </c>
      <c r="B219" t="s">
        <v>589</v>
      </c>
    </row>
    <row r="220" spans="1:2" ht="15.75">
      <c r="A220" t="s">
        <v>590</v>
      </c>
      <c r="B220" t="s">
        <v>591</v>
      </c>
    </row>
    <row r="221" spans="1:2" ht="15.75">
      <c r="A221" t="s">
        <v>592</v>
      </c>
      <c r="B221" t="s">
        <v>593</v>
      </c>
    </row>
    <row r="222" spans="1:2" ht="15.75">
      <c r="A222" t="s">
        <v>594</v>
      </c>
      <c r="B222" t="s">
        <v>595</v>
      </c>
    </row>
    <row r="223" spans="1:2" ht="15.75">
      <c r="A223" t="s">
        <v>596</v>
      </c>
      <c r="B223" t="s">
        <v>163</v>
      </c>
    </row>
    <row r="224" spans="1:2" ht="15.75">
      <c r="A224" t="s">
        <v>597</v>
      </c>
      <c r="B224" t="s">
        <v>598</v>
      </c>
    </row>
    <row r="225" spans="1:2" ht="15.75">
      <c r="A225" t="s">
        <v>599</v>
      </c>
      <c r="B225" t="s">
        <v>600</v>
      </c>
    </row>
    <row r="226" spans="1:2" ht="15.75">
      <c r="A226" t="s">
        <v>601</v>
      </c>
      <c r="B226" t="s">
        <v>602</v>
      </c>
    </row>
    <row r="227" spans="1:2" ht="15.75">
      <c r="A227" t="s">
        <v>603</v>
      </c>
      <c r="B227" t="s">
        <v>176</v>
      </c>
    </row>
    <row r="228" spans="1:2" ht="15.75">
      <c r="A228" t="s">
        <v>604</v>
      </c>
      <c r="B228" t="s">
        <v>605</v>
      </c>
    </row>
    <row r="229" spans="1:2" ht="15.75">
      <c r="A229" t="s">
        <v>606</v>
      </c>
      <c r="B229" t="s">
        <v>607</v>
      </c>
    </row>
    <row r="230" spans="1:2" ht="15.75">
      <c r="A230" t="s">
        <v>608</v>
      </c>
      <c r="B230" t="s">
        <v>609</v>
      </c>
    </row>
    <row r="231" spans="1:2" ht="15.75">
      <c r="A231" t="s">
        <v>610</v>
      </c>
      <c r="B231" t="s">
        <v>611</v>
      </c>
    </row>
    <row r="232" spans="1:2" ht="15.75">
      <c r="A232" t="s">
        <v>612</v>
      </c>
      <c r="B232" t="s">
        <v>613</v>
      </c>
    </row>
    <row r="233" spans="1:2" ht="15.75">
      <c r="A233" t="s">
        <v>614</v>
      </c>
      <c r="B233" t="s">
        <v>615</v>
      </c>
    </row>
    <row r="234" spans="1:2" ht="15.75">
      <c r="A234" t="s">
        <v>616</v>
      </c>
      <c r="B234" t="s">
        <v>617</v>
      </c>
    </row>
    <row r="235" spans="1:2" ht="15.75">
      <c r="A235" t="s">
        <v>618</v>
      </c>
      <c r="B235" t="s">
        <v>619</v>
      </c>
    </row>
    <row r="236" spans="1:2" ht="15.75">
      <c r="A236" t="s">
        <v>620</v>
      </c>
      <c r="B236" t="s">
        <v>621</v>
      </c>
    </row>
    <row r="237" spans="1:2" ht="15.75">
      <c r="A237" t="s">
        <v>622</v>
      </c>
      <c r="B237" t="s">
        <v>623</v>
      </c>
    </row>
    <row r="238" spans="1:2" ht="15.75">
      <c r="A238" t="s">
        <v>311</v>
      </c>
      <c r="B238" t="s">
        <v>175</v>
      </c>
    </row>
    <row r="239" spans="1:2" ht="15.75">
      <c r="A239" t="s">
        <v>624</v>
      </c>
      <c r="B239" t="s">
        <v>625</v>
      </c>
    </row>
    <row r="240" spans="1:2" ht="15.75">
      <c r="A240" t="s">
        <v>626</v>
      </c>
      <c r="B240" t="s">
        <v>627</v>
      </c>
    </row>
    <row r="241" spans="1:2" ht="15.75">
      <c r="A241" t="s">
        <v>628</v>
      </c>
      <c r="B241" t="s">
        <v>629</v>
      </c>
    </row>
    <row r="242" spans="1:2" ht="15.75">
      <c r="A242" t="s">
        <v>630</v>
      </c>
      <c r="B242" t="s">
        <v>631</v>
      </c>
    </row>
    <row r="243" spans="1:2" ht="15.75">
      <c r="A243" t="s">
        <v>632</v>
      </c>
      <c r="B243" t="s">
        <v>633</v>
      </c>
    </row>
    <row r="244" spans="1:2" ht="15.75">
      <c r="A244" t="s">
        <v>634</v>
      </c>
      <c r="B244" t="s">
        <v>635</v>
      </c>
    </row>
    <row r="245" spans="1:2" ht="15.75">
      <c r="A245" t="s">
        <v>636</v>
      </c>
      <c r="B245" t="s">
        <v>637</v>
      </c>
    </row>
    <row r="246" spans="1:2" ht="15.75">
      <c r="A246" t="s">
        <v>638</v>
      </c>
      <c r="B246" t="s">
        <v>639</v>
      </c>
    </row>
    <row r="247" spans="1:2" ht="15.75">
      <c r="A247" t="s">
        <v>640</v>
      </c>
      <c r="B247" t="s">
        <v>641</v>
      </c>
    </row>
    <row r="248" spans="1:2" ht="15.75">
      <c r="A248" t="s">
        <v>642</v>
      </c>
      <c r="B248" t="s">
        <v>643</v>
      </c>
    </row>
    <row r="249" spans="1:2" ht="15.75">
      <c r="A249" t="s">
        <v>644</v>
      </c>
      <c r="B249" t="s">
        <v>645</v>
      </c>
    </row>
  </sheetData>
  <sheetProtection sheet="1"/>
  <autoFilter ref="A1:B248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F25" sqref="F25"/>
    </sheetView>
  </sheetViews>
  <sheetFormatPr defaultColWidth="11.00390625" defaultRowHeight="15.75"/>
  <sheetData>
    <row r="1" ht="15.75">
      <c r="A1" t="s">
        <v>17</v>
      </c>
    </row>
    <row r="2" ht="15.75">
      <c r="A2" t="s">
        <v>23</v>
      </c>
    </row>
    <row r="3" ht="15.75">
      <c r="A3" t="s">
        <v>25</v>
      </c>
    </row>
    <row r="4" ht="15.75">
      <c r="A4" t="s">
        <v>27</v>
      </c>
    </row>
    <row r="5" ht="15.75">
      <c r="A5" t="s">
        <v>29</v>
      </c>
    </row>
    <row r="6" ht="15.75">
      <c r="A6" t="s">
        <v>111</v>
      </c>
    </row>
  </sheetData>
  <sheetProtection sheet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125" defaultRowHeight="15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Z96"/>
  <sheetViews>
    <sheetView tabSelected="1" zoomScale="90" zoomScaleNormal="90" zoomScalePageLayoutView="0" workbookViewId="0" topLeftCell="V1">
      <selection activeCell="Z23" sqref="Z23"/>
    </sheetView>
  </sheetViews>
  <sheetFormatPr defaultColWidth="11.00390625" defaultRowHeight="15.75"/>
  <cols>
    <col min="1" max="1" width="14.50390625" style="0" customWidth="1"/>
    <col min="2" max="2" width="14.50390625" style="35" customWidth="1"/>
    <col min="3" max="6" width="14.50390625" style="0" customWidth="1"/>
  </cols>
  <sheetData>
    <row r="1" spans="1:6" ht="21">
      <c r="A1" s="36" t="s">
        <v>32</v>
      </c>
      <c r="B1" s="37"/>
      <c r="C1" s="36"/>
      <c r="D1" s="36"/>
      <c r="E1" s="36"/>
      <c r="F1" s="36"/>
    </row>
    <row r="2" spans="1:6" ht="21.75" thickBot="1">
      <c r="A2" s="38" t="s">
        <v>33</v>
      </c>
      <c r="B2" s="37"/>
      <c r="C2" s="36"/>
      <c r="D2" s="36"/>
      <c r="E2" s="36"/>
      <c r="F2" s="36"/>
    </row>
    <row r="3" spans="1:6" ht="21">
      <c r="A3" s="38"/>
      <c r="B3" s="37"/>
      <c r="C3" s="36"/>
      <c r="D3" s="36"/>
      <c r="E3" s="36"/>
      <c r="F3" s="199">
        <v>2017</v>
      </c>
    </row>
    <row r="4" spans="1:78" s="191" customFormat="1" ht="16.5" thickBot="1">
      <c r="A4" s="182" t="s">
        <v>17</v>
      </c>
      <c r="B4" s="183" t="s">
        <v>34</v>
      </c>
      <c r="C4" s="182" t="s">
        <v>35</v>
      </c>
      <c r="D4" s="182" t="s">
        <v>36</v>
      </c>
      <c r="E4" s="182" t="s">
        <v>37</v>
      </c>
      <c r="F4" s="192" t="s">
        <v>38</v>
      </c>
      <c r="G4" s="184" t="s">
        <v>39</v>
      </c>
      <c r="H4" s="185" t="s">
        <v>40</v>
      </c>
      <c r="I4" s="185" t="s">
        <v>41</v>
      </c>
      <c r="J4" s="185" t="s">
        <v>42</v>
      </c>
      <c r="K4" s="185" t="s">
        <v>43</v>
      </c>
      <c r="L4" s="185" t="s">
        <v>44</v>
      </c>
      <c r="M4" s="185" t="s">
        <v>45</v>
      </c>
      <c r="N4" s="185" t="s">
        <v>46</v>
      </c>
      <c r="O4" s="185" t="s">
        <v>47</v>
      </c>
      <c r="P4" s="185" t="s">
        <v>48</v>
      </c>
      <c r="Q4" s="185" t="s">
        <v>49</v>
      </c>
      <c r="R4" s="185" t="s">
        <v>50</v>
      </c>
      <c r="S4" s="186" t="s">
        <v>51</v>
      </c>
      <c r="T4" s="187" t="s">
        <v>52</v>
      </c>
      <c r="U4" s="187" t="s">
        <v>53</v>
      </c>
      <c r="V4" s="187" t="s">
        <v>54</v>
      </c>
      <c r="W4" s="187" t="s">
        <v>55</v>
      </c>
      <c r="X4" s="187" t="s">
        <v>56</v>
      </c>
      <c r="Y4" s="187" t="s">
        <v>57</v>
      </c>
      <c r="Z4" s="187" t="s">
        <v>58</v>
      </c>
      <c r="AA4" s="187" t="s">
        <v>59</v>
      </c>
      <c r="AB4" s="187" t="s">
        <v>60</v>
      </c>
      <c r="AC4" s="187" t="s">
        <v>61</v>
      </c>
      <c r="AD4" s="188" t="s">
        <v>62</v>
      </c>
      <c r="AE4" s="189" t="s">
        <v>63</v>
      </c>
      <c r="AF4" s="185" t="s">
        <v>64</v>
      </c>
      <c r="AG4" s="185" t="s">
        <v>65</v>
      </c>
      <c r="AH4" s="185" t="s">
        <v>66</v>
      </c>
      <c r="AI4" s="185" t="s">
        <v>67</v>
      </c>
      <c r="AJ4" s="185" t="s">
        <v>68</v>
      </c>
      <c r="AK4" s="185" t="s">
        <v>69</v>
      </c>
      <c r="AL4" s="185" t="s">
        <v>70</v>
      </c>
      <c r="AM4" s="185" t="s">
        <v>71</v>
      </c>
      <c r="AN4" s="185" t="s">
        <v>72</v>
      </c>
      <c r="AO4" s="185" t="s">
        <v>73</v>
      </c>
      <c r="AP4" s="190" t="s">
        <v>74</v>
      </c>
      <c r="AQ4" s="196" t="s">
        <v>75</v>
      </c>
      <c r="AR4" s="197" t="s">
        <v>76</v>
      </c>
      <c r="AS4" s="197" t="s">
        <v>77</v>
      </c>
      <c r="AT4" s="197" t="s">
        <v>78</v>
      </c>
      <c r="AU4" s="197" t="s">
        <v>79</v>
      </c>
      <c r="AV4" s="197" t="s">
        <v>80</v>
      </c>
      <c r="AW4" s="197" t="s">
        <v>81</v>
      </c>
      <c r="AX4" s="197" t="s">
        <v>82</v>
      </c>
      <c r="AY4" s="197" t="s">
        <v>83</v>
      </c>
      <c r="AZ4" s="197" t="s">
        <v>84</v>
      </c>
      <c r="BA4" s="197" t="s">
        <v>85</v>
      </c>
      <c r="BB4" s="198" t="s">
        <v>86</v>
      </c>
      <c r="BC4" s="189" t="s">
        <v>87</v>
      </c>
      <c r="BD4" s="185" t="s">
        <v>88</v>
      </c>
      <c r="BE4" s="185" t="s">
        <v>89</v>
      </c>
      <c r="BF4" s="185" t="s">
        <v>90</v>
      </c>
      <c r="BG4" s="185" t="s">
        <v>91</v>
      </c>
      <c r="BH4" s="185" t="s">
        <v>92</v>
      </c>
      <c r="BI4" s="185" t="s">
        <v>93</v>
      </c>
      <c r="BJ4" s="185" t="s">
        <v>94</v>
      </c>
      <c r="BK4" s="185" t="s">
        <v>95</v>
      </c>
      <c r="BL4" s="185" t="s">
        <v>96</v>
      </c>
      <c r="BM4" s="185" t="s">
        <v>97</v>
      </c>
      <c r="BN4" s="190" t="s">
        <v>98</v>
      </c>
      <c r="BO4" s="187" t="s">
        <v>99</v>
      </c>
      <c r="BP4" s="187" t="s">
        <v>100</v>
      </c>
      <c r="BQ4" s="187" t="s">
        <v>101</v>
      </c>
      <c r="BR4" s="187" t="s">
        <v>102</v>
      </c>
      <c r="BS4" s="187" t="s">
        <v>103</v>
      </c>
      <c r="BT4" s="187" t="s">
        <v>104</v>
      </c>
      <c r="BU4" s="187" t="s">
        <v>105</v>
      </c>
      <c r="BV4" s="187" t="s">
        <v>106</v>
      </c>
      <c r="BW4" s="187" t="s">
        <v>107</v>
      </c>
      <c r="BX4" s="187" t="s">
        <v>108</v>
      </c>
      <c r="BY4" s="187" t="s">
        <v>109</v>
      </c>
      <c r="BZ4" s="187" t="s">
        <v>110</v>
      </c>
    </row>
    <row r="5" spans="1:78" ht="15.75">
      <c r="A5" s="39" t="s">
        <v>111</v>
      </c>
      <c r="B5" s="40" t="s">
        <v>112</v>
      </c>
      <c r="C5" s="41">
        <v>35.0445</v>
      </c>
      <c r="D5" s="41">
        <v>33.2193</v>
      </c>
      <c r="E5" s="42">
        <v>42370</v>
      </c>
      <c r="F5" s="193">
        <f>SUM(MonthlyArrivalsByCountry!$AQ5:$BB5)</f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43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8">
        <v>0</v>
      </c>
      <c r="AC5" s="8">
        <v>0</v>
      </c>
      <c r="AD5" s="44">
        <v>0</v>
      </c>
      <c r="AE5" s="43">
        <v>0</v>
      </c>
      <c r="AF5" s="8">
        <v>0</v>
      </c>
      <c r="AG5" s="8">
        <v>0</v>
      </c>
      <c r="AH5" s="8">
        <v>0</v>
      </c>
      <c r="AI5" s="8">
        <v>0</v>
      </c>
      <c r="AJ5" s="8">
        <v>0</v>
      </c>
      <c r="AK5" s="8"/>
      <c r="AL5" s="8"/>
      <c r="AM5" s="8"/>
      <c r="AN5" s="8"/>
      <c r="AO5" s="8"/>
      <c r="AP5" s="44"/>
      <c r="AQ5" s="43"/>
      <c r="AR5" s="8"/>
      <c r="AS5" s="8"/>
      <c r="AT5" s="8"/>
      <c r="AU5" s="8"/>
      <c r="AV5" s="8"/>
      <c r="AW5" s="8"/>
      <c r="AX5" s="8"/>
      <c r="AY5" s="8"/>
      <c r="AZ5" s="8"/>
      <c r="BA5" s="8"/>
      <c r="BB5" s="44"/>
      <c r="BC5" s="43"/>
      <c r="BD5" s="8"/>
      <c r="BE5" s="8"/>
      <c r="BF5" s="8"/>
      <c r="BG5" s="8"/>
      <c r="BH5" s="8"/>
      <c r="BI5" s="8"/>
      <c r="BJ5" s="8"/>
      <c r="BK5" s="8"/>
      <c r="BL5" s="8"/>
      <c r="BM5" s="8"/>
      <c r="BN5" s="44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</row>
    <row r="6" spans="1:78" s="54" customFormat="1" ht="15.75">
      <c r="A6" s="45" t="s">
        <v>23</v>
      </c>
      <c r="B6" s="46" t="s">
        <v>113</v>
      </c>
      <c r="C6" s="41">
        <v>38.81</v>
      </c>
      <c r="D6" s="41">
        <v>23.21</v>
      </c>
      <c r="E6" s="42">
        <v>42788</v>
      </c>
      <c r="F6" s="194">
        <f>SUM(MonthlyArrivalsByCountry!$AQ6:$BB6)</f>
        <v>2226</v>
      </c>
      <c r="G6" s="47">
        <f>SUMIF(MonthlyArrivalsByLocation!$A$3:$A$56,$A6,MonthlyArrivalsByLocation!$G$3:$G$56)</f>
        <v>955</v>
      </c>
      <c r="H6" s="47">
        <f>SUMIF(MonthlyArrivalsByLocation!$A$3:$A$56,$A6,MonthlyArrivalsByLocation!$H$3:$H$56)</f>
        <v>1001</v>
      </c>
      <c r="I6" s="47">
        <f>SUMIF(MonthlyArrivalsByLocation!$A$3:$A$56,$A6,MonthlyArrivalsByLocation!$I$3:$I$56)</f>
        <v>1501</v>
      </c>
      <c r="J6" s="47">
        <f>SUMIF(MonthlyArrivalsByLocation!$A$3:$A$56,$A6,MonthlyArrivalsByLocation!$J$3:$J$56)</f>
        <v>1257</v>
      </c>
      <c r="K6" s="47">
        <f>SUMIF(MonthlyArrivalsByLocation!$A$3:$A$56,$A6,MonthlyArrivalsByLocation!$K$3:$K$56)</f>
        <v>1703</v>
      </c>
      <c r="L6" s="47">
        <f>SUMIF(MonthlyArrivalsByLocation!$A$3:$A$56,$A6,MonthlyArrivalsByLocation!$L$3:$L$56)</f>
        <v>3198</v>
      </c>
      <c r="M6" s="47">
        <f>SUMIF(MonthlyArrivalsByLocation!$A$3:$A$56,$A6,MonthlyArrivalsByLocation!$M$3:$M$56)</f>
        <v>3927</v>
      </c>
      <c r="N6" s="47">
        <f>SUMIF(MonthlyArrivalsByLocation!$A$3:$A$56,$A6,MonthlyArrivalsByLocation!$N$3:$N$56)</f>
        <v>6742</v>
      </c>
      <c r="O6" s="47">
        <f>SUMIF(MonthlyArrivalsByLocation!$A$3:$A$56,$A6,MonthlyArrivalsByLocation!$O$3:$O$56)</f>
        <v>7454</v>
      </c>
      <c r="P6" s="47">
        <f>SUMIF(MonthlyArrivalsByLocation!$A$3:$A$56,$A6,MonthlyArrivalsByLocation!$P$3:$P$56)</f>
        <v>7432</v>
      </c>
      <c r="Q6" s="47">
        <f>SUMIF(MonthlyArrivalsByLocation!$A$3:$A$56,$A6,MonthlyArrivalsByLocation!$Q$3:$Q$56)</f>
        <v>3812</v>
      </c>
      <c r="R6" s="47">
        <f>SUMIF(MonthlyArrivalsByLocation!$A$3:$A$56,$A6,MonthlyArrivalsByLocation!R3:R56)</f>
        <v>2056</v>
      </c>
      <c r="S6" s="48">
        <f>SUMIF(MonthlyArrivalsByLocation!$A$3:$A$56,$A6,MonthlyArrivalsByLocation!S3:S56)</f>
        <v>1694</v>
      </c>
      <c r="T6" s="47">
        <f>SUMIF(MonthlyArrivalsByLocation!$A$3:$A$56,$A6,MonthlyArrivalsByLocation!T3:T56)</f>
        <v>2873</v>
      </c>
      <c r="U6" s="47">
        <f>SUMIF(MonthlyArrivalsByLocation!$A$3:$A$56,$A6,MonthlyArrivalsByLocation!U3:U56)</f>
        <v>7874</v>
      </c>
      <c r="V6" s="47">
        <f>SUMIF(MonthlyArrivalsByLocation!$A$3:$A$56,$A6,MonthlyArrivalsByLocation!V3:V56)</f>
        <v>13556</v>
      </c>
      <c r="W6" s="47">
        <f>SUMIF(MonthlyArrivalsByLocation!$A$3:$A$56,$A6,MonthlyArrivalsByLocation!W3:W56)</f>
        <v>17889</v>
      </c>
      <c r="X6" s="47">
        <f>SUMIF(MonthlyArrivalsByLocation!$A$3:$A$56,$A6,MonthlyArrivalsByLocation!X3:X56)</f>
        <v>31318</v>
      </c>
      <c r="Y6" s="47">
        <f>SUMIF(MonthlyArrivalsByLocation!$A$3:$A$56,$A6,MonthlyArrivalsByLocation!Y3:Y56)</f>
        <v>54899</v>
      </c>
      <c r="Z6" s="49">
        <v>107843</v>
      </c>
      <c r="AA6" s="49">
        <v>147123</v>
      </c>
      <c r="AB6" s="50">
        <v>211663</v>
      </c>
      <c r="AC6" s="50">
        <v>151249</v>
      </c>
      <c r="AD6" s="51">
        <v>108742</v>
      </c>
      <c r="AE6" s="52">
        <v>67415</v>
      </c>
      <c r="AF6" s="50">
        <v>57066</v>
      </c>
      <c r="AG6" s="50">
        <v>26971</v>
      </c>
      <c r="AH6" s="50">
        <v>3650</v>
      </c>
      <c r="AI6" s="50">
        <v>1721</v>
      </c>
      <c r="AJ6" s="50">
        <v>1554</v>
      </c>
      <c r="AK6" s="50">
        <v>1920</v>
      </c>
      <c r="AL6" s="50">
        <v>3447</v>
      </c>
      <c r="AM6" s="50">
        <v>3080</v>
      </c>
      <c r="AN6" s="50">
        <v>2970</v>
      </c>
      <c r="AO6" s="50">
        <v>1991</v>
      </c>
      <c r="AP6" s="51">
        <v>1665</v>
      </c>
      <c r="AQ6" s="48">
        <f>SUMIF(MonthlyArrivalsByLocation!$A$3:$A$56,$A6,MonthlyArrivalsByLocation!$AQ$3:$AQ$56)</f>
        <v>1393</v>
      </c>
      <c r="AR6" s="47">
        <f>SUMIF(MonthlyArrivalsByLocation!$A$3:$A$56,$A6,MonthlyArrivalsByLocation!$AR$3:$AR$56)</f>
        <v>833</v>
      </c>
      <c r="AS6" s="47">
        <f>SUMIF(MonthlyArrivalsByLocation!$A$3:$A$56,$A6,MonthlyArrivalsByLocation!$AS$3:$AS$56)</f>
        <v>0</v>
      </c>
      <c r="AT6" s="47">
        <f>SUMIF(MonthlyArrivalsByLocation!$A$3:$A$56,$A6,MonthlyArrivalsByLocation!$AT$3:$AT$56)</f>
        <v>0</v>
      </c>
      <c r="AU6" s="47">
        <f>SUMIF(MonthlyArrivalsByLocation!$A$3:$A$56,$A6,MonthlyArrivalsByLocation!$AU$3:$AU$56)</f>
        <v>0</v>
      </c>
      <c r="AV6" s="47">
        <f>SUMIF(MonthlyArrivalsByLocation!$A$3:$A$56,$A6,MonthlyArrivalsByLocation!$AV$3:$AV$56)</f>
        <v>0</v>
      </c>
      <c r="AW6" s="47">
        <f>SUMIF(MonthlyArrivalsByLocation!$A$3:$A$56,$A6,MonthlyArrivalsByLocation!$AW$3:$AW$56)</f>
        <v>0</v>
      </c>
      <c r="AX6" s="47">
        <f>SUMIF(MonthlyArrivalsByLocation!$A$3:$A$56,$A6,MonthlyArrivalsByLocation!$AX$3:$AX$56)</f>
        <v>0</v>
      </c>
      <c r="AY6" s="47">
        <f>SUMIF(MonthlyArrivalsByLocation!$A$3:$A$56,$A6,MonthlyArrivalsByLocation!$AY$3:$AY$56)</f>
        <v>0</v>
      </c>
      <c r="AZ6" s="47">
        <f>SUMIF(MonthlyArrivalsByLocation!$A$3:$A$56,$A6,MonthlyArrivalsByLocation!$AZ$3:$AZ$56)</f>
        <v>0</v>
      </c>
      <c r="BA6" s="47">
        <f>SUMIF(MonthlyArrivalsByLocation!$A$3:$A$56,$A6,MonthlyArrivalsByLocation!$BA$3:$BA$56)</f>
        <v>0</v>
      </c>
      <c r="BB6" s="53">
        <f>SUMIF(MonthlyArrivalsByLocation!$A$3:$A$56,$A6,MonthlyArrivalsByLocation!$BB$3:$BB$56)</f>
        <v>0</v>
      </c>
      <c r="BC6" s="48">
        <f>SUMIF(MonthlyArrivalsByLocation!$A$3:$A$56,$A6,MonthlyArrivalsByLocation!$BC$3:$BC$56)</f>
        <v>0</v>
      </c>
      <c r="BD6" s="47">
        <f>SUMIF(MonthlyArrivalsByLocation!$A$3:$A$56,$A6,MonthlyArrivalsByLocation!$BD$3:$BD$56)</f>
        <v>0</v>
      </c>
      <c r="BE6" s="47">
        <f>SUMIF(MonthlyArrivalsByLocation!$A$3:$A$56,$A6,MonthlyArrivalsByLocation!$BE$3:$BE$56)</f>
        <v>0</v>
      </c>
      <c r="BF6" s="47">
        <f>SUMIF(MonthlyArrivalsByLocation!$A$3:$A$56,$A6,MonthlyArrivalsByLocation!$BF$3:$BF$56)</f>
        <v>0</v>
      </c>
      <c r="BG6" s="47">
        <f>SUMIF(MonthlyArrivalsByLocation!$A$3:$A$56,$A6,MonthlyArrivalsByLocation!$BG$3:$BG$56)</f>
        <v>0</v>
      </c>
      <c r="BH6" s="47">
        <f>SUMIF(MonthlyArrivalsByLocation!$A$3:$A$56,$A6,MonthlyArrivalsByLocation!$BH$3:$BH$56)</f>
        <v>0</v>
      </c>
      <c r="BI6" s="47">
        <f>SUMIF(MonthlyArrivalsByLocation!$A$3:$A$56,$A6,MonthlyArrivalsByLocation!$BI$3:$BI$56)</f>
        <v>0</v>
      </c>
      <c r="BJ6" s="47">
        <f>SUMIF(MonthlyArrivalsByLocation!$A$3:$A$56,$A6,MonthlyArrivalsByLocation!$BJ$3:$BJ$56)</f>
        <v>0</v>
      </c>
      <c r="BK6" s="47">
        <f>SUMIF(MonthlyArrivalsByLocation!$A$3:$A$56,$A6,MonthlyArrivalsByLocation!$BK$3:$BK$56)</f>
        <v>0</v>
      </c>
      <c r="BL6" s="47">
        <f>SUMIF(MonthlyArrivalsByLocation!$A$3:$A$56,$A6,MonthlyArrivalsByLocation!$BL$3:$BL$56)</f>
        <v>0</v>
      </c>
      <c r="BM6" s="47">
        <f>SUMIF(MonthlyArrivalsByLocation!$A$3:$A$56,$A6,MonthlyArrivalsByLocation!$BM$3:$BM$56)</f>
        <v>0</v>
      </c>
      <c r="BN6" s="53">
        <f>SUMIF(MonthlyArrivalsByLocation!$A$3:$A$56,$A6,MonthlyArrivalsByLocation!$BN$3:$BN$56)</f>
        <v>0</v>
      </c>
      <c r="BO6" s="47">
        <f>SUMIF(MonthlyArrivalsByLocation!$A$3:$A$56,$A6,MonthlyArrivalsByLocation!$BO$3:$BO$56)</f>
        <v>0</v>
      </c>
      <c r="BP6" s="47">
        <f>SUMIF(MonthlyArrivalsByLocation!$A$3:$A$56,$A6,MonthlyArrivalsByLocation!$BP$3:$BP$56)</f>
        <v>0</v>
      </c>
      <c r="BQ6" s="47">
        <f>SUMIF(MonthlyArrivalsByLocation!$A$3:$A$56,$A6,MonthlyArrivalsByLocation!$BQ$3:$BQ$56)</f>
        <v>0</v>
      </c>
      <c r="BR6" s="47">
        <f>SUMIF(MonthlyArrivalsByLocation!$A$3:$A$56,$A6,MonthlyArrivalsByLocation!$BR$3:$BR$56)</f>
        <v>0</v>
      </c>
      <c r="BS6" s="47">
        <f>SUMIF(MonthlyArrivalsByLocation!$A$3:$A$56,$A6,MonthlyArrivalsByLocation!$BS$3:$BS$56)</f>
        <v>0</v>
      </c>
      <c r="BT6" s="47">
        <f>SUMIF(MonthlyArrivalsByLocation!$A$3:$A$56,$A6,MonthlyArrivalsByLocation!$BT$3:$BT$56)</f>
        <v>0</v>
      </c>
      <c r="BU6" s="47">
        <f>SUMIF(MonthlyArrivalsByLocation!$A$3:$A$56,$A6,MonthlyArrivalsByLocation!$BU$3:$BU$56)</f>
        <v>0</v>
      </c>
      <c r="BV6" s="47">
        <f>SUMIF(MonthlyArrivalsByLocation!$A$3:$A$56,$A6,MonthlyArrivalsByLocation!$BV$3:$BV$56)</f>
        <v>0</v>
      </c>
      <c r="BW6" s="47">
        <f>SUMIF(MonthlyArrivalsByLocation!$A$3:$A$56,$A6,MonthlyArrivalsByLocation!$BW$3:$BW$56)</f>
        <v>0</v>
      </c>
      <c r="BX6" s="47">
        <f>SUMIF(MonthlyArrivalsByLocation!$A$3:$A$56,$A6,MonthlyArrivalsByLocation!$BX$3:$BX$56)</f>
        <v>0</v>
      </c>
      <c r="BY6" s="47">
        <f>SUMIF(MonthlyArrivalsByLocation!$A$3:$A$56,$A6,MonthlyArrivalsByLocation!$BY$3:$BY$56)</f>
        <v>0</v>
      </c>
      <c r="BZ6" s="47">
        <f>SUMIF(MonthlyArrivalsByLocation!$A$3:$A$56,$A6,MonthlyArrivalsByLocation!$BZ$3:$BZ$56)</f>
        <v>0</v>
      </c>
    </row>
    <row r="7" spans="1:78" ht="15.75">
      <c r="A7" s="39" t="s">
        <v>25</v>
      </c>
      <c r="B7" s="40" t="s">
        <v>112</v>
      </c>
      <c r="C7" s="41">
        <v>41.57</v>
      </c>
      <c r="D7" s="41">
        <v>14.6</v>
      </c>
      <c r="E7" s="42">
        <v>42789</v>
      </c>
      <c r="F7" s="194">
        <f>SUM(MonthlyArrivalsByCountry!$AQ7:$BB7)</f>
        <v>10698</v>
      </c>
      <c r="G7" s="8">
        <v>2171</v>
      </c>
      <c r="H7" s="8">
        <v>3335</v>
      </c>
      <c r="I7" s="8">
        <v>5459</v>
      </c>
      <c r="J7" s="8">
        <v>15679</v>
      </c>
      <c r="K7" s="8">
        <v>14599</v>
      </c>
      <c r="L7" s="8">
        <v>22641</v>
      </c>
      <c r="M7" s="8">
        <v>24031</v>
      </c>
      <c r="N7" s="8">
        <v>24774</v>
      </c>
      <c r="O7" s="8">
        <v>26107</v>
      </c>
      <c r="P7" s="8">
        <v>15277</v>
      </c>
      <c r="Q7" s="8">
        <v>9295</v>
      </c>
      <c r="R7" s="8">
        <v>6732</v>
      </c>
      <c r="S7" s="43">
        <v>3528</v>
      </c>
      <c r="T7" s="8">
        <v>4354</v>
      </c>
      <c r="U7" s="8">
        <v>2283</v>
      </c>
      <c r="V7" s="8">
        <v>16063</v>
      </c>
      <c r="W7" s="8">
        <v>21235</v>
      </c>
      <c r="X7" s="8">
        <v>22891</v>
      </c>
      <c r="Y7" s="8">
        <v>23186</v>
      </c>
      <c r="Z7" s="8">
        <v>22609</v>
      </c>
      <c r="AA7" s="8">
        <v>15922</v>
      </c>
      <c r="AB7" s="8">
        <v>8916</v>
      </c>
      <c r="AC7" s="8">
        <v>3218</v>
      </c>
      <c r="AD7" s="44">
        <v>9637</v>
      </c>
      <c r="AE7" s="43">
        <v>5273</v>
      </c>
      <c r="AF7" s="8">
        <v>3828</v>
      </c>
      <c r="AG7" s="8">
        <v>9676</v>
      </c>
      <c r="AH7" s="8">
        <v>9149</v>
      </c>
      <c r="AI7" s="8">
        <v>19925</v>
      </c>
      <c r="AJ7" s="8">
        <v>22371</v>
      </c>
      <c r="AK7" s="8">
        <v>23552</v>
      </c>
      <c r="AL7" s="8">
        <v>21294</v>
      </c>
      <c r="AM7" s="8">
        <v>16975</v>
      </c>
      <c r="AN7" s="8">
        <v>27384</v>
      </c>
      <c r="AO7" s="8">
        <v>13581</v>
      </c>
      <c r="AP7" s="44">
        <v>8428</v>
      </c>
      <c r="AQ7" s="43">
        <v>4463</v>
      </c>
      <c r="AR7" s="8">
        <v>6235</v>
      </c>
      <c r="AS7" s="8"/>
      <c r="AT7" s="8"/>
      <c r="AU7" s="8"/>
      <c r="AV7" s="8"/>
      <c r="AW7" s="8"/>
      <c r="AX7" s="8"/>
      <c r="AY7" s="8"/>
      <c r="AZ7" s="8"/>
      <c r="BA7" s="8"/>
      <c r="BB7" s="44"/>
      <c r="BC7" s="43"/>
      <c r="BD7" s="8"/>
      <c r="BE7" s="8"/>
      <c r="BF7" s="8"/>
      <c r="BG7" s="8"/>
      <c r="BH7" s="8"/>
      <c r="BI7" s="8"/>
      <c r="BJ7" s="8"/>
      <c r="BK7" s="8"/>
      <c r="BL7" s="8"/>
      <c r="BM7" s="8"/>
      <c r="BN7" s="44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</row>
    <row r="8" spans="1:78" ht="15.75">
      <c r="A8" s="39" t="s">
        <v>27</v>
      </c>
      <c r="B8" s="40" t="s">
        <v>112</v>
      </c>
      <c r="C8" s="41">
        <v>35.8833</v>
      </c>
      <c r="D8" s="41">
        <v>14.5</v>
      </c>
      <c r="E8" s="42">
        <v>42705</v>
      </c>
      <c r="F8" s="193">
        <f>SUM(MonthlyArrivalsByCountry!$AQ8:$BB8)</f>
        <v>0</v>
      </c>
      <c r="G8" s="8">
        <v>0</v>
      </c>
      <c r="H8" s="8">
        <v>0</v>
      </c>
      <c r="I8" s="8">
        <v>91</v>
      </c>
      <c r="J8" s="8">
        <v>0</v>
      </c>
      <c r="K8" s="8">
        <v>0</v>
      </c>
      <c r="L8" s="8">
        <v>136</v>
      </c>
      <c r="M8" s="8">
        <v>81</v>
      </c>
      <c r="N8" s="8">
        <v>257</v>
      </c>
      <c r="O8" s="8">
        <v>3</v>
      </c>
      <c r="P8" s="8">
        <v>0</v>
      </c>
      <c r="Q8" s="8">
        <v>0</v>
      </c>
      <c r="R8" s="8">
        <v>0</v>
      </c>
      <c r="S8" s="43">
        <v>87</v>
      </c>
      <c r="T8" s="8">
        <v>0</v>
      </c>
      <c r="U8" s="8">
        <v>0</v>
      </c>
      <c r="V8" s="8">
        <v>5</v>
      </c>
      <c r="W8" s="8">
        <v>0</v>
      </c>
      <c r="X8" s="8">
        <v>2</v>
      </c>
      <c r="Y8" s="8">
        <v>2</v>
      </c>
      <c r="Z8" s="8">
        <v>2</v>
      </c>
      <c r="AA8" s="8">
        <v>7</v>
      </c>
      <c r="AB8" s="8">
        <v>0</v>
      </c>
      <c r="AC8" s="8">
        <v>0</v>
      </c>
      <c r="AD8" s="44">
        <v>0</v>
      </c>
      <c r="AE8" s="43">
        <v>0</v>
      </c>
      <c r="AF8" s="8">
        <v>0</v>
      </c>
      <c r="AG8" s="8">
        <v>0</v>
      </c>
      <c r="AH8" s="8">
        <v>0</v>
      </c>
      <c r="AI8" s="8">
        <v>0</v>
      </c>
      <c r="AJ8" s="8">
        <v>0</v>
      </c>
      <c r="AK8" s="8">
        <v>0</v>
      </c>
      <c r="AL8" s="8">
        <v>0</v>
      </c>
      <c r="AM8" s="8">
        <v>0</v>
      </c>
      <c r="AN8" s="8">
        <v>0</v>
      </c>
      <c r="AO8" s="8">
        <v>0</v>
      </c>
      <c r="AP8" s="44">
        <v>0</v>
      </c>
      <c r="AQ8" s="43">
        <v>0</v>
      </c>
      <c r="AR8" s="8"/>
      <c r="AS8" s="8"/>
      <c r="AT8" s="8"/>
      <c r="AU8" s="8"/>
      <c r="AV8" s="8"/>
      <c r="AW8" s="8"/>
      <c r="AX8" s="8"/>
      <c r="AY8" s="8"/>
      <c r="AZ8" s="8"/>
      <c r="BA8" s="8"/>
      <c r="BB8" s="44"/>
      <c r="BC8" s="43"/>
      <c r="BD8" s="8"/>
      <c r="BE8" s="8"/>
      <c r="BF8" s="8"/>
      <c r="BG8" s="8"/>
      <c r="BH8" s="8"/>
      <c r="BI8" s="8"/>
      <c r="BJ8" s="8"/>
      <c r="BK8" s="8"/>
      <c r="BL8" s="8"/>
      <c r="BM8" s="8"/>
      <c r="BN8" s="44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</row>
    <row r="9" spans="1:78" s="54" customFormat="1" ht="15.75">
      <c r="A9" s="45" t="s">
        <v>29</v>
      </c>
      <c r="B9" s="46" t="s">
        <v>113</v>
      </c>
      <c r="C9" s="41">
        <v>40.4169</v>
      </c>
      <c r="D9" s="41">
        <v>-3.7036</v>
      </c>
      <c r="E9" s="42">
        <v>42766</v>
      </c>
      <c r="F9" s="194">
        <f>SUM(MonthlyArrivalsByCountry!$AQ9:$BB9)</f>
        <v>1000</v>
      </c>
      <c r="G9" s="47">
        <f>SUMIF(MonthlyArrivalsByLocation!$A$3:$A$56,$A9,MonthlyArrivalsByLocation!$G$3:$G$56)</f>
        <v>144</v>
      </c>
      <c r="H9" s="47">
        <f>SUMIF(MonthlyArrivalsByLocation!$A$3:$A$56,$A9,MonthlyArrivalsByLocation!$H$3:$H$56)</f>
        <v>33</v>
      </c>
      <c r="I9" s="47">
        <f>SUMIF(MonthlyArrivalsByLocation!$A$3:$A$56,$A9,MonthlyArrivalsByLocation!$I$3:$I$56)</f>
        <v>232</v>
      </c>
      <c r="J9" s="47">
        <f>SUMIF(MonthlyArrivalsByLocation!$A$3:$A$56,$A9,MonthlyArrivalsByLocation!$J$3:$J$56)</f>
        <v>148</v>
      </c>
      <c r="K9" s="47">
        <f>SUMIF(MonthlyArrivalsByLocation!$A$3:$A$56,$A9,MonthlyArrivalsByLocation!$K$3:$K$56)</f>
        <v>325</v>
      </c>
      <c r="L9" s="47">
        <f>SUMIF(MonthlyArrivalsByLocation!$A$3:$A$56,$A9,MonthlyArrivalsByLocation!$L$3:$L$56)</f>
        <v>246</v>
      </c>
      <c r="M9" s="47">
        <f>SUMIF(MonthlyArrivalsByLocation!$A$3:$A$56,$A9,MonthlyArrivalsByLocation!$M$3:$M$56)</f>
        <v>264</v>
      </c>
      <c r="N9" s="47">
        <f>SUMIF(MonthlyArrivalsByLocation!$A$3:$A$56,$A9,MonthlyArrivalsByLocation!$N$3:$N$56)</f>
        <v>1705</v>
      </c>
      <c r="O9" s="47">
        <f>SUMIF(MonthlyArrivalsByLocation!$A$3:$A$56,$A9,MonthlyArrivalsByLocation!$O$3:$O$56)</f>
        <v>380</v>
      </c>
      <c r="P9" s="47">
        <f>SUMIF(MonthlyArrivalsByLocation!$A$3:$A$56,$A9,MonthlyArrivalsByLocation!$P$3:$P$56)</f>
        <v>341</v>
      </c>
      <c r="Q9" s="47">
        <f>SUMIF(MonthlyArrivalsByLocation!$A$3:$A$56,$A9,MonthlyArrivalsByLocation!$Q$3:$Q$56)</f>
        <v>211</v>
      </c>
      <c r="R9" s="47">
        <f>SUMIF(MonthlyArrivalsByLocation!$A$3:$A$56,$A9,MonthlyArrivalsByLocation!R3:R56)</f>
        <v>319</v>
      </c>
      <c r="S9" s="48">
        <f>SUMIF(MonthlyArrivalsByLocation!$A$3:$A$56,$A9,MonthlyArrivalsByLocation!S3:S56)</f>
        <v>241</v>
      </c>
      <c r="T9" s="47">
        <f>SUMIF(MonthlyArrivalsByLocation!$A$3:$A$56,$A9,MonthlyArrivalsByLocation!T3:T56)</f>
        <v>44</v>
      </c>
      <c r="U9" s="47">
        <f>SUMIF(MonthlyArrivalsByLocation!$A$3:$A$56,$A9,MonthlyArrivalsByLocation!U3:U56)</f>
        <v>267</v>
      </c>
      <c r="V9" s="47">
        <f>SUMIF(MonthlyArrivalsByLocation!$A$3:$A$56,$A9,MonthlyArrivalsByLocation!V3:V56)</f>
        <v>240</v>
      </c>
      <c r="W9" s="47">
        <f>SUMIF(MonthlyArrivalsByLocation!$A$3:$A$56,$A9,MonthlyArrivalsByLocation!W3:W56)</f>
        <v>438</v>
      </c>
      <c r="X9" s="47">
        <f>SUMIF(MonthlyArrivalsByLocation!$A$3:$A$56,$A9,MonthlyArrivalsByLocation!X3:X56)</f>
        <v>377</v>
      </c>
      <c r="Y9" s="47">
        <f>SUMIF(MonthlyArrivalsByLocation!$A$3:$A$56,$A9,MonthlyArrivalsByLocation!Y3:Y56)</f>
        <v>346</v>
      </c>
      <c r="Z9" s="47">
        <f>SUMIF(MonthlyArrivalsByLocation!$A$3:$A$56,$A9,MonthlyArrivalsByLocation!Z3:Z56)</f>
        <v>385</v>
      </c>
      <c r="AA9" s="47">
        <f>SUMIF(MonthlyArrivalsByLocation!$A$3:$A$56,$A9,MonthlyArrivalsByLocation!AA3:AA56)</f>
        <v>459</v>
      </c>
      <c r="AB9" s="47">
        <f>SUMIF(MonthlyArrivalsByLocation!$A$3:$A$56,$A9,MonthlyArrivalsByLocation!AB3:AB56)</f>
        <v>795</v>
      </c>
      <c r="AC9" s="47">
        <f>SUMIF(MonthlyArrivalsByLocation!$A$3:$A$56,$A9,MonthlyArrivalsByLocation!AC3:AC56)</f>
        <v>508</v>
      </c>
      <c r="AD9" s="53">
        <f>SUMIF(MonthlyArrivalsByLocation!$A$3:$A$56,$A9,MonthlyArrivalsByLocation!AD3:AD56)</f>
        <v>308</v>
      </c>
      <c r="AE9" s="48">
        <f>SUMIF(MonthlyArrivalsByLocation!$A$3:$A$56,$A9,MonthlyArrivalsByLocation!AE3:AE56)</f>
        <v>447</v>
      </c>
      <c r="AF9" s="47">
        <v>180</v>
      </c>
      <c r="AG9" s="47">
        <f>SUMIF(MonthlyArrivalsByLocation!$A$3:$A$56,$A9,MonthlyArrivalsByLocation!AG3:AG56)</f>
        <v>276</v>
      </c>
      <c r="AH9" s="47">
        <f>SUMIF(MonthlyArrivalsByLocation!$A$3:$A$56,$A9,MonthlyArrivalsByLocation!AH3:AH56)</f>
        <v>449</v>
      </c>
      <c r="AI9" s="47">
        <f>SUMIF(MonthlyArrivalsByLocation!$A$3:$A$56,$A9,MonthlyArrivalsByLocation!AI3:AI56)</f>
        <v>466</v>
      </c>
      <c r="AJ9" s="47">
        <f>SUMIF(MonthlyArrivalsByLocation!$A$3:$A$56,$A9,MonthlyArrivalsByLocation!AJ3:AJ56)</f>
        <v>658</v>
      </c>
      <c r="AK9" s="47">
        <f>SUMIF(MonthlyArrivalsByLocation!$A$3:$A$56,$A9,MonthlyArrivalsByLocation!AK3:AK56)</f>
        <v>458</v>
      </c>
      <c r="AL9" s="47">
        <f>SUMIF(MonthlyArrivalsByLocation!$A$3:$A$56,$A9,MonthlyArrivalsByLocation!AL3:AL56)</f>
        <v>870</v>
      </c>
      <c r="AM9" s="47">
        <f>SUMIF(MonthlyArrivalsByLocation!$A$3:$A$56,$A9,MonthlyArrivalsByLocation!AM3:AM56)</f>
        <v>1167</v>
      </c>
      <c r="AN9" s="47">
        <f>SUMIF(MonthlyArrivalsByLocation!$A$3:$A$56,$A9,MonthlyArrivalsByLocation!AN3:AN56)</f>
        <v>1075</v>
      </c>
      <c r="AO9" s="47">
        <f>SUMIF(MonthlyArrivalsByLocation!$A$3:$A$56,$A9,MonthlyArrivalsByLocation!AO3:AO56)</f>
        <v>780</v>
      </c>
      <c r="AP9" s="53">
        <f>SUMIF(MonthlyArrivalsByLocation!$A$3:$A$56,$A9,MonthlyArrivalsByLocation!AP3:AP56)</f>
        <v>664</v>
      </c>
      <c r="AQ9" s="48">
        <f>SUMIF(MonthlyArrivalsByLocation!$A$3:$A$56,$A9,MonthlyArrivalsByLocation!AQ3:AQ56)</f>
        <v>1000</v>
      </c>
      <c r="AR9" s="47">
        <f>SUMIF(MonthlyArrivalsByLocation!$A$3:$A$56,$A9,MonthlyArrivalsByLocation!AR3:AR56)</f>
        <v>0</v>
      </c>
      <c r="AS9" s="47">
        <f>SUMIF(MonthlyArrivalsByLocation!$A$3:$A$56,$A9,MonthlyArrivalsByLocation!AS3:AS56)</f>
        <v>0</v>
      </c>
      <c r="AT9" s="47">
        <f>SUMIF(MonthlyArrivalsByLocation!$A$3:$A$56,$A9,MonthlyArrivalsByLocation!AT3:AT56)</f>
        <v>0</v>
      </c>
      <c r="AU9" s="47">
        <f>SUMIF(MonthlyArrivalsByLocation!$A$3:$A$56,$A9,MonthlyArrivalsByLocation!AU3:AU56)</f>
        <v>0</v>
      </c>
      <c r="AV9" s="47">
        <f>SUMIF(MonthlyArrivalsByLocation!$A$3:$A$56,$A9,MonthlyArrivalsByLocation!AV3:AV56)</f>
        <v>0</v>
      </c>
      <c r="AW9" s="47">
        <f>SUMIF(MonthlyArrivalsByLocation!$A$3:$A$56,$A9,MonthlyArrivalsByLocation!AW3:AW56)</f>
        <v>0</v>
      </c>
      <c r="AX9" s="47">
        <f>SUMIF(MonthlyArrivalsByLocation!$A$3:$A$56,$A9,MonthlyArrivalsByLocation!AX3:AX56)</f>
        <v>0</v>
      </c>
      <c r="AY9" s="47">
        <f>SUMIF(MonthlyArrivalsByLocation!$A$3:$A$56,$A9,MonthlyArrivalsByLocation!AY3:AY56)</f>
        <v>0</v>
      </c>
      <c r="AZ9" s="47">
        <f>SUMIF(MonthlyArrivalsByLocation!$A$3:$A$56,$A9,MonthlyArrivalsByLocation!AZ3:AZ56)</f>
        <v>0</v>
      </c>
      <c r="BA9" s="47">
        <f>SUMIF(MonthlyArrivalsByLocation!$A$3:$A$56,$A9,MonthlyArrivalsByLocation!BA3:BA56)</f>
        <v>0</v>
      </c>
      <c r="BB9" s="53">
        <f>SUMIF(MonthlyArrivalsByLocation!$A$3:$A$56,$A9,MonthlyArrivalsByLocation!BB3:BB56)</f>
        <v>0</v>
      </c>
      <c r="BC9" s="48">
        <f>SUMIF(MonthlyArrivalsByLocation!$A$3:$A$56,$A9,MonthlyArrivalsByLocation!BC3:BC56)</f>
        <v>0</v>
      </c>
      <c r="BD9" s="47">
        <f>SUMIF(MonthlyArrivalsByLocation!$A$3:$A$56,$A9,MonthlyArrivalsByLocation!BD3:BD56)</f>
        <v>0</v>
      </c>
      <c r="BE9" s="47">
        <f>SUMIF(MonthlyArrivalsByLocation!$A$3:$A$56,$A9,MonthlyArrivalsByLocation!BE3:BE56)</f>
        <v>0</v>
      </c>
      <c r="BF9" s="47">
        <f>SUMIF(MonthlyArrivalsByLocation!$A$3:$A$56,$A9,MonthlyArrivalsByLocation!BF3:BF56)</f>
        <v>0</v>
      </c>
      <c r="BG9" s="47">
        <f>SUMIF(MonthlyArrivalsByLocation!$A$3:$A$56,$A9,MonthlyArrivalsByLocation!BG3:BG56)</f>
        <v>0</v>
      </c>
      <c r="BH9" s="47">
        <f>SUMIF(MonthlyArrivalsByLocation!$A$3:$A$56,$A9,MonthlyArrivalsByLocation!BH3:BH56)</f>
        <v>0</v>
      </c>
      <c r="BI9" s="47">
        <f>SUMIF(MonthlyArrivalsByLocation!$A$3:$A$56,$A9,MonthlyArrivalsByLocation!BI3:BI56)</f>
        <v>0</v>
      </c>
      <c r="BJ9" s="47">
        <f>SUMIF(MonthlyArrivalsByLocation!$A$3:$A$56,$A9,MonthlyArrivalsByLocation!BJ3:BJ56)</f>
        <v>0</v>
      </c>
      <c r="BK9" s="47">
        <f>SUMIF(MonthlyArrivalsByLocation!$A$3:$A$56,$A9,MonthlyArrivalsByLocation!BK3:BK56)</f>
        <v>0</v>
      </c>
      <c r="BL9" s="47">
        <f>SUMIF(MonthlyArrivalsByLocation!$A$3:$A$56,$A9,MonthlyArrivalsByLocation!BL3:BL56)</f>
        <v>0</v>
      </c>
      <c r="BM9" s="47">
        <f>SUMIF(MonthlyArrivalsByLocation!$A$3:$A$56,$A9,MonthlyArrivalsByLocation!BM3:BM56)</f>
        <v>0</v>
      </c>
      <c r="BN9" s="53">
        <f>SUMIF(MonthlyArrivalsByLocation!$A$3:$A$56,$A9,MonthlyArrivalsByLocation!BN3:BN56)</f>
        <v>0</v>
      </c>
      <c r="BO9" s="47">
        <f>SUMIF(MonthlyArrivalsByLocation!$A$3:$A$56,$A9,MonthlyArrivalsByLocation!BO3:BO56)</f>
        <v>0</v>
      </c>
      <c r="BP9" s="47">
        <f>SUMIF(MonthlyArrivalsByLocation!$A$3:$A$56,$A9,MonthlyArrivalsByLocation!BP3:BP56)</f>
        <v>0</v>
      </c>
      <c r="BQ9" s="47">
        <f>SUMIF(MonthlyArrivalsByLocation!$A$3:$A$56,$A9,MonthlyArrivalsByLocation!BQ3:BQ56)</f>
        <v>0</v>
      </c>
      <c r="BR9" s="47">
        <f>SUMIF(MonthlyArrivalsByLocation!$A$3:$A$56,$A9,MonthlyArrivalsByLocation!BR3:BR56)</f>
        <v>0</v>
      </c>
      <c r="BS9" s="47">
        <f>SUMIF(MonthlyArrivalsByLocation!$A$3:$A$56,$A9,MonthlyArrivalsByLocation!BS3:BS56)</f>
        <v>0</v>
      </c>
      <c r="BT9" s="47">
        <f>SUMIF(MonthlyArrivalsByLocation!$A$3:$A$56,$A9,MonthlyArrivalsByLocation!BT3:BT56)</f>
        <v>0</v>
      </c>
      <c r="BU9" s="47">
        <f>SUMIF(MonthlyArrivalsByLocation!$A$3:$A$56,$A9,MonthlyArrivalsByLocation!BU3:BU56)</f>
        <v>0</v>
      </c>
      <c r="BV9" s="47">
        <f>SUMIF(MonthlyArrivalsByLocation!$A$3:$A$56,$A9,MonthlyArrivalsByLocation!BV3:BV56)</f>
        <v>0</v>
      </c>
      <c r="BW9" s="47">
        <f>SUMIF(MonthlyArrivalsByLocation!$A$3:$A$56,$A9,MonthlyArrivalsByLocation!BW3:BW56)</f>
        <v>0</v>
      </c>
      <c r="BX9" s="47">
        <f>SUMIF(MonthlyArrivalsByLocation!$A$3:$A$56,$A9,MonthlyArrivalsByLocation!BX3:BX56)</f>
        <v>0</v>
      </c>
      <c r="BY9" s="47">
        <f>SUMIF(MonthlyArrivalsByLocation!$A$3:$A$56,$A9,MonthlyArrivalsByLocation!BY3:BY56)</f>
        <v>0</v>
      </c>
      <c r="BZ9" s="47">
        <f>SUMIF(MonthlyArrivalsByLocation!$A$3:$A$56,$A9,MonthlyArrivalsByLocation!BZ3:BZ56)</f>
        <v>0</v>
      </c>
    </row>
    <row r="10" spans="1:78" s="177" customFormat="1" ht="16.5" thickBot="1">
      <c r="A10" s="177" t="s">
        <v>38</v>
      </c>
      <c r="B10" s="178"/>
      <c r="F10" s="195">
        <f aca="true" t="shared" si="0" ref="F10:AD10">SUM(F5:F9)</f>
        <v>13924</v>
      </c>
      <c r="G10" s="179">
        <f t="shared" si="0"/>
        <v>3270</v>
      </c>
      <c r="H10" s="179">
        <f t="shared" si="0"/>
        <v>4369</v>
      </c>
      <c r="I10" s="179">
        <f t="shared" si="0"/>
        <v>7283</v>
      </c>
      <c r="J10" s="179">
        <f t="shared" si="0"/>
        <v>17084</v>
      </c>
      <c r="K10" s="179">
        <f t="shared" si="0"/>
        <v>16627</v>
      </c>
      <c r="L10" s="179">
        <f t="shared" si="0"/>
        <v>26221</v>
      </c>
      <c r="M10" s="179">
        <f t="shared" si="0"/>
        <v>28303</v>
      </c>
      <c r="N10" s="179">
        <f t="shared" si="0"/>
        <v>33478</v>
      </c>
      <c r="O10" s="179">
        <f t="shared" si="0"/>
        <v>33944</v>
      </c>
      <c r="P10" s="179">
        <f t="shared" si="0"/>
        <v>23050</v>
      </c>
      <c r="Q10" s="179">
        <f t="shared" si="0"/>
        <v>13318</v>
      </c>
      <c r="R10" s="179">
        <f t="shared" si="0"/>
        <v>9107</v>
      </c>
      <c r="S10" s="180">
        <f t="shared" si="0"/>
        <v>5550</v>
      </c>
      <c r="T10" s="179">
        <f t="shared" si="0"/>
        <v>7271</v>
      </c>
      <c r="U10" s="179">
        <f t="shared" si="0"/>
        <v>10424</v>
      </c>
      <c r="V10" s="179">
        <f t="shared" si="0"/>
        <v>29864</v>
      </c>
      <c r="W10" s="179">
        <f t="shared" si="0"/>
        <v>39562</v>
      </c>
      <c r="X10" s="179">
        <f t="shared" si="0"/>
        <v>54588</v>
      </c>
      <c r="Y10" s="179">
        <f t="shared" si="0"/>
        <v>78433</v>
      </c>
      <c r="Z10" s="179">
        <f t="shared" si="0"/>
        <v>130839</v>
      </c>
      <c r="AA10" s="179">
        <f t="shared" si="0"/>
        <v>163511</v>
      </c>
      <c r="AB10" s="179">
        <f t="shared" si="0"/>
        <v>221374</v>
      </c>
      <c r="AC10" s="179">
        <f t="shared" si="0"/>
        <v>154975</v>
      </c>
      <c r="AD10" s="181">
        <f t="shared" si="0"/>
        <v>118687</v>
      </c>
      <c r="AE10" s="180">
        <f aca="true" t="shared" si="1" ref="AE10:AP10">SUM(AE5:AE9)</f>
        <v>73135</v>
      </c>
      <c r="AF10" s="179">
        <f t="shared" si="1"/>
        <v>61074</v>
      </c>
      <c r="AG10" s="179">
        <f t="shared" si="1"/>
        <v>36923</v>
      </c>
      <c r="AH10" s="179">
        <f t="shared" si="1"/>
        <v>13248</v>
      </c>
      <c r="AI10" s="179">
        <f t="shared" si="1"/>
        <v>22112</v>
      </c>
      <c r="AJ10" s="179">
        <f t="shared" si="1"/>
        <v>24583</v>
      </c>
      <c r="AK10" s="179">
        <f t="shared" si="1"/>
        <v>25930</v>
      </c>
      <c r="AL10" s="179">
        <f t="shared" si="1"/>
        <v>25611</v>
      </c>
      <c r="AM10" s="179">
        <f t="shared" si="1"/>
        <v>21222</v>
      </c>
      <c r="AN10" s="179">
        <f t="shared" si="1"/>
        <v>31429</v>
      </c>
      <c r="AO10" s="179">
        <f t="shared" si="1"/>
        <v>16352</v>
      </c>
      <c r="AP10" s="179">
        <f t="shared" si="1"/>
        <v>10757</v>
      </c>
      <c r="AQ10" s="179">
        <f aca="true" t="shared" si="2" ref="AQ10:BZ10">SUM(AQ5:AQ9)</f>
        <v>6856</v>
      </c>
      <c r="AR10" s="179">
        <f t="shared" si="2"/>
        <v>7068</v>
      </c>
      <c r="AS10" s="179">
        <f t="shared" si="2"/>
        <v>0</v>
      </c>
      <c r="AT10" s="179">
        <f t="shared" si="2"/>
        <v>0</v>
      </c>
      <c r="AU10" s="179">
        <f t="shared" si="2"/>
        <v>0</v>
      </c>
      <c r="AV10" s="179">
        <f t="shared" si="2"/>
        <v>0</v>
      </c>
      <c r="AW10" s="179">
        <f t="shared" si="2"/>
        <v>0</v>
      </c>
      <c r="AX10" s="179">
        <f t="shared" si="2"/>
        <v>0</v>
      </c>
      <c r="AY10" s="179">
        <f t="shared" si="2"/>
        <v>0</v>
      </c>
      <c r="AZ10" s="179">
        <f t="shared" si="2"/>
        <v>0</v>
      </c>
      <c r="BA10" s="179">
        <f t="shared" si="2"/>
        <v>0</v>
      </c>
      <c r="BB10" s="179">
        <f t="shared" si="2"/>
        <v>0</v>
      </c>
      <c r="BC10" s="179">
        <f t="shared" si="2"/>
        <v>0</v>
      </c>
      <c r="BD10" s="179">
        <f t="shared" si="2"/>
        <v>0</v>
      </c>
      <c r="BE10" s="179">
        <f>SUM(BE5:BE9)</f>
        <v>0</v>
      </c>
      <c r="BF10" s="179">
        <f t="shared" si="2"/>
        <v>0</v>
      </c>
      <c r="BG10" s="179">
        <f t="shared" si="2"/>
        <v>0</v>
      </c>
      <c r="BH10" s="179">
        <f t="shared" si="2"/>
        <v>0</v>
      </c>
      <c r="BI10" s="179">
        <f t="shared" si="2"/>
        <v>0</v>
      </c>
      <c r="BJ10" s="179">
        <f t="shared" si="2"/>
        <v>0</v>
      </c>
      <c r="BK10" s="179">
        <f t="shared" si="2"/>
        <v>0</v>
      </c>
      <c r="BL10" s="179">
        <f t="shared" si="2"/>
        <v>0</v>
      </c>
      <c r="BM10" s="179">
        <f t="shared" si="2"/>
        <v>0</v>
      </c>
      <c r="BN10" s="179">
        <f t="shared" si="2"/>
        <v>0</v>
      </c>
      <c r="BO10" s="179">
        <f t="shared" si="2"/>
        <v>0</v>
      </c>
      <c r="BP10" s="179">
        <f t="shared" si="2"/>
        <v>0</v>
      </c>
      <c r="BQ10" s="179">
        <f t="shared" si="2"/>
        <v>0</v>
      </c>
      <c r="BR10" s="179">
        <f t="shared" si="2"/>
        <v>0</v>
      </c>
      <c r="BS10" s="179">
        <f t="shared" si="2"/>
        <v>0</v>
      </c>
      <c r="BT10" s="179">
        <f t="shared" si="2"/>
        <v>0</v>
      </c>
      <c r="BU10" s="179">
        <f t="shared" si="2"/>
        <v>0</v>
      </c>
      <c r="BV10" s="179">
        <f t="shared" si="2"/>
        <v>0</v>
      </c>
      <c r="BW10" s="179">
        <f t="shared" si="2"/>
        <v>0</v>
      </c>
      <c r="BX10" s="179">
        <f t="shared" si="2"/>
        <v>0</v>
      </c>
      <c r="BY10" s="179">
        <f t="shared" si="2"/>
        <v>0</v>
      </c>
      <c r="BZ10" s="179">
        <f t="shared" si="2"/>
        <v>0</v>
      </c>
    </row>
    <row r="11" spans="5:6" ht="15.75">
      <c r="E11" s="38"/>
      <c r="F11" s="57"/>
    </row>
    <row r="14" spans="2:5" ht="15.75">
      <c r="B14"/>
      <c r="E14" s="58"/>
    </row>
    <row r="15" ht="15.75">
      <c r="B15"/>
    </row>
    <row r="96" ht="15.75">
      <c r="D96">
        <v>272016</v>
      </c>
    </row>
  </sheetData>
  <sheetProtection password="CF5D" sheet="1"/>
  <dataValidations count="2">
    <dataValidation type="date" allowBlank="1" showErrorMessage="1" sqref="E5:E9">
      <formula1>42005</formula1>
      <formula2>43831</formula2>
    </dataValidation>
    <dataValidation type="whole" operator="greaterThan" allowBlank="1" showErrorMessage="1" sqref="G5:BZ9">
      <formula1>-1</formula1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Z66"/>
  <sheetViews>
    <sheetView zoomScale="90" zoomScaleNormal="90" zoomScalePageLayoutView="0" workbookViewId="0" topLeftCell="A1">
      <pane xSplit="2" ySplit="2" topLeftCell="C3" activePane="bottomRight" state="frozen"/>
      <selection pane="topLeft" activeCell="A1" sqref="A1"/>
      <selection pane="topRight" activeCell="AH1" sqref="AH1"/>
      <selection pane="bottomLeft" activeCell="A3" sqref="A3"/>
      <selection pane="bottomRight" activeCell="E25" sqref="E25"/>
    </sheetView>
  </sheetViews>
  <sheetFormatPr defaultColWidth="11.00390625" defaultRowHeight="15.75"/>
  <cols>
    <col min="1" max="1" width="14.50390625" style="55" customWidth="1"/>
    <col min="2" max="2" width="28.00390625" style="38" customWidth="1"/>
    <col min="3" max="5" width="14.50390625" style="38" customWidth="1"/>
    <col min="6" max="6" width="14.50390625" style="59" customWidth="1"/>
    <col min="7" max="30" width="11.00390625" style="0" customWidth="1"/>
    <col min="31" max="31" width="9.50390625" style="0" customWidth="1"/>
  </cols>
  <sheetData>
    <row r="1" spans="1:6" ht="22.5" customHeight="1" thickBot="1">
      <c r="A1" s="36" t="s">
        <v>32</v>
      </c>
      <c r="B1" s="60"/>
      <c r="C1" s="60"/>
      <c r="D1" s="60"/>
      <c r="E1" s="60"/>
      <c r="F1" s="199">
        <v>2017</v>
      </c>
    </row>
    <row r="2" spans="1:78" s="210" customFormat="1" ht="15.75">
      <c r="A2" s="200" t="s">
        <v>17</v>
      </c>
      <c r="B2" s="201" t="s">
        <v>114</v>
      </c>
      <c r="C2" s="201" t="s">
        <v>35</v>
      </c>
      <c r="D2" s="201" t="s">
        <v>36</v>
      </c>
      <c r="E2" s="215" t="s">
        <v>37</v>
      </c>
      <c r="F2" s="202" t="s">
        <v>38</v>
      </c>
      <c r="G2" s="203" t="s">
        <v>39</v>
      </c>
      <c r="H2" s="204" t="s">
        <v>40</v>
      </c>
      <c r="I2" s="204" t="s">
        <v>41</v>
      </c>
      <c r="J2" s="204" t="s">
        <v>42</v>
      </c>
      <c r="K2" s="204" t="s">
        <v>43</v>
      </c>
      <c r="L2" s="204" t="s">
        <v>44</v>
      </c>
      <c r="M2" s="204" t="s">
        <v>45</v>
      </c>
      <c r="N2" s="204" t="s">
        <v>46</v>
      </c>
      <c r="O2" s="204" t="s">
        <v>47</v>
      </c>
      <c r="P2" s="204" t="s">
        <v>48</v>
      </c>
      <c r="Q2" s="204" t="s">
        <v>49</v>
      </c>
      <c r="R2" s="205" t="s">
        <v>50</v>
      </c>
      <c r="S2" s="206" t="s">
        <v>51</v>
      </c>
      <c r="T2" s="207" t="s">
        <v>52</v>
      </c>
      <c r="U2" s="207" t="s">
        <v>53</v>
      </c>
      <c r="V2" s="207" t="s">
        <v>54</v>
      </c>
      <c r="W2" s="207" t="s">
        <v>55</v>
      </c>
      <c r="X2" s="207" t="s">
        <v>56</v>
      </c>
      <c r="Y2" s="207" t="s">
        <v>57</v>
      </c>
      <c r="Z2" s="207" t="s">
        <v>58</v>
      </c>
      <c r="AA2" s="207" t="s">
        <v>59</v>
      </c>
      <c r="AB2" s="207" t="s">
        <v>60</v>
      </c>
      <c r="AC2" s="207" t="s">
        <v>61</v>
      </c>
      <c r="AD2" s="208" t="s">
        <v>62</v>
      </c>
      <c r="AE2" s="203" t="s">
        <v>63</v>
      </c>
      <c r="AF2" s="204" t="s">
        <v>64</v>
      </c>
      <c r="AG2" s="204" t="s">
        <v>65</v>
      </c>
      <c r="AH2" s="204" t="s">
        <v>66</v>
      </c>
      <c r="AI2" s="204" t="s">
        <v>67</v>
      </c>
      <c r="AJ2" s="204" t="s">
        <v>68</v>
      </c>
      <c r="AK2" s="204" t="s">
        <v>69</v>
      </c>
      <c r="AL2" s="204" t="s">
        <v>70</v>
      </c>
      <c r="AM2" s="204" t="s">
        <v>71</v>
      </c>
      <c r="AN2" s="204" t="s">
        <v>72</v>
      </c>
      <c r="AO2" s="204" t="s">
        <v>73</v>
      </c>
      <c r="AP2" s="205" t="s">
        <v>74</v>
      </c>
      <c r="AQ2" s="211" t="s">
        <v>75</v>
      </c>
      <c r="AR2" s="212" t="s">
        <v>76</v>
      </c>
      <c r="AS2" s="212" t="s">
        <v>77</v>
      </c>
      <c r="AT2" s="212" t="s">
        <v>78</v>
      </c>
      <c r="AU2" s="212" t="s">
        <v>79</v>
      </c>
      <c r="AV2" s="212" t="s">
        <v>80</v>
      </c>
      <c r="AW2" s="212" t="s">
        <v>81</v>
      </c>
      <c r="AX2" s="212" t="s">
        <v>82</v>
      </c>
      <c r="AY2" s="212" t="s">
        <v>83</v>
      </c>
      <c r="AZ2" s="212" t="s">
        <v>84</v>
      </c>
      <c r="BA2" s="212" t="s">
        <v>85</v>
      </c>
      <c r="BB2" s="213" t="s">
        <v>86</v>
      </c>
      <c r="BC2" s="203" t="s">
        <v>87</v>
      </c>
      <c r="BD2" s="204" t="s">
        <v>88</v>
      </c>
      <c r="BE2" s="204" t="s">
        <v>89</v>
      </c>
      <c r="BF2" s="204" t="s">
        <v>90</v>
      </c>
      <c r="BG2" s="204" t="s">
        <v>91</v>
      </c>
      <c r="BH2" s="204" t="s">
        <v>92</v>
      </c>
      <c r="BI2" s="204" t="s">
        <v>93</v>
      </c>
      <c r="BJ2" s="204" t="s">
        <v>94</v>
      </c>
      <c r="BK2" s="204" t="s">
        <v>95</v>
      </c>
      <c r="BL2" s="204" t="s">
        <v>96</v>
      </c>
      <c r="BM2" s="204" t="s">
        <v>97</v>
      </c>
      <c r="BN2" s="205" t="s">
        <v>98</v>
      </c>
      <c r="BO2" s="206" t="s">
        <v>99</v>
      </c>
      <c r="BP2" s="207" t="s">
        <v>100</v>
      </c>
      <c r="BQ2" s="207" t="s">
        <v>101</v>
      </c>
      <c r="BR2" s="207" t="s">
        <v>102</v>
      </c>
      <c r="BS2" s="207" t="s">
        <v>103</v>
      </c>
      <c r="BT2" s="207" t="s">
        <v>104</v>
      </c>
      <c r="BU2" s="207" t="s">
        <v>105</v>
      </c>
      <c r="BV2" s="207" t="s">
        <v>106</v>
      </c>
      <c r="BW2" s="207" t="s">
        <v>107</v>
      </c>
      <c r="BX2" s="207" t="s">
        <v>108</v>
      </c>
      <c r="BY2" s="207" t="s">
        <v>109</v>
      </c>
      <c r="BZ2" s="209" t="s">
        <v>110</v>
      </c>
    </row>
    <row r="3" spans="1:78" s="217" customFormat="1" ht="15.75">
      <c r="A3" s="62" t="s">
        <v>25</v>
      </c>
      <c r="B3" s="63" t="s">
        <v>115</v>
      </c>
      <c r="C3" s="64">
        <v>39</v>
      </c>
      <c r="D3" s="64">
        <v>16.5</v>
      </c>
      <c r="E3" s="278">
        <f>MonthlyArrivalsByCountry!E7</f>
        <v>42789</v>
      </c>
      <c r="F3" s="65">
        <f>SUM(MonthlyArrivalsByLocation!$AQ3:$BB3)</f>
        <v>1036</v>
      </c>
      <c r="G3" s="66">
        <v>24</v>
      </c>
      <c r="H3" s="67">
        <v>0</v>
      </c>
      <c r="I3" s="67">
        <v>146</v>
      </c>
      <c r="J3" s="67">
        <v>380</v>
      </c>
      <c r="K3" s="67">
        <v>193</v>
      </c>
      <c r="L3" s="67">
        <v>1022</v>
      </c>
      <c r="M3" s="67">
        <v>3081</v>
      </c>
      <c r="N3" s="67">
        <v>6408</v>
      </c>
      <c r="O3" s="67">
        <v>6320</v>
      </c>
      <c r="P3" s="67">
        <v>4160</v>
      </c>
      <c r="Q3" s="67">
        <v>388</v>
      </c>
      <c r="R3" s="68">
        <v>551</v>
      </c>
      <c r="S3" s="66">
        <v>1425</v>
      </c>
      <c r="T3" s="67">
        <v>0</v>
      </c>
      <c r="U3" s="67">
        <v>20</v>
      </c>
      <c r="V3" s="67">
        <v>1810</v>
      </c>
      <c r="W3" s="67">
        <v>2819</v>
      </c>
      <c r="X3" s="67">
        <v>5473</v>
      </c>
      <c r="Y3" s="67">
        <v>4951</v>
      </c>
      <c r="Z3" s="8">
        <v>4875</v>
      </c>
      <c r="AA3" s="8">
        <v>4210</v>
      </c>
      <c r="AB3" s="8">
        <v>2362</v>
      </c>
      <c r="AC3" s="8">
        <v>0</v>
      </c>
      <c r="AD3" s="8">
        <v>1492</v>
      </c>
      <c r="AE3" s="259">
        <v>0</v>
      </c>
      <c r="AF3" s="260">
        <v>0</v>
      </c>
      <c r="AG3" s="260">
        <v>1688</v>
      </c>
      <c r="AH3" s="260">
        <v>1181</v>
      </c>
      <c r="AI3" s="261">
        <v>3182</v>
      </c>
      <c r="AJ3" s="262">
        <v>5423</v>
      </c>
      <c r="AK3" s="262">
        <v>6092</v>
      </c>
      <c r="AL3" s="262">
        <v>2683</v>
      </c>
      <c r="AM3" s="260">
        <v>3470</v>
      </c>
      <c r="AN3" s="260">
        <v>4860</v>
      </c>
      <c r="AO3" s="260">
        <v>2211</v>
      </c>
      <c r="AP3" s="263">
        <v>660</v>
      </c>
      <c r="AQ3" s="259">
        <v>282</v>
      </c>
      <c r="AR3" s="275">
        <v>754</v>
      </c>
      <c r="AS3" s="260"/>
      <c r="AT3" s="260"/>
      <c r="AU3" s="260"/>
      <c r="AV3" s="260"/>
      <c r="AW3" s="260"/>
      <c r="AX3" s="260"/>
      <c r="AY3" s="260"/>
      <c r="AZ3" s="260"/>
      <c r="BA3" s="260"/>
      <c r="BB3" s="263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44"/>
      <c r="BO3" s="43"/>
      <c r="BP3" s="8"/>
      <c r="BQ3" s="8"/>
      <c r="BR3" s="8"/>
      <c r="BS3" s="8"/>
      <c r="BT3" s="8"/>
      <c r="BU3" s="8"/>
      <c r="BV3" s="8"/>
      <c r="BW3" s="8"/>
      <c r="BX3" s="8"/>
      <c r="BY3" s="8"/>
      <c r="BZ3" s="44"/>
    </row>
    <row r="4" spans="1:78" s="217" customFormat="1" ht="15.75">
      <c r="A4" s="62" t="s">
        <v>25</v>
      </c>
      <c r="B4" s="63" t="s">
        <v>116</v>
      </c>
      <c r="C4" s="64">
        <v>41.00164</v>
      </c>
      <c r="D4" s="64">
        <v>16.73378</v>
      </c>
      <c r="E4" s="278">
        <f>E3</f>
        <v>42789</v>
      </c>
      <c r="F4" s="65">
        <f>SUM(MonthlyArrivalsByLocation!$AQ4:$BB4)</f>
        <v>211</v>
      </c>
      <c r="G4" s="66">
        <v>12</v>
      </c>
      <c r="H4" s="67">
        <v>68</v>
      </c>
      <c r="I4" s="67">
        <v>0</v>
      </c>
      <c r="J4" s="67">
        <v>27</v>
      </c>
      <c r="K4" s="67">
        <v>431</v>
      </c>
      <c r="L4" s="67">
        <v>5446</v>
      </c>
      <c r="M4" s="67">
        <v>3030</v>
      </c>
      <c r="N4" s="67">
        <v>3620</v>
      </c>
      <c r="O4" s="67">
        <v>2684</v>
      </c>
      <c r="P4" s="67">
        <v>241</v>
      </c>
      <c r="Q4" s="67">
        <v>1103</v>
      </c>
      <c r="R4" s="68">
        <v>903</v>
      </c>
      <c r="S4" s="66">
        <v>43</v>
      </c>
      <c r="T4" s="67">
        <v>56</v>
      </c>
      <c r="U4" s="67">
        <v>37</v>
      </c>
      <c r="V4" s="67">
        <v>1028</v>
      </c>
      <c r="W4" s="67">
        <v>1590</v>
      </c>
      <c r="X4" s="67">
        <v>1412</v>
      </c>
      <c r="Y4" s="67">
        <v>2719</v>
      </c>
      <c r="Z4" s="8">
        <v>1878</v>
      </c>
      <c r="AA4" s="8">
        <v>727</v>
      </c>
      <c r="AB4" s="8">
        <v>1092</v>
      </c>
      <c r="AC4" s="8">
        <v>5</v>
      </c>
      <c r="AD4" s="8">
        <v>603</v>
      </c>
      <c r="AE4" s="264">
        <v>452</v>
      </c>
      <c r="AF4" s="8">
        <v>0</v>
      </c>
      <c r="AG4" s="8">
        <v>23</v>
      </c>
      <c r="AH4" s="8">
        <v>604</v>
      </c>
      <c r="AI4" s="216">
        <v>2406</v>
      </c>
      <c r="AJ4" s="75">
        <v>3051</v>
      </c>
      <c r="AK4" s="75">
        <v>54</v>
      </c>
      <c r="AL4" s="75">
        <v>2090</v>
      </c>
      <c r="AM4" s="8">
        <v>1590</v>
      </c>
      <c r="AN4" s="8">
        <v>1641</v>
      </c>
      <c r="AO4" s="8">
        <v>253</v>
      </c>
      <c r="AP4" s="265">
        <v>167</v>
      </c>
      <c r="AQ4" s="264">
        <v>56</v>
      </c>
      <c r="AR4" s="276">
        <v>155</v>
      </c>
      <c r="AS4" s="8"/>
      <c r="AT4" s="8"/>
      <c r="AU4" s="8"/>
      <c r="AV4" s="8"/>
      <c r="AW4" s="8"/>
      <c r="AX4" s="8"/>
      <c r="AY4" s="8"/>
      <c r="AZ4" s="8"/>
      <c r="BA4" s="8"/>
      <c r="BB4" s="265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44"/>
      <c r="BO4" s="43"/>
      <c r="BP4" s="8"/>
      <c r="BQ4" s="8"/>
      <c r="BR4" s="8"/>
      <c r="BS4" s="8"/>
      <c r="BT4" s="8"/>
      <c r="BU4" s="8"/>
      <c r="BV4" s="8"/>
      <c r="BW4" s="8"/>
      <c r="BX4" s="8"/>
      <c r="BY4" s="8"/>
      <c r="BZ4" s="44"/>
    </row>
    <row r="5" spans="1:78" s="217" customFormat="1" ht="15.75">
      <c r="A5" s="62" t="s">
        <v>25</v>
      </c>
      <c r="B5" s="63" t="s">
        <v>117</v>
      </c>
      <c r="C5" s="64">
        <v>37.75</v>
      </c>
      <c r="D5" s="64">
        <v>14.25</v>
      </c>
      <c r="E5" s="278">
        <f>E3</f>
        <v>42789</v>
      </c>
      <c r="F5" s="65">
        <f>SUM(MonthlyArrivalsByLocation!$AQ5:$BB5)</f>
        <v>9405</v>
      </c>
      <c r="G5" s="66">
        <v>2135</v>
      </c>
      <c r="H5" s="67">
        <v>3267</v>
      </c>
      <c r="I5" s="67">
        <v>5309</v>
      </c>
      <c r="J5" s="67">
        <v>15272</v>
      </c>
      <c r="K5" s="67">
        <v>13975</v>
      </c>
      <c r="L5" s="67">
        <v>16154</v>
      </c>
      <c r="M5" s="67">
        <v>14646</v>
      </c>
      <c r="N5" s="67">
        <v>11215</v>
      </c>
      <c r="O5" s="67">
        <v>14350</v>
      </c>
      <c r="P5" s="67">
        <v>10839</v>
      </c>
      <c r="Q5" s="67">
        <v>7799</v>
      </c>
      <c r="R5" s="68">
        <v>5278</v>
      </c>
      <c r="S5" s="66">
        <v>2060</v>
      </c>
      <c r="T5" s="67">
        <v>3973</v>
      </c>
      <c r="U5" s="67">
        <v>2226</v>
      </c>
      <c r="V5" s="67">
        <v>12602</v>
      </c>
      <c r="W5" s="67">
        <v>13992</v>
      </c>
      <c r="X5" s="67">
        <v>15110</v>
      </c>
      <c r="Y5" s="67">
        <v>15102</v>
      </c>
      <c r="Z5" s="8">
        <v>14440</v>
      </c>
      <c r="AA5" s="8">
        <v>10184</v>
      </c>
      <c r="AB5" s="8">
        <v>4735</v>
      </c>
      <c r="AC5" s="8">
        <v>3160</v>
      </c>
      <c r="AD5" s="8">
        <v>7125</v>
      </c>
      <c r="AE5" s="264">
        <v>4707</v>
      </c>
      <c r="AF5" s="8">
        <v>3828</v>
      </c>
      <c r="AG5" s="8">
        <v>7272</v>
      </c>
      <c r="AH5" s="8">
        <v>6565</v>
      </c>
      <c r="AI5" s="216">
        <v>12929</v>
      </c>
      <c r="AJ5" s="75">
        <v>12119</v>
      </c>
      <c r="AK5" s="75">
        <v>16059</v>
      </c>
      <c r="AL5" s="75">
        <v>14830</v>
      </c>
      <c r="AM5" s="8">
        <v>9839</v>
      </c>
      <c r="AN5" s="8">
        <v>18014</v>
      </c>
      <c r="AO5" s="8">
        <v>11000</v>
      </c>
      <c r="AP5" s="265">
        <v>6544</v>
      </c>
      <c r="AQ5" s="264">
        <v>4079</v>
      </c>
      <c r="AR5" s="276">
        <v>5326</v>
      </c>
      <c r="AS5" s="8"/>
      <c r="AT5" s="8"/>
      <c r="AU5" s="8"/>
      <c r="AV5" s="8"/>
      <c r="AW5" s="8"/>
      <c r="AX5" s="8"/>
      <c r="AY5" s="8"/>
      <c r="AZ5" s="8"/>
      <c r="BA5" s="8"/>
      <c r="BB5" s="265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44"/>
      <c r="BO5" s="43"/>
      <c r="BP5" s="8"/>
      <c r="BQ5" s="8"/>
      <c r="BR5" s="8"/>
      <c r="BS5" s="8"/>
      <c r="BT5" s="8"/>
      <c r="BU5" s="8"/>
      <c r="BV5" s="8"/>
      <c r="BW5" s="8"/>
      <c r="BX5" s="8"/>
      <c r="BY5" s="8"/>
      <c r="BZ5" s="44"/>
    </row>
    <row r="6" spans="1:78" s="217" customFormat="1" ht="15.75">
      <c r="A6" s="62" t="s">
        <v>25</v>
      </c>
      <c r="B6" s="63" t="s">
        <v>118</v>
      </c>
      <c r="C6" s="64">
        <v>40</v>
      </c>
      <c r="D6" s="64">
        <v>9</v>
      </c>
      <c r="E6" s="278">
        <f>E3</f>
        <v>42789</v>
      </c>
      <c r="F6" s="65">
        <f>SUM(MonthlyArrivalsByLocation!$AQ6:$BB6)</f>
        <v>46</v>
      </c>
      <c r="G6" s="66">
        <v>0</v>
      </c>
      <c r="H6" s="67">
        <v>0</v>
      </c>
      <c r="I6" s="67">
        <v>4</v>
      </c>
      <c r="J6" s="67">
        <v>0</v>
      </c>
      <c r="K6" s="67">
        <v>0</v>
      </c>
      <c r="L6" s="67">
        <v>19</v>
      </c>
      <c r="M6" s="67">
        <v>0</v>
      </c>
      <c r="N6" s="67">
        <v>88</v>
      </c>
      <c r="O6" s="67">
        <v>11</v>
      </c>
      <c r="P6" s="67">
        <v>37</v>
      </c>
      <c r="Q6" s="67">
        <v>5</v>
      </c>
      <c r="R6" s="68">
        <v>0</v>
      </c>
      <c r="S6" s="66">
        <v>0</v>
      </c>
      <c r="T6" s="67">
        <v>0</v>
      </c>
      <c r="U6" s="67">
        <v>0</v>
      </c>
      <c r="V6" s="67">
        <v>82</v>
      </c>
      <c r="W6" s="67">
        <v>1120</v>
      </c>
      <c r="X6" s="67">
        <v>421</v>
      </c>
      <c r="Y6" s="67">
        <v>414</v>
      </c>
      <c r="Z6" s="8">
        <v>1416</v>
      </c>
      <c r="AA6" s="8">
        <v>801</v>
      </c>
      <c r="AB6" s="8">
        <v>727</v>
      </c>
      <c r="AC6" s="8">
        <v>53</v>
      </c>
      <c r="AD6" s="8">
        <v>417</v>
      </c>
      <c r="AE6" s="264">
        <v>114</v>
      </c>
      <c r="AF6" s="8">
        <v>0</v>
      </c>
      <c r="AG6" s="8">
        <v>693</v>
      </c>
      <c r="AH6" s="44">
        <v>256</v>
      </c>
      <c r="AI6" s="216">
        <v>409</v>
      </c>
      <c r="AJ6" s="75">
        <v>1760</v>
      </c>
      <c r="AK6" s="75">
        <v>1347</v>
      </c>
      <c r="AL6" s="75">
        <v>881</v>
      </c>
      <c r="AM6" s="8">
        <v>1027</v>
      </c>
      <c r="AN6" s="8">
        <v>1417</v>
      </c>
      <c r="AO6" s="8">
        <v>117</v>
      </c>
      <c r="AP6" s="265">
        <v>1057</v>
      </c>
      <c r="AQ6" s="264">
        <v>46</v>
      </c>
      <c r="AR6" s="276">
        <v>0</v>
      </c>
      <c r="AS6" s="8"/>
      <c r="AT6" s="8"/>
      <c r="AU6" s="8"/>
      <c r="AV6" s="8"/>
      <c r="AW6" s="8"/>
      <c r="AX6" s="8"/>
      <c r="AY6" s="8"/>
      <c r="AZ6" s="8"/>
      <c r="BA6" s="8"/>
      <c r="BB6" s="265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44"/>
      <c r="BO6" s="43"/>
      <c r="BP6" s="8"/>
      <c r="BQ6" s="8"/>
      <c r="BR6" s="8"/>
      <c r="BS6" s="8"/>
      <c r="BT6" s="8"/>
      <c r="BU6" s="8"/>
      <c r="BV6" s="8"/>
      <c r="BW6" s="8"/>
      <c r="BX6" s="8"/>
      <c r="BY6" s="8"/>
      <c r="BZ6" s="44"/>
    </row>
    <row r="7" spans="1:78" s="217" customFormat="1" ht="15.75">
      <c r="A7" s="62" t="s">
        <v>25</v>
      </c>
      <c r="B7" s="63" t="s">
        <v>119</v>
      </c>
      <c r="C7" s="64">
        <v>40.9106</v>
      </c>
      <c r="D7" s="64">
        <v>14.9205</v>
      </c>
      <c r="E7" s="278">
        <f>E3</f>
        <v>42789</v>
      </c>
      <c r="F7" s="65">
        <f>SUM(MonthlyArrivalsByLocation!$AQ7:$BB7)</f>
        <v>0</v>
      </c>
      <c r="G7" s="66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3168</v>
      </c>
      <c r="N7" s="67">
        <v>3441</v>
      </c>
      <c r="O7" s="67">
        <v>2742</v>
      </c>
      <c r="P7" s="67">
        <v>0</v>
      </c>
      <c r="Q7" s="67">
        <v>0</v>
      </c>
      <c r="R7" s="68">
        <v>0</v>
      </c>
      <c r="S7" s="66">
        <v>0</v>
      </c>
      <c r="T7" s="67">
        <v>325</v>
      </c>
      <c r="U7" s="67">
        <v>0</v>
      </c>
      <c r="V7" s="67">
        <v>541</v>
      </c>
      <c r="W7" s="67">
        <v>1215</v>
      </c>
      <c r="X7" s="67">
        <v>475</v>
      </c>
      <c r="Y7" s="67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264">
        <v>0</v>
      </c>
      <c r="AF7" s="8">
        <v>0</v>
      </c>
      <c r="AG7" s="8">
        <v>0</v>
      </c>
      <c r="AH7" s="43">
        <v>543</v>
      </c>
      <c r="AI7" s="216">
        <v>1017</v>
      </c>
      <c r="AJ7" s="75">
        <v>0</v>
      </c>
      <c r="AK7" s="75">
        <v>0</v>
      </c>
      <c r="AL7" s="75">
        <v>810</v>
      </c>
      <c r="AM7" s="8">
        <v>1049</v>
      </c>
      <c r="AN7" s="8">
        <v>1452</v>
      </c>
      <c r="AO7" s="8">
        <v>0</v>
      </c>
      <c r="AP7" s="265">
        <v>0</v>
      </c>
      <c r="AQ7" s="264">
        <v>0</v>
      </c>
      <c r="AR7" s="276">
        <v>0</v>
      </c>
      <c r="AS7" s="8"/>
      <c r="AT7" s="8"/>
      <c r="AU7" s="8"/>
      <c r="AV7" s="8"/>
      <c r="AW7" s="8"/>
      <c r="AX7" s="8"/>
      <c r="AY7" s="8"/>
      <c r="AZ7" s="8"/>
      <c r="BA7" s="8"/>
      <c r="BB7" s="265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44"/>
      <c r="BO7" s="43"/>
      <c r="BP7" s="8"/>
      <c r="BQ7" s="8"/>
      <c r="BR7" s="8"/>
      <c r="BS7" s="8"/>
      <c r="BT7" s="8"/>
      <c r="BU7" s="8"/>
      <c r="BV7" s="8"/>
      <c r="BW7" s="8"/>
      <c r="BX7" s="8"/>
      <c r="BY7" s="8"/>
      <c r="BZ7" s="44"/>
    </row>
    <row r="8" spans="1:78" s="217" customFormat="1" ht="15.75">
      <c r="A8" s="62" t="s">
        <v>25</v>
      </c>
      <c r="B8" s="63" t="s">
        <v>120</v>
      </c>
      <c r="C8" s="64">
        <v>44.5</v>
      </c>
      <c r="D8" s="64">
        <v>8.83333</v>
      </c>
      <c r="E8" s="278">
        <f>E3</f>
        <v>42789</v>
      </c>
      <c r="F8" s="65">
        <f>SUM(MonthlyArrivalsByLocation!$AQ8:$BB8)</f>
        <v>0</v>
      </c>
      <c r="G8" s="66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106</v>
      </c>
      <c r="N8" s="67">
        <v>2</v>
      </c>
      <c r="O8" s="67">
        <v>0</v>
      </c>
      <c r="P8" s="67">
        <v>0</v>
      </c>
      <c r="Q8" s="67">
        <v>0</v>
      </c>
      <c r="R8" s="68">
        <v>0</v>
      </c>
      <c r="S8" s="66">
        <v>0</v>
      </c>
      <c r="T8" s="67">
        <v>0</v>
      </c>
      <c r="U8" s="67">
        <v>0</v>
      </c>
      <c r="V8" s="67">
        <v>0</v>
      </c>
      <c r="W8" s="67">
        <v>499</v>
      </c>
      <c r="X8" s="67">
        <v>0</v>
      </c>
      <c r="Y8" s="67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266">
        <v>0</v>
      </c>
      <c r="AF8" s="228">
        <v>0</v>
      </c>
      <c r="AG8" s="228">
        <v>0</v>
      </c>
      <c r="AH8" s="228">
        <v>0</v>
      </c>
      <c r="AI8" s="228">
        <v>0</v>
      </c>
      <c r="AJ8" s="267">
        <v>0</v>
      </c>
      <c r="AK8" s="267">
        <v>0</v>
      </c>
      <c r="AL8" s="267">
        <v>0</v>
      </c>
      <c r="AM8" s="228">
        <v>0</v>
      </c>
      <c r="AN8" s="228">
        <v>0</v>
      </c>
      <c r="AO8" s="228">
        <v>0</v>
      </c>
      <c r="AP8" s="268">
        <v>0</v>
      </c>
      <c r="AQ8" s="266">
        <v>0</v>
      </c>
      <c r="AR8" s="277">
        <v>0</v>
      </c>
      <c r="AS8" s="228"/>
      <c r="AT8" s="228"/>
      <c r="AU8" s="228"/>
      <c r="AV8" s="228"/>
      <c r="AW8" s="228"/>
      <c r="AX8" s="228"/>
      <c r="AY8" s="228"/>
      <c r="AZ8" s="228"/>
      <c r="BA8" s="228"/>
      <c r="BB8" s="26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44"/>
      <c r="BO8" s="43"/>
      <c r="BP8" s="8"/>
      <c r="BQ8" s="8"/>
      <c r="BR8" s="8"/>
      <c r="BS8" s="8"/>
      <c r="BT8" s="8"/>
      <c r="BU8" s="8"/>
      <c r="BV8" s="8"/>
      <c r="BW8" s="8"/>
      <c r="BX8" s="8"/>
      <c r="BY8" s="8"/>
      <c r="BZ8" s="44"/>
    </row>
    <row r="9" spans="1:78" s="217" customFormat="1" ht="15.75">
      <c r="A9" s="62" t="s">
        <v>29</v>
      </c>
      <c r="B9" s="63" t="s">
        <v>121</v>
      </c>
      <c r="C9" s="41">
        <v>40.4169</v>
      </c>
      <c r="D9" s="41">
        <v>-3.7036</v>
      </c>
      <c r="E9" s="214">
        <v>42736</v>
      </c>
      <c r="F9" s="65">
        <f>SUM(MonthlyArrivalsByLocation!$AQ9:$BB9)</f>
        <v>958</v>
      </c>
      <c r="G9" s="66">
        <v>80</v>
      </c>
      <c r="H9" s="67">
        <v>8</v>
      </c>
      <c r="I9" s="67">
        <v>158</v>
      </c>
      <c r="J9" s="67">
        <v>108</v>
      </c>
      <c r="K9" s="67">
        <v>236</v>
      </c>
      <c r="L9" s="67">
        <v>222</v>
      </c>
      <c r="M9" s="67">
        <v>222</v>
      </c>
      <c r="N9" s="67">
        <v>1698</v>
      </c>
      <c r="O9" s="67">
        <v>380</v>
      </c>
      <c r="P9" s="67">
        <v>334</v>
      </c>
      <c r="Q9" s="67">
        <v>203</v>
      </c>
      <c r="R9" s="68">
        <v>283</v>
      </c>
      <c r="S9" s="66">
        <v>222</v>
      </c>
      <c r="T9" s="67">
        <v>44</v>
      </c>
      <c r="U9" s="67">
        <v>254</v>
      </c>
      <c r="V9" s="67">
        <v>219</v>
      </c>
      <c r="W9" s="67">
        <v>352</v>
      </c>
      <c r="X9" s="67">
        <v>291</v>
      </c>
      <c r="Y9" s="67">
        <v>241</v>
      </c>
      <c r="Z9" s="8">
        <v>342</v>
      </c>
      <c r="AA9" s="8">
        <v>374</v>
      </c>
      <c r="AB9" s="8">
        <v>535</v>
      </c>
      <c r="AC9" s="8">
        <v>364</v>
      </c>
      <c r="AD9" s="8">
        <v>226</v>
      </c>
      <c r="AE9" s="259">
        <v>378</v>
      </c>
      <c r="AF9" s="260">
        <v>145</v>
      </c>
      <c r="AG9" s="260">
        <v>156</v>
      </c>
      <c r="AH9" s="260">
        <v>423</v>
      </c>
      <c r="AI9" s="260">
        <v>454</v>
      </c>
      <c r="AJ9" s="260">
        <v>553</v>
      </c>
      <c r="AK9" s="260">
        <v>355</v>
      </c>
      <c r="AL9" s="260">
        <v>704</v>
      </c>
      <c r="AM9" s="260">
        <v>996</v>
      </c>
      <c r="AN9" s="269">
        <v>860</v>
      </c>
      <c r="AO9" s="260">
        <v>706</v>
      </c>
      <c r="AP9" s="270">
        <v>575</v>
      </c>
      <c r="AQ9" s="259">
        <v>958</v>
      </c>
      <c r="AR9" s="260"/>
      <c r="AS9" s="260"/>
      <c r="AT9" s="260"/>
      <c r="AU9" s="260"/>
      <c r="AV9" s="260"/>
      <c r="AW9" s="260"/>
      <c r="AX9" s="260"/>
      <c r="AY9" s="260"/>
      <c r="AZ9" s="260"/>
      <c r="BA9" s="260"/>
      <c r="BB9" s="263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44"/>
      <c r="BO9" s="43"/>
      <c r="BP9" s="8"/>
      <c r="BQ9" s="8"/>
      <c r="BR9" s="8"/>
      <c r="BS9" s="8"/>
      <c r="BT9" s="8"/>
      <c r="BU9" s="8"/>
      <c r="BV9" s="8"/>
      <c r="BW9" s="8"/>
      <c r="BX9" s="8"/>
      <c r="BY9" s="8"/>
      <c r="BZ9" s="44"/>
    </row>
    <row r="10" spans="1:78" s="217" customFormat="1" ht="15.75">
      <c r="A10" s="62" t="s">
        <v>29</v>
      </c>
      <c r="B10" s="63" t="s">
        <v>122</v>
      </c>
      <c r="C10" s="64">
        <v>35.8903</v>
      </c>
      <c r="D10" s="64">
        <v>-5.3075</v>
      </c>
      <c r="E10" s="214">
        <v>42736</v>
      </c>
      <c r="F10" s="65">
        <f>SUM(MonthlyArrivalsByLocation!$AQ10:$BB10)</f>
        <v>21</v>
      </c>
      <c r="G10" s="66">
        <v>4</v>
      </c>
      <c r="H10" s="67">
        <v>10</v>
      </c>
      <c r="I10" s="67">
        <v>0</v>
      </c>
      <c r="J10" s="67">
        <v>26</v>
      </c>
      <c r="K10" s="67">
        <v>89</v>
      </c>
      <c r="L10" s="67">
        <v>0</v>
      </c>
      <c r="M10" s="67">
        <v>42</v>
      </c>
      <c r="N10" s="67">
        <v>7</v>
      </c>
      <c r="O10" s="67">
        <v>0</v>
      </c>
      <c r="P10" s="67">
        <v>7</v>
      </c>
      <c r="Q10" s="67">
        <v>8</v>
      </c>
      <c r="R10" s="68">
        <v>0</v>
      </c>
      <c r="S10" s="66">
        <v>0</v>
      </c>
      <c r="T10" s="67">
        <v>0</v>
      </c>
      <c r="U10" s="67">
        <v>0</v>
      </c>
      <c r="V10" s="67">
        <v>17</v>
      </c>
      <c r="W10" s="67">
        <v>74</v>
      </c>
      <c r="X10" s="67">
        <v>77</v>
      </c>
      <c r="Y10" s="67">
        <v>3</v>
      </c>
      <c r="Z10" s="8">
        <v>22</v>
      </c>
      <c r="AA10" s="8">
        <v>70</v>
      </c>
      <c r="AB10" s="8">
        <v>184</v>
      </c>
      <c r="AC10" s="8">
        <v>109</v>
      </c>
      <c r="AD10" s="8">
        <v>75</v>
      </c>
      <c r="AE10" s="264">
        <v>69</v>
      </c>
      <c r="AF10" s="8">
        <v>35</v>
      </c>
      <c r="AG10" s="8">
        <v>120</v>
      </c>
      <c r="AH10" s="8">
        <v>26</v>
      </c>
      <c r="AI10" s="8">
        <v>12</v>
      </c>
      <c r="AJ10" s="8">
        <v>55</v>
      </c>
      <c r="AK10" s="8">
        <v>45</v>
      </c>
      <c r="AL10" s="8">
        <v>0</v>
      </c>
      <c r="AM10" s="8">
        <v>0</v>
      </c>
      <c r="AN10" s="218">
        <v>40</v>
      </c>
      <c r="AO10" s="8">
        <v>27</v>
      </c>
      <c r="AP10" s="271">
        <v>12</v>
      </c>
      <c r="AQ10" s="264">
        <v>21</v>
      </c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265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44"/>
      <c r="BO10" s="43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44"/>
    </row>
    <row r="11" spans="1:78" s="217" customFormat="1" ht="15.75">
      <c r="A11" s="62" t="s">
        <v>29</v>
      </c>
      <c r="B11" s="63" t="s">
        <v>123</v>
      </c>
      <c r="C11" s="64">
        <v>35.29369</v>
      </c>
      <c r="D11" s="64">
        <v>-2.93833</v>
      </c>
      <c r="E11" s="214">
        <v>42736</v>
      </c>
      <c r="F11" s="65">
        <f>SUM(MonthlyArrivalsByLocation!$AQ11:$BB11)</f>
        <v>0</v>
      </c>
      <c r="G11" s="66">
        <v>60</v>
      </c>
      <c r="H11" s="67">
        <v>15</v>
      </c>
      <c r="I11" s="67">
        <v>74</v>
      </c>
      <c r="J11" s="67">
        <v>14</v>
      </c>
      <c r="K11" s="67">
        <v>0</v>
      </c>
      <c r="L11" s="67">
        <v>24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8">
        <v>36</v>
      </c>
      <c r="S11" s="66">
        <v>0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  <c r="Z11" s="8">
        <v>0</v>
      </c>
      <c r="AA11" s="8">
        <v>6</v>
      </c>
      <c r="AB11" s="8">
        <v>0</v>
      </c>
      <c r="AC11" s="8">
        <v>0</v>
      </c>
      <c r="AD11" s="8">
        <v>7</v>
      </c>
      <c r="AE11" s="264">
        <v>0</v>
      </c>
      <c r="AF11" s="8">
        <v>0</v>
      </c>
      <c r="AG11" s="8">
        <v>0</v>
      </c>
      <c r="AH11" s="8">
        <v>0</v>
      </c>
      <c r="AI11" s="8">
        <v>0</v>
      </c>
      <c r="AJ11" s="8">
        <v>34</v>
      </c>
      <c r="AK11" s="8">
        <v>1</v>
      </c>
      <c r="AL11" s="8">
        <v>0</v>
      </c>
      <c r="AM11" s="8">
        <v>35</v>
      </c>
      <c r="AN11" s="218">
        <v>0</v>
      </c>
      <c r="AO11" s="8">
        <v>0</v>
      </c>
      <c r="AP11" s="271">
        <v>0</v>
      </c>
      <c r="AQ11" s="264">
        <v>0</v>
      </c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265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44"/>
      <c r="BO11" s="43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44"/>
    </row>
    <row r="12" spans="1:78" s="217" customFormat="1" ht="15.75">
      <c r="A12" s="62" t="s">
        <v>29</v>
      </c>
      <c r="B12" s="63" t="s">
        <v>124</v>
      </c>
      <c r="C12" s="64">
        <v>38.345278</v>
      </c>
      <c r="D12" s="64">
        <v>-0.483056</v>
      </c>
      <c r="E12" s="214">
        <v>42736</v>
      </c>
      <c r="F12" s="65">
        <f>SUM(MonthlyArrivalsByLocation!$AQ12:$BB12)</f>
        <v>21</v>
      </c>
      <c r="G12" s="66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v>0</v>
      </c>
      <c r="O12" s="67">
        <v>0</v>
      </c>
      <c r="P12" s="67">
        <v>0</v>
      </c>
      <c r="Q12" s="67">
        <v>0</v>
      </c>
      <c r="R12" s="68">
        <v>0</v>
      </c>
      <c r="S12" s="72">
        <v>19</v>
      </c>
      <c r="T12" s="73">
        <v>0</v>
      </c>
      <c r="U12" s="73">
        <v>13</v>
      </c>
      <c r="V12" s="73">
        <v>4</v>
      </c>
      <c r="W12" s="73">
        <v>12</v>
      </c>
      <c r="X12" s="73">
        <v>9</v>
      </c>
      <c r="Y12" s="73">
        <v>102</v>
      </c>
      <c r="Z12" s="67">
        <v>21</v>
      </c>
      <c r="AA12" s="8">
        <v>9</v>
      </c>
      <c r="AB12" s="8">
        <v>76</v>
      </c>
      <c r="AC12" s="8">
        <v>35</v>
      </c>
      <c r="AD12" s="8">
        <v>0</v>
      </c>
      <c r="AE12" s="266">
        <v>0</v>
      </c>
      <c r="AF12" s="228">
        <v>0</v>
      </c>
      <c r="AG12" s="228">
        <v>0</v>
      </c>
      <c r="AH12" s="228">
        <v>0</v>
      </c>
      <c r="AI12" s="228">
        <v>0</v>
      </c>
      <c r="AJ12" s="228">
        <v>16</v>
      </c>
      <c r="AK12" s="228">
        <v>57</v>
      </c>
      <c r="AL12" s="228">
        <v>166</v>
      </c>
      <c r="AM12" s="228">
        <v>136</v>
      </c>
      <c r="AN12" s="272">
        <v>175</v>
      </c>
      <c r="AO12" s="228">
        <v>47</v>
      </c>
      <c r="AP12" s="273">
        <v>77</v>
      </c>
      <c r="AQ12" s="266">
        <v>21</v>
      </c>
      <c r="AR12" s="228"/>
      <c r="AS12" s="228"/>
      <c r="AT12" s="228"/>
      <c r="AU12" s="228"/>
      <c r="AV12" s="228"/>
      <c r="AW12" s="228"/>
      <c r="AX12" s="228"/>
      <c r="AY12" s="228"/>
      <c r="AZ12" s="228"/>
      <c r="BA12" s="228"/>
      <c r="BB12" s="26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44"/>
      <c r="BO12" s="43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44"/>
    </row>
    <row r="13" spans="1:78" s="217" customFormat="1" ht="15.75">
      <c r="A13" s="62" t="s">
        <v>23</v>
      </c>
      <c r="B13" s="63" t="s">
        <v>125</v>
      </c>
      <c r="C13" s="64">
        <v>39.20353</v>
      </c>
      <c r="D13" s="64">
        <v>26.27655</v>
      </c>
      <c r="E13" s="214">
        <v>42788</v>
      </c>
      <c r="F13" s="65">
        <f>SUM(MonthlyArrivalsByLocation!$AQ13:$BB13)</f>
        <v>708</v>
      </c>
      <c r="G13" s="66">
        <v>290</v>
      </c>
      <c r="H13" s="67">
        <v>413</v>
      </c>
      <c r="I13" s="67">
        <v>555</v>
      </c>
      <c r="J13" s="67">
        <v>620</v>
      </c>
      <c r="K13" s="67">
        <v>461</v>
      </c>
      <c r="L13" s="67">
        <v>824</v>
      </c>
      <c r="M13" s="67">
        <v>873</v>
      </c>
      <c r="N13" s="67">
        <v>1064</v>
      </c>
      <c r="O13" s="67">
        <v>1778</v>
      </c>
      <c r="P13" s="67">
        <v>2072</v>
      </c>
      <c r="Q13" s="67">
        <v>959</v>
      </c>
      <c r="R13" s="68">
        <v>802</v>
      </c>
      <c r="S13" s="66">
        <v>742</v>
      </c>
      <c r="T13" s="67">
        <v>1039</v>
      </c>
      <c r="U13" s="67">
        <v>3403</v>
      </c>
      <c r="V13" s="67">
        <v>5440</v>
      </c>
      <c r="W13" s="67">
        <v>8025</v>
      </c>
      <c r="X13" s="67">
        <v>16624</v>
      </c>
      <c r="Y13" s="67">
        <v>26054</v>
      </c>
      <c r="Z13" s="8">
        <v>51592</v>
      </c>
      <c r="AA13" s="74">
        <v>89690</v>
      </c>
      <c r="AB13" s="75">
        <v>135063</v>
      </c>
      <c r="AC13" s="8">
        <v>103409</v>
      </c>
      <c r="AD13" s="8">
        <v>65838</v>
      </c>
      <c r="AE13" s="259">
        <v>42601</v>
      </c>
      <c r="AF13" s="260">
        <v>31416</v>
      </c>
      <c r="AG13" s="260">
        <v>14155</v>
      </c>
      <c r="AH13" s="260">
        <v>1643</v>
      </c>
      <c r="AI13" s="260">
        <v>525</v>
      </c>
      <c r="AJ13" s="260">
        <v>490</v>
      </c>
      <c r="AK13" s="260">
        <v>1115</v>
      </c>
      <c r="AL13" s="274">
        <v>1501</v>
      </c>
      <c r="AM13" s="260">
        <v>1095</v>
      </c>
      <c r="AN13" s="260">
        <v>588</v>
      </c>
      <c r="AO13" s="260">
        <v>829</v>
      </c>
      <c r="AP13" s="263">
        <v>782</v>
      </c>
      <c r="AQ13" s="259">
        <v>456</v>
      </c>
      <c r="AR13" s="260">
        <v>252</v>
      </c>
      <c r="AS13" s="260"/>
      <c r="AT13" s="260"/>
      <c r="AU13" s="260"/>
      <c r="AV13" s="260"/>
      <c r="AW13" s="260"/>
      <c r="AX13" s="260"/>
      <c r="AY13" s="260"/>
      <c r="AZ13" s="260"/>
      <c r="BA13" s="260"/>
      <c r="BB13" s="263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44"/>
      <c r="BO13" s="43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44"/>
    </row>
    <row r="14" spans="1:78" s="217" customFormat="1" ht="15.75">
      <c r="A14" s="62" t="s">
        <v>23</v>
      </c>
      <c r="B14" s="63" t="s">
        <v>126</v>
      </c>
      <c r="C14" s="64">
        <v>36.83333</v>
      </c>
      <c r="D14" s="64">
        <v>27.16667</v>
      </c>
      <c r="E14" s="214">
        <v>42788</v>
      </c>
      <c r="F14" s="65">
        <f>SUM(MonthlyArrivalsByLocation!$AQ14:$BB14)</f>
        <v>77</v>
      </c>
      <c r="G14" s="66">
        <v>154</v>
      </c>
      <c r="H14" s="67">
        <v>53</v>
      </c>
      <c r="I14" s="67">
        <v>49</v>
      </c>
      <c r="J14" s="67">
        <v>90</v>
      </c>
      <c r="K14" s="67">
        <v>29</v>
      </c>
      <c r="L14" s="67">
        <v>45</v>
      </c>
      <c r="M14" s="67">
        <v>128</v>
      </c>
      <c r="N14" s="67">
        <v>260</v>
      </c>
      <c r="O14" s="67">
        <v>807</v>
      </c>
      <c r="P14" s="67">
        <v>666</v>
      </c>
      <c r="Q14" s="67">
        <v>624</v>
      </c>
      <c r="R14" s="68">
        <v>341</v>
      </c>
      <c r="S14" s="66">
        <v>325</v>
      </c>
      <c r="T14" s="67">
        <v>502</v>
      </c>
      <c r="U14" s="67">
        <v>885</v>
      </c>
      <c r="V14" s="67">
        <v>2278</v>
      </c>
      <c r="W14" s="67">
        <v>3072</v>
      </c>
      <c r="X14" s="67">
        <v>3362</v>
      </c>
      <c r="Y14" s="67">
        <v>7187</v>
      </c>
      <c r="Z14" s="8">
        <v>16535</v>
      </c>
      <c r="AA14" s="74">
        <v>6603</v>
      </c>
      <c r="AB14" s="75">
        <v>8045</v>
      </c>
      <c r="AC14" s="8">
        <v>6025</v>
      </c>
      <c r="AD14" s="8">
        <v>3684</v>
      </c>
      <c r="AE14" s="264">
        <v>2165</v>
      </c>
      <c r="AF14" s="8">
        <v>1152</v>
      </c>
      <c r="AG14" s="8">
        <v>424</v>
      </c>
      <c r="AH14" s="8">
        <v>151</v>
      </c>
      <c r="AI14" s="8">
        <v>53</v>
      </c>
      <c r="AJ14" s="8">
        <v>119</v>
      </c>
      <c r="AK14" s="8">
        <v>245</v>
      </c>
      <c r="AL14" s="76">
        <v>346</v>
      </c>
      <c r="AM14" s="8">
        <v>419</v>
      </c>
      <c r="AN14" s="8">
        <v>33</v>
      </c>
      <c r="AO14" s="8">
        <v>39</v>
      </c>
      <c r="AP14" s="265">
        <v>119</v>
      </c>
      <c r="AQ14" s="264">
        <v>41</v>
      </c>
      <c r="AR14" s="8">
        <v>36</v>
      </c>
      <c r="AS14" s="8"/>
      <c r="AT14" s="8"/>
      <c r="AU14" s="8"/>
      <c r="AV14" s="8"/>
      <c r="AW14" s="8"/>
      <c r="AX14" s="8"/>
      <c r="AY14" s="8"/>
      <c r="AZ14" s="8"/>
      <c r="BA14" s="8"/>
      <c r="BB14" s="265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44"/>
      <c r="BO14" s="43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44"/>
    </row>
    <row r="15" spans="1:78" s="217" customFormat="1" ht="15.75">
      <c r="A15" s="62" t="s">
        <v>23</v>
      </c>
      <c r="B15" s="63" t="s">
        <v>127</v>
      </c>
      <c r="C15" s="64">
        <v>38.40583</v>
      </c>
      <c r="D15" s="64">
        <v>26.02444</v>
      </c>
      <c r="E15" s="214">
        <v>42788</v>
      </c>
      <c r="F15" s="65">
        <f>SUM(MonthlyArrivalsByLocation!$AQ15:$BB15)</f>
        <v>578</v>
      </c>
      <c r="G15" s="66">
        <v>91</v>
      </c>
      <c r="H15" s="67">
        <v>98</v>
      </c>
      <c r="I15" s="67">
        <v>189</v>
      </c>
      <c r="J15" s="67">
        <v>153</v>
      </c>
      <c r="K15" s="67">
        <v>0</v>
      </c>
      <c r="L15" s="67">
        <v>458</v>
      </c>
      <c r="M15" s="67">
        <v>739</v>
      </c>
      <c r="N15" s="67">
        <v>1332</v>
      </c>
      <c r="O15" s="67">
        <v>1352</v>
      </c>
      <c r="P15" s="67">
        <v>1360</v>
      </c>
      <c r="Q15" s="67">
        <v>356</v>
      </c>
      <c r="R15" s="68">
        <v>259</v>
      </c>
      <c r="S15" s="66">
        <v>226</v>
      </c>
      <c r="T15" s="67">
        <v>477</v>
      </c>
      <c r="U15" s="67">
        <v>851</v>
      </c>
      <c r="V15" s="67">
        <v>2383</v>
      </c>
      <c r="W15" s="67">
        <v>3477</v>
      </c>
      <c r="X15" s="67">
        <v>5419</v>
      </c>
      <c r="Y15" s="67">
        <v>9066</v>
      </c>
      <c r="Z15" s="8">
        <v>10774</v>
      </c>
      <c r="AA15" s="74">
        <v>14745</v>
      </c>
      <c r="AB15" s="75">
        <v>28104</v>
      </c>
      <c r="AC15" s="8">
        <v>23416</v>
      </c>
      <c r="AD15" s="8">
        <v>21618</v>
      </c>
      <c r="AE15" s="264">
        <v>12807</v>
      </c>
      <c r="AF15" s="8">
        <v>13931</v>
      </c>
      <c r="AG15" s="8">
        <v>8330</v>
      </c>
      <c r="AH15" s="8">
        <v>1145</v>
      </c>
      <c r="AI15" s="8">
        <v>420</v>
      </c>
      <c r="AJ15" s="8">
        <v>353</v>
      </c>
      <c r="AK15" s="8">
        <v>255</v>
      </c>
      <c r="AL15" s="76">
        <v>896</v>
      </c>
      <c r="AM15" s="8">
        <v>832</v>
      </c>
      <c r="AN15" s="8">
        <v>650</v>
      </c>
      <c r="AO15" s="8">
        <v>551</v>
      </c>
      <c r="AP15" s="265">
        <v>419</v>
      </c>
      <c r="AQ15" s="264">
        <v>324</v>
      </c>
      <c r="AR15" s="8">
        <v>254</v>
      </c>
      <c r="AS15" s="8"/>
      <c r="AT15" s="8"/>
      <c r="AU15" s="8"/>
      <c r="AV15" s="8"/>
      <c r="AW15" s="8"/>
      <c r="AX15" s="8"/>
      <c r="AY15" s="8"/>
      <c r="AZ15" s="8"/>
      <c r="BA15" s="8"/>
      <c r="BB15" s="265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44"/>
      <c r="BO15" s="43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44"/>
    </row>
    <row r="16" spans="1:78" s="217" customFormat="1" ht="15.75">
      <c r="A16" s="62" t="s">
        <v>23</v>
      </c>
      <c r="B16" s="63" t="s">
        <v>128</v>
      </c>
      <c r="C16" s="64">
        <v>37.75</v>
      </c>
      <c r="D16" s="64">
        <v>26.8</v>
      </c>
      <c r="E16" s="214">
        <v>42788</v>
      </c>
      <c r="F16" s="65">
        <f>SUM(MonthlyArrivalsByLocation!$AQ16:$BB16)</f>
        <v>308</v>
      </c>
      <c r="G16" s="66">
        <v>286</v>
      </c>
      <c r="H16" s="67">
        <v>287</v>
      </c>
      <c r="I16" s="67">
        <v>220</v>
      </c>
      <c r="J16" s="67">
        <v>193</v>
      </c>
      <c r="K16" s="67">
        <v>25</v>
      </c>
      <c r="L16" s="67">
        <v>534</v>
      </c>
      <c r="M16" s="67">
        <v>976</v>
      </c>
      <c r="N16" s="67">
        <v>1110</v>
      </c>
      <c r="O16" s="67">
        <v>1125</v>
      </c>
      <c r="P16" s="67">
        <v>885</v>
      </c>
      <c r="Q16" s="67">
        <v>303</v>
      </c>
      <c r="R16" s="68">
        <v>242</v>
      </c>
      <c r="S16" s="66">
        <v>166</v>
      </c>
      <c r="T16" s="67">
        <v>301</v>
      </c>
      <c r="U16" s="67">
        <v>891</v>
      </c>
      <c r="V16" s="67">
        <v>859</v>
      </c>
      <c r="W16" s="67">
        <v>1063</v>
      </c>
      <c r="X16" s="67">
        <v>1706</v>
      </c>
      <c r="Y16" s="67">
        <v>6033</v>
      </c>
      <c r="Z16" s="8">
        <v>14006</v>
      </c>
      <c r="AA16" s="74">
        <v>17999</v>
      </c>
      <c r="AB16" s="75">
        <v>16456</v>
      </c>
      <c r="AC16" s="8">
        <v>6926</v>
      </c>
      <c r="AD16" s="8">
        <v>6728</v>
      </c>
      <c r="AE16" s="264">
        <v>4087</v>
      </c>
      <c r="AF16" s="8">
        <v>4230</v>
      </c>
      <c r="AG16" s="8">
        <v>2331</v>
      </c>
      <c r="AH16" s="8">
        <v>484</v>
      </c>
      <c r="AI16" s="8">
        <v>248</v>
      </c>
      <c r="AJ16" s="8">
        <v>384</v>
      </c>
      <c r="AK16" s="77">
        <v>62</v>
      </c>
      <c r="AL16" s="76">
        <v>127</v>
      </c>
      <c r="AM16" s="8">
        <v>433</v>
      </c>
      <c r="AN16" s="8">
        <v>1351</v>
      </c>
      <c r="AO16" s="8">
        <v>275</v>
      </c>
      <c r="AP16" s="265">
        <v>52</v>
      </c>
      <c r="AQ16" s="264">
        <v>231</v>
      </c>
      <c r="AR16" s="8">
        <v>77</v>
      </c>
      <c r="AS16" s="8"/>
      <c r="AT16" s="8"/>
      <c r="AU16" s="8"/>
      <c r="AV16" s="8"/>
      <c r="AW16" s="8"/>
      <c r="AX16" s="8"/>
      <c r="AY16" s="8"/>
      <c r="AZ16" s="8"/>
      <c r="BA16" s="8"/>
      <c r="BB16" s="265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44"/>
      <c r="BO16" s="43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44"/>
    </row>
    <row r="17" spans="1:78" s="217" customFormat="1" ht="15.75">
      <c r="A17" s="62" t="s">
        <v>23</v>
      </c>
      <c r="B17" s="63" t="s">
        <v>129</v>
      </c>
      <c r="C17" s="64">
        <v>37.14667</v>
      </c>
      <c r="D17" s="64">
        <v>26.8425</v>
      </c>
      <c r="E17" s="214">
        <v>42788</v>
      </c>
      <c r="F17" s="65">
        <f>SUM(MonthlyArrivalsByLocation!$AQ17:$BB17)</f>
        <v>40</v>
      </c>
      <c r="G17" s="66">
        <v>0</v>
      </c>
      <c r="H17" s="67">
        <v>0</v>
      </c>
      <c r="I17" s="67">
        <v>0</v>
      </c>
      <c r="J17" s="67">
        <v>0</v>
      </c>
      <c r="K17" s="67">
        <v>56</v>
      </c>
      <c r="L17" s="67">
        <v>126</v>
      </c>
      <c r="M17" s="67">
        <v>172</v>
      </c>
      <c r="N17" s="67">
        <v>586</v>
      </c>
      <c r="O17" s="67">
        <v>433</v>
      </c>
      <c r="P17" s="67">
        <v>576</v>
      </c>
      <c r="Q17" s="67">
        <v>454</v>
      </c>
      <c r="R17" s="68">
        <v>74</v>
      </c>
      <c r="S17" s="66">
        <v>0</v>
      </c>
      <c r="T17" s="67">
        <v>62</v>
      </c>
      <c r="U17" s="67">
        <v>32</v>
      </c>
      <c r="V17" s="67">
        <v>99</v>
      </c>
      <c r="W17" s="67">
        <v>692</v>
      </c>
      <c r="X17" s="67">
        <v>1459</v>
      </c>
      <c r="Y17" s="67">
        <v>1776</v>
      </c>
      <c r="Z17" s="8">
        <v>5116</v>
      </c>
      <c r="AA17" s="74">
        <v>1036</v>
      </c>
      <c r="AB17" s="75">
        <v>10932</v>
      </c>
      <c r="AC17" s="8">
        <v>4406</v>
      </c>
      <c r="AD17" s="8">
        <v>6008</v>
      </c>
      <c r="AE17" s="264">
        <v>3729</v>
      </c>
      <c r="AF17" s="8">
        <v>3777</v>
      </c>
      <c r="AG17" s="8">
        <v>732</v>
      </c>
      <c r="AH17" s="8">
        <v>44</v>
      </c>
      <c r="AI17" s="8">
        <v>43</v>
      </c>
      <c r="AJ17" s="8">
        <v>93</v>
      </c>
      <c r="AK17" s="78">
        <v>102</v>
      </c>
      <c r="AL17" s="76">
        <v>114</v>
      </c>
      <c r="AM17" s="8">
        <v>44</v>
      </c>
      <c r="AN17" s="8">
        <v>45</v>
      </c>
      <c r="AO17" s="8">
        <v>130</v>
      </c>
      <c r="AP17" s="265">
        <v>61</v>
      </c>
      <c r="AQ17" s="264">
        <v>40</v>
      </c>
      <c r="AR17" s="8">
        <v>0</v>
      </c>
      <c r="AS17" s="8"/>
      <c r="AT17" s="8"/>
      <c r="AU17" s="8"/>
      <c r="AV17" s="8"/>
      <c r="AW17" s="8"/>
      <c r="AX17" s="8"/>
      <c r="AY17" s="8"/>
      <c r="AZ17" s="8"/>
      <c r="BA17" s="8"/>
      <c r="BB17" s="265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44"/>
      <c r="BO17" s="43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44"/>
    </row>
    <row r="18" spans="1:78" s="217" customFormat="1" ht="15.75">
      <c r="A18" s="62" t="s">
        <v>23</v>
      </c>
      <c r="B18" s="63" t="s">
        <v>130</v>
      </c>
      <c r="C18" s="64">
        <v>36.61246</v>
      </c>
      <c r="D18" s="64">
        <v>27.8378</v>
      </c>
      <c r="E18" s="214">
        <v>42788</v>
      </c>
      <c r="F18" s="65">
        <f>SUM(MonthlyArrivalsByLocation!$AQ18:$BB18)</f>
        <v>0</v>
      </c>
      <c r="G18" s="66">
        <v>63</v>
      </c>
      <c r="H18" s="67">
        <v>18</v>
      </c>
      <c r="I18" s="67">
        <v>38</v>
      </c>
      <c r="J18" s="67">
        <v>80</v>
      </c>
      <c r="K18" s="67">
        <v>0</v>
      </c>
      <c r="L18" s="67">
        <v>255</v>
      </c>
      <c r="M18" s="67">
        <v>201</v>
      </c>
      <c r="N18" s="67">
        <v>544</v>
      </c>
      <c r="O18" s="67">
        <v>326</v>
      </c>
      <c r="P18" s="67">
        <v>636</v>
      </c>
      <c r="Q18" s="67">
        <v>164</v>
      </c>
      <c r="R18" s="68">
        <v>65</v>
      </c>
      <c r="S18" s="66">
        <v>25</v>
      </c>
      <c r="T18" s="67">
        <v>12</v>
      </c>
      <c r="U18" s="67">
        <v>483</v>
      </c>
      <c r="V18" s="67">
        <v>618</v>
      </c>
      <c r="W18" s="67">
        <v>151</v>
      </c>
      <c r="X18" s="67">
        <v>246</v>
      </c>
      <c r="Y18" s="67">
        <v>337</v>
      </c>
      <c r="Z18" s="8">
        <v>1342</v>
      </c>
      <c r="AA18" s="74">
        <v>472</v>
      </c>
      <c r="AB18" s="74">
        <v>176</v>
      </c>
      <c r="AC18" s="8">
        <v>103</v>
      </c>
      <c r="AD18" s="8">
        <v>19</v>
      </c>
      <c r="AE18" s="264">
        <v>28</v>
      </c>
      <c r="AF18" s="8">
        <v>7</v>
      </c>
      <c r="AG18" s="8">
        <v>8</v>
      </c>
      <c r="AH18" s="8">
        <v>0</v>
      </c>
      <c r="AI18" s="8">
        <v>0</v>
      </c>
      <c r="AJ18" s="8">
        <v>0</v>
      </c>
      <c r="AK18" s="8"/>
      <c r="AL18" s="8">
        <v>0</v>
      </c>
      <c r="AM18" s="8">
        <v>0</v>
      </c>
      <c r="AN18" s="8">
        <v>0</v>
      </c>
      <c r="AO18" s="8">
        <v>0</v>
      </c>
      <c r="AP18" s="265">
        <v>0</v>
      </c>
      <c r="AQ18" s="264">
        <v>0</v>
      </c>
      <c r="AR18" s="8">
        <v>0</v>
      </c>
      <c r="AS18" s="8"/>
      <c r="AT18" s="8"/>
      <c r="AU18" s="8"/>
      <c r="AV18" s="8"/>
      <c r="AW18" s="8"/>
      <c r="AX18" s="8"/>
      <c r="AY18" s="8"/>
      <c r="AZ18" s="8"/>
      <c r="BA18" s="8"/>
      <c r="BB18" s="265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44"/>
      <c r="BO18" s="43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44"/>
    </row>
    <row r="19" spans="1:78" s="217" customFormat="1" ht="15.75">
      <c r="A19" s="62" t="s">
        <v>23</v>
      </c>
      <c r="B19" s="63" t="s">
        <v>131</v>
      </c>
      <c r="C19" s="64">
        <v>37.46231</v>
      </c>
      <c r="D19" s="64">
        <v>26.96804</v>
      </c>
      <c r="E19" s="214">
        <v>42788</v>
      </c>
      <c r="F19" s="65">
        <f>SUM(MonthlyArrivalsByLocation!$AQ19:$BB19)</f>
        <v>0</v>
      </c>
      <c r="G19" s="66">
        <v>0</v>
      </c>
      <c r="H19" s="67">
        <v>0</v>
      </c>
      <c r="I19" s="67">
        <v>0</v>
      </c>
      <c r="J19" s="67">
        <v>0</v>
      </c>
      <c r="K19" s="67">
        <v>0</v>
      </c>
      <c r="L19" s="67">
        <v>36</v>
      </c>
      <c r="M19" s="67">
        <v>0</v>
      </c>
      <c r="N19" s="67">
        <v>488</v>
      </c>
      <c r="O19" s="67">
        <v>390</v>
      </c>
      <c r="P19" s="67">
        <v>288</v>
      </c>
      <c r="Q19" s="67">
        <v>146</v>
      </c>
      <c r="R19" s="68">
        <v>0</v>
      </c>
      <c r="S19" s="66">
        <v>0</v>
      </c>
      <c r="T19" s="67">
        <v>76</v>
      </c>
      <c r="U19" s="67">
        <v>202</v>
      </c>
      <c r="V19" s="67">
        <v>459</v>
      </c>
      <c r="W19" s="67">
        <v>671</v>
      </c>
      <c r="X19" s="67">
        <v>1093</v>
      </c>
      <c r="Y19" s="67">
        <v>1075</v>
      </c>
      <c r="Z19" s="8">
        <v>4270</v>
      </c>
      <c r="AA19" s="74">
        <v>7442</v>
      </c>
      <c r="AB19" s="74">
        <v>9711</v>
      </c>
      <c r="AC19" s="8">
        <v>3831</v>
      </c>
      <c r="AD19" s="8">
        <v>2396</v>
      </c>
      <c r="AE19" s="264">
        <v>632</v>
      </c>
      <c r="AF19" s="8">
        <v>326</v>
      </c>
      <c r="AG19" s="8">
        <v>285</v>
      </c>
      <c r="AH19" s="8">
        <v>0</v>
      </c>
      <c r="AI19" s="8">
        <v>0</v>
      </c>
      <c r="AJ19" s="8">
        <v>0</v>
      </c>
      <c r="AK19" s="8"/>
      <c r="AL19" s="8">
        <v>0</v>
      </c>
      <c r="AM19" s="8">
        <v>0</v>
      </c>
      <c r="AN19" s="8">
        <v>0</v>
      </c>
      <c r="AO19" s="8">
        <v>0</v>
      </c>
      <c r="AP19" s="265">
        <v>0</v>
      </c>
      <c r="AQ19" s="264">
        <v>0</v>
      </c>
      <c r="AR19" s="8">
        <v>0</v>
      </c>
      <c r="AS19" s="8"/>
      <c r="AT19" s="8"/>
      <c r="AU19" s="8"/>
      <c r="AV19" s="8"/>
      <c r="AW19" s="8"/>
      <c r="AX19" s="8"/>
      <c r="AY19" s="8"/>
      <c r="AZ19" s="8"/>
      <c r="BA19" s="8"/>
      <c r="BB19" s="265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44"/>
      <c r="BO19" s="43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44"/>
    </row>
    <row r="20" spans="1:78" s="217" customFormat="1" ht="15.75">
      <c r="A20" s="62" t="s">
        <v>23</v>
      </c>
      <c r="B20" s="63" t="s">
        <v>132</v>
      </c>
      <c r="C20" s="64">
        <v>36.97582</v>
      </c>
      <c r="D20" s="64">
        <v>26.98105</v>
      </c>
      <c r="E20" s="214">
        <v>42788</v>
      </c>
      <c r="F20" s="65">
        <f>SUM(MonthlyArrivalsByLocation!$AQ20:$BB20)</f>
        <v>0</v>
      </c>
      <c r="G20" s="66">
        <v>0</v>
      </c>
      <c r="H20" s="67">
        <v>75</v>
      </c>
      <c r="I20" s="67">
        <v>12</v>
      </c>
      <c r="J20" s="67">
        <v>29</v>
      </c>
      <c r="K20" s="67">
        <v>4</v>
      </c>
      <c r="L20" s="67">
        <v>108</v>
      </c>
      <c r="M20" s="67">
        <v>258</v>
      </c>
      <c r="N20" s="67">
        <v>349</v>
      </c>
      <c r="O20" s="67">
        <v>230</v>
      </c>
      <c r="P20" s="67">
        <v>157</v>
      </c>
      <c r="Q20" s="67">
        <v>138</v>
      </c>
      <c r="R20" s="68">
        <v>94</v>
      </c>
      <c r="S20" s="66">
        <v>52</v>
      </c>
      <c r="T20" s="67">
        <v>28</v>
      </c>
      <c r="U20" s="67">
        <v>181</v>
      </c>
      <c r="V20" s="67">
        <v>131</v>
      </c>
      <c r="W20" s="67">
        <v>157</v>
      </c>
      <c r="X20" s="67">
        <v>265</v>
      </c>
      <c r="Y20" s="67">
        <v>1436</v>
      </c>
      <c r="Z20" s="8">
        <v>2493</v>
      </c>
      <c r="AA20" s="74">
        <v>1745</v>
      </c>
      <c r="AB20" s="74">
        <v>1343</v>
      </c>
      <c r="AC20" s="8">
        <v>1096</v>
      </c>
      <c r="AD20" s="8">
        <v>999</v>
      </c>
      <c r="AE20" s="264">
        <v>280</v>
      </c>
      <c r="AF20" s="8">
        <v>67</v>
      </c>
      <c r="AG20" s="8">
        <v>29</v>
      </c>
      <c r="AH20" s="8">
        <v>15</v>
      </c>
      <c r="AI20" s="8">
        <v>0</v>
      </c>
      <c r="AJ20" s="8">
        <v>0</v>
      </c>
      <c r="AK20" s="8">
        <v>14</v>
      </c>
      <c r="AL20" s="76">
        <v>232</v>
      </c>
      <c r="AM20" s="8">
        <v>93</v>
      </c>
      <c r="AN20" s="8">
        <v>63</v>
      </c>
      <c r="AO20" s="8">
        <v>0</v>
      </c>
      <c r="AP20" s="265">
        <v>125</v>
      </c>
      <c r="AQ20" s="264">
        <v>0</v>
      </c>
      <c r="AR20" s="8">
        <v>0</v>
      </c>
      <c r="AS20" s="8"/>
      <c r="AT20" s="8"/>
      <c r="AU20" s="8"/>
      <c r="AV20" s="8"/>
      <c r="AW20" s="8"/>
      <c r="AX20" s="8"/>
      <c r="AY20" s="8"/>
      <c r="AZ20" s="8"/>
      <c r="BA20" s="8"/>
      <c r="BB20" s="265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44"/>
      <c r="BO20" s="43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44"/>
    </row>
    <row r="21" spans="1:78" s="217" customFormat="1" ht="15.75">
      <c r="A21" s="62" t="s">
        <v>23</v>
      </c>
      <c r="B21" s="63" t="s">
        <v>133</v>
      </c>
      <c r="C21" s="64">
        <v>36.42444</v>
      </c>
      <c r="D21" s="64">
        <v>27.37417</v>
      </c>
      <c r="E21" s="214">
        <v>42788</v>
      </c>
      <c r="F21" s="65">
        <f>SUM(MonthlyArrivalsByLocation!$AQ21:$BB21)</f>
        <v>38</v>
      </c>
      <c r="G21" s="66">
        <v>0</v>
      </c>
      <c r="H21" s="67">
        <v>0</v>
      </c>
      <c r="I21" s="67">
        <v>0</v>
      </c>
      <c r="J21" s="67">
        <v>0</v>
      </c>
      <c r="K21" s="67">
        <v>0</v>
      </c>
      <c r="L21" s="67">
        <v>43</v>
      </c>
      <c r="M21" s="67">
        <v>260</v>
      </c>
      <c r="N21" s="67">
        <v>428</v>
      </c>
      <c r="O21" s="67">
        <v>415</v>
      </c>
      <c r="P21" s="67">
        <v>338</v>
      </c>
      <c r="Q21" s="67">
        <v>22</v>
      </c>
      <c r="R21" s="68">
        <v>80</v>
      </c>
      <c r="S21" s="66">
        <v>55</v>
      </c>
      <c r="T21" s="67">
        <v>0</v>
      </c>
      <c r="U21" s="67">
        <v>0</v>
      </c>
      <c r="V21" s="67">
        <v>77</v>
      </c>
      <c r="W21" s="67">
        <v>0</v>
      </c>
      <c r="X21" s="67">
        <v>47</v>
      </c>
      <c r="Y21" s="67">
        <v>280</v>
      </c>
      <c r="Z21" s="8">
        <v>246</v>
      </c>
      <c r="AA21" s="74">
        <v>0</v>
      </c>
      <c r="AB21" s="74">
        <v>66</v>
      </c>
      <c r="AC21" s="8">
        <v>105</v>
      </c>
      <c r="AD21" s="8"/>
      <c r="AE21" s="264"/>
      <c r="AF21" s="8"/>
      <c r="AG21" s="8"/>
      <c r="AH21" s="8">
        <v>0</v>
      </c>
      <c r="AI21" s="8">
        <v>0</v>
      </c>
      <c r="AJ21" s="8">
        <v>0</v>
      </c>
      <c r="AK21" s="8"/>
      <c r="AL21" s="8">
        <v>0</v>
      </c>
      <c r="AM21" s="8">
        <v>0</v>
      </c>
      <c r="AN21" s="8">
        <v>7</v>
      </c>
      <c r="AO21" s="8">
        <v>13</v>
      </c>
      <c r="AP21" s="265">
        <v>20</v>
      </c>
      <c r="AQ21" s="264">
        <v>30</v>
      </c>
      <c r="AR21" s="8">
        <v>8</v>
      </c>
      <c r="AS21" s="8"/>
      <c r="AT21" s="8"/>
      <c r="AU21" s="8"/>
      <c r="AV21" s="8"/>
      <c r="AW21" s="8"/>
      <c r="AX21" s="8"/>
      <c r="AY21" s="8"/>
      <c r="AZ21" s="8"/>
      <c r="BA21" s="8"/>
      <c r="BB21" s="265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44"/>
      <c r="BO21" s="43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44"/>
    </row>
    <row r="22" spans="1:78" s="217" customFormat="1" ht="15.75">
      <c r="A22" s="62" t="s">
        <v>23</v>
      </c>
      <c r="B22" s="63" t="s">
        <v>134</v>
      </c>
      <c r="C22" s="64">
        <v>35.15585</v>
      </c>
      <c r="D22" s="64">
        <v>24.89502</v>
      </c>
      <c r="E22" s="214">
        <v>42788</v>
      </c>
      <c r="F22" s="65">
        <f>SUM(MonthlyArrivalsByLocation!$AQ22:$BB22)</f>
        <v>0</v>
      </c>
      <c r="G22" s="66">
        <v>0</v>
      </c>
      <c r="H22" s="67">
        <v>0</v>
      </c>
      <c r="I22" s="67">
        <v>345</v>
      </c>
      <c r="J22" s="67">
        <v>0</v>
      </c>
      <c r="K22" s="67">
        <v>147</v>
      </c>
      <c r="L22" s="67">
        <v>0</v>
      </c>
      <c r="M22" s="67">
        <v>0</v>
      </c>
      <c r="N22" s="67">
        <v>0</v>
      </c>
      <c r="O22" s="67">
        <v>28</v>
      </c>
      <c r="P22" s="67">
        <v>0</v>
      </c>
      <c r="Q22" s="67">
        <v>51</v>
      </c>
      <c r="R22" s="68">
        <v>0</v>
      </c>
      <c r="S22" s="66">
        <v>0</v>
      </c>
      <c r="T22" s="67">
        <v>0</v>
      </c>
      <c r="U22" s="67">
        <v>0</v>
      </c>
      <c r="V22" s="67">
        <v>0</v>
      </c>
      <c r="W22" s="67">
        <v>186</v>
      </c>
      <c r="X22" s="67">
        <v>261</v>
      </c>
      <c r="Y22" s="67">
        <v>212</v>
      </c>
      <c r="Z22" s="8">
        <v>235</v>
      </c>
      <c r="AA22" s="74">
        <v>0</v>
      </c>
      <c r="AB22" s="74">
        <v>2</v>
      </c>
      <c r="AC22" s="8">
        <v>0</v>
      </c>
      <c r="AD22" s="8"/>
      <c r="AE22" s="264"/>
      <c r="AF22" s="8"/>
      <c r="AG22" s="8"/>
      <c r="AH22" s="8">
        <v>0</v>
      </c>
      <c r="AI22" s="8">
        <v>176</v>
      </c>
      <c r="AJ22" s="8">
        <v>0</v>
      </c>
      <c r="AK22" s="8"/>
      <c r="AL22" s="8">
        <v>0</v>
      </c>
      <c r="AM22" s="8">
        <v>0</v>
      </c>
      <c r="AN22" s="8">
        <v>0</v>
      </c>
      <c r="AO22" s="8">
        <v>42</v>
      </c>
      <c r="AP22" s="265">
        <v>0</v>
      </c>
      <c r="AQ22" s="264">
        <v>0</v>
      </c>
      <c r="AR22" s="8">
        <v>0</v>
      </c>
      <c r="AS22" s="8"/>
      <c r="AT22" s="8"/>
      <c r="AU22" s="8"/>
      <c r="AV22" s="8"/>
      <c r="AW22" s="8"/>
      <c r="AX22" s="8"/>
      <c r="AY22" s="8"/>
      <c r="AZ22" s="8"/>
      <c r="BA22" s="8"/>
      <c r="BB22" s="265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44"/>
      <c r="BO22" s="43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44"/>
    </row>
    <row r="23" spans="1:78" s="217" customFormat="1" ht="15.75">
      <c r="A23" s="62" t="s">
        <v>23</v>
      </c>
      <c r="B23" s="63" t="s">
        <v>135</v>
      </c>
      <c r="C23" s="64"/>
      <c r="D23" s="64"/>
      <c r="E23" s="214">
        <v>42788</v>
      </c>
      <c r="F23" s="65">
        <f>SUM(MonthlyArrivalsByLocation!$AQ23:$BB23)</f>
        <v>22</v>
      </c>
      <c r="G23" s="66">
        <v>71</v>
      </c>
      <c r="H23" s="67">
        <v>57</v>
      </c>
      <c r="I23" s="67">
        <v>93</v>
      </c>
      <c r="J23" s="67">
        <v>92</v>
      </c>
      <c r="K23" s="67">
        <v>981</v>
      </c>
      <c r="L23" s="67">
        <v>769</v>
      </c>
      <c r="M23" s="67">
        <v>320</v>
      </c>
      <c r="N23" s="67">
        <v>581</v>
      </c>
      <c r="O23" s="67">
        <v>570</v>
      </c>
      <c r="P23" s="67">
        <v>454</v>
      </c>
      <c r="Q23" s="67">
        <v>595</v>
      </c>
      <c r="R23" s="68">
        <v>99</v>
      </c>
      <c r="S23" s="219">
        <v>88</v>
      </c>
      <c r="T23" s="219">
        <v>362</v>
      </c>
      <c r="U23" s="219">
        <v>883</v>
      </c>
      <c r="V23" s="219">
        <v>1193</v>
      </c>
      <c r="W23" s="219">
        <v>368</v>
      </c>
      <c r="X23" s="219">
        <v>770</v>
      </c>
      <c r="Y23" s="219">
        <v>1271</v>
      </c>
      <c r="Z23" s="219">
        <v>821</v>
      </c>
      <c r="AA23" s="219">
        <v>6806</v>
      </c>
      <c r="AB23" s="219">
        <v>439</v>
      </c>
      <c r="AC23" s="219">
        <v>278</v>
      </c>
      <c r="AD23" s="219">
        <v>98</v>
      </c>
      <c r="AE23" s="264">
        <v>150</v>
      </c>
      <c r="AF23" s="8">
        <v>179</v>
      </c>
      <c r="AG23" s="8">
        <v>68</v>
      </c>
      <c r="AH23" s="8">
        <v>121</v>
      </c>
      <c r="AI23" s="8">
        <v>256</v>
      </c>
      <c r="AJ23" s="8">
        <v>115</v>
      </c>
      <c r="AK23" s="78">
        <v>110</v>
      </c>
      <c r="AL23" s="76">
        <v>205</v>
      </c>
      <c r="AM23" s="8">
        <v>132</v>
      </c>
      <c r="AN23" s="8">
        <v>111</v>
      </c>
      <c r="AO23" s="8">
        <v>23</v>
      </c>
      <c r="AP23" s="265">
        <v>0</v>
      </c>
      <c r="AQ23" s="264">
        <v>7</v>
      </c>
      <c r="AR23" s="8">
        <v>15</v>
      </c>
      <c r="AS23" s="8"/>
      <c r="AT23" s="8"/>
      <c r="AU23" s="8"/>
      <c r="AV23" s="8"/>
      <c r="AW23" s="8"/>
      <c r="AX23" s="8"/>
      <c r="AY23" s="8"/>
      <c r="AZ23" s="8"/>
      <c r="BA23" s="8"/>
      <c r="BB23" s="265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44"/>
      <c r="BO23" s="43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44"/>
    </row>
    <row r="24" spans="1:78" s="217" customFormat="1" ht="15.75">
      <c r="A24" s="62" t="s">
        <v>23</v>
      </c>
      <c r="B24" s="63" t="s">
        <v>136</v>
      </c>
      <c r="C24" s="64"/>
      <c r="D24" s="64"/>
      <c r="E24" s="214">
        <v>42788</v>
      </c>
      <c r="F24" s="65">
        <f>SUM(MonthlyArrivalsByLocation!$AQ24:$BB24)</f>
        <v>0</v>
      </c>
      <c r="G24" s="66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v>0</v>
      </c>
      <c r="O24" s="67">
        <v>0</v>
      </c>
      <c r="P24" s="67">
        <v>0</v>
      </c>
      <c r="Q24" s="67">
        <v>0</v>
      </c>
      <c r="R24" s="68">
        <v>0</v>
      </c>
      <c r="S24" s="66">
        <v>0</v>
      </c>
      <c r="T24" s="67">
        <v>0</v>
      </c>
      <c r="U24" s="67">
        <v>0</v>
      </c>
      <c r="V24" s="67">
        <v>0</v>
      </c>
      <c r="W24" s="67">
        <v>0</v>
      </c>
      <c r="X24" s="67">
        <v>0</v>
      </c>
      <c r="Y24" s="67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264"/>
      <c r="AF24" s="8"/>
      <c r="AG24" s="8"/>
      <c r="AH24" s="8">
        <v>0</v>
      </c>
      <c r="AI24" s="8">
        <v>0</v>
      </c>
      <c r="AJ24" s="8">
        <v>0</v>
      </c>
      <c r="AK24" s="8"/>
      <c r="AL24" s="8">
        <v>0</v>
      </c>
      <c r="AM24" s="8"/>
      <c r="AN24" s="8">
        <v>0</v>
      </c>
      <c r="AO24" s="8">
        <v>0</v>
      </c>
      <c r="AP24" s="265">
        <v>0</v>
      </c>
      <c r="AQ24" s="264">
        <v>0</v>
      </c>
      <c r="AR24" s="8">
        <v>0</v>
      </c>
      <c r="AS24" s="8"/>
      <c r="AT24" s="8"/>
      <c r="AU24" s="8"/>
      <c r="AV24" s="8"/>
      <c r="AW24" s="8"/>
      <c r="AX24" s="8"/>
      <c r="AY24" s="8"/>
      <c r="AZ24" s="8"/>
      <c r="BA24" s="8"/>
      <c r="BB24" s="265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44"/>
      <c r="BO24" s="43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44"/>
    </row>
    <row r="25" spans="1:78" s="217" customFormat="1" ht="15.75">
      <c r="A25" s="62" t="s">
        <v>23</v>
      </c>
      <c r="B25" s="63" t="s">
        <v>137</v>
      </c>
      <c r="C25" s="64">
        <v>36.1435</v>
      </c>
      <c r="D25" s="64">
        <v>29.5829</v>
      </c>
      <c r="E25" s="214">
        <v>42788</v>
      </c>
      <c r="F25" s="65">
        <f>SUM(MonthlyArrivalsByLocation!$AQ25:$BB25)</f>
        <v>455</v>
      </c>
      <c r="G25" s="66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8"/>
      <c r="S25" s="66">
        <v>15</v>
      </c>
      <c r="T25" s="67">
        <v>14</v>
      </c>
      <c r="U25" s="67">
        <v>63</v>
      </c>
      <c r="V25" s="67">
        <v>19</v>
      </c>
      <c r="W25" s="67">
        <v>27</v>
      </c>
      <c r="X25" s="67">
        <v>66</v>
      </c>
      <c r="Y25" s="67">
        <v>172</v>
      </c>
      <c r="Z25" s="8">
        <v>413</v>
      </c>
      <c r="AA25" s="8">
        <v>585</v>
      </c>
      <c r="AB25" s="8">
        <v>1326</v>
      </c>
      <c r="AC25" s="8">
        <v>1654</v>
      </c>
      <c r="AD25" s="8">
        <v>1354</v>
      </c>
      <c r="AE25" s="266">
        <v>936</v>
      </c>
      <c r="AF25" s="228">
        <v>1981</v>
      </c>
      <c r="AG25" s="228">
        <v>609</v>
      </c>
      <c r="AH25" s="228">
        <v>47</v>
      </c>
      <c r="AI25" s="228">
        <v>0</v>
      </c>
      <c r="AJ25" s="228">
        <v>0</v>
      </c>
      <c r="AK25" s="228">
        <v>17</v>
      </c>
      <c r="AL25" s="228">
        <v>26</v>
      </c>
      <c r="AM25" s="228">
        <v>32</v>
      </c>
      <c r="AN25" s="228">
        <v>122</v>
      </c>
      <c r="AO25" s="228">
        <v>89</v>
      </c>
      <c r="AP25" s="268">
        <v>87</v>
      </c>
      <c r="AQ25" s="266">
        <v>264</v>
      </c>
      <c r="AR25" s="228">
        <v>191</v>
      </c>
      <c r="AS25" s="228"/>
      <c r="AT25" s="228"/>
      <c r="AU25" s="228"/>
      <c r="AV25" s="228"/>
      <c r="AW25" s="228"/>
      <c r="AX25" s="228"/>
      <c r="AY25" s="228"/>
      <c r="AZ25" s="228"/>
      <c r="BA25" s="228"/>
      <c r="BB25" s="26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44"/>
      <c r="BO25" s="43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44"/>
    </row>
    <row r="26" spans="1:78" s="217" customFormat="1" ht="15.75">
      <c r="A26" s="62"/>
      <c r="B26" s="63"/>
      <c r="C26" s="64"/>
      <c r="D26" s="64"/>
      <c r="E26" s="70"/>
      <c r="F26" s="65">
        <f>SUM(MonthlyArrivalsByLocation!$AQ26:$BB26)</f>
        <v>0</v>
      </c>
      <c r="G26" s="66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8"/>
      <c r="S26" s="66"/>
      <c r="T26" s="67"/>
      <c r="U26" s="67"/>
      <c r="V26" s="67"/>
      <c r="W26" s="67"/>
      <c r="X26" s="67"/>
      <c r="Y26" s="67"/>
      <c r="Z26" s="8"/>
      <c r="AA26" s="8"/>
      <c r="AB26" s="8"/>
      <c r="AC26" s="8"/>
      <c r="AD26" s="44"/>
      <c r="AE26" s="43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44"/>
      <c r="AQ26" s="43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44"/>
      <c r="BC26" s="43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44"/>
      <c r="BO26" s="43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44"/>
    </row>
    <row r="27" spans="1:78" s="217" customFormat="1" ht="15.75">
      <c r="A27" s="62"/>
      <c r="B27" s="63"/>
      <c r="C27" s="64"/>
      <c r="D27" s="64"/>
      <c r="E27" s="70"/>
      <c r="F27" s="65">
        <f>SUM(MonthlyArrivalsByLocation!$AQ27:$BB27)</f>
        <v>0</v>
      </c>
      <c r="G27" s="66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8"/>
      <c r="S27" s="66"/>
      <c r="T27" s="67"/>
      <c r="U27" s="67"/>
      <c r="V27" s="67"/>
      <c r="W27" s="67"/>
      <c r="X27" s="67"/>
      <c r="Y27" s="67"/>
      <c r="Z27" s="8"/>
      <c r="AA27" s="8"/>
      <c r="AB27" s="8"/>
      <c r="AC27" s="8"/>
      <c r="AD27" s="44"/>
      <c r="AE27" s="43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44"/>
      <c r="AQ27" s="43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44"/>
      <c r="BC27" s="43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44"/>
      <c r="BO27" s="43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44"/>
    </row>
    <row r="28" spans="1:78" s="217" customFormat="1" ht="15.75">
      <c r="A28" s="62"/>
      <c r="B28" s="63"/>
      <c r="C28" s="64"/>
      <c r="D28" s="64"/>
      <c r="E28" s="70"/>
      <c r="F28" s="65">
        <f>SUM(MonthlyArrivalsByLocation!$AQ28:$BB28)</f>
        <v>0</v>
      </c>
      <c r="G28" s="66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8"/>
      <c r="S28" s="66"/>
      <c r="T28" s="67"/>
      <c r="U28" s="67"/>
      <c r="V28" s="67"/>
      <c r="W28" s="67"/>
      <c r="X28" s="67"/>
      <c r="Y28" s="67"/>
      <c r="Z28" s="8"/>
      <c r="AA28" s="8"/>
      <c r="AB28" s="8"/>
      <c r="AC28" s="8"/>
      <c r="AD28" s="44"/>
      <c r="AE28" s="43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44"/>
      <c r="AQ28" s="43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44"/>
      <c r="BC28" s="43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44"/>
      <c r="BO28" s="43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44"/>
    </row>
    <row r="29" spans="1:78" s="217" customFormat="1" ht="15.75">
      <c r="A29" s="62"/>
      <c r="B29" s="63"/>
      <c r="C29" s="64"/>
      <c r="D29" s="64"/>
      <c r="E29" s="70"/>
      <c r="F29" s="65">
        <f>SUM(MonthlyArrivalsByLocation!$AQ29:$BB29)</f>
        <v>0</v>
      </c>
      <c r="G29" s="66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8"/>
      <c r="S29" s="66"/>
      <c r="T29" s="67"/>
      <c r="U29" s="67"/>
      <c r="V29" s="67"/>
      <c r="W29" s="67"/>
      <c r="X29" s="67"/>
      <c r="Y29" s="67"/>
      <c r="Z29" s="8"/>
      <c r="AA29" s="8"/>
      <c r="AB29" s="8"/>
      <c r="AC29" s="8"/>
      <c r="AD29" s="44"/>
      <c r="AE29" s="43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44"/>
      <c r="AQ29" s="43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44"/>
      <c r="BC29" s="43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44"/>
      <c r="BO29" s="43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44"/>
    </row>
    <row r="30" spans="1:78" s="217" customFormat="1" ht="15.75">
      <c r="A30" s="62"/>
      <c r="B30" s="63"/>
      <c r="C30" s="64"/>
      <c r="D30" s="64"/>
      <c r="E30" s="70"/>
      <c r="F30" s="65">
        <f>SUM(MonthlyArrivalsByLocation!$AQ30:$BB30)</f>
        <v>0</v>
      </c>
      <c r="G30" s="66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8"/>
      <c r="S30" s="66"/>
      <c r="T30" s="67"/>
      <c r="U30" s="67"/>
      <c r="V30" s="67"/>
      <c r="W30" s="67"/>
      <c r="X30" s="67"/>
      <c r="Y30" s="67"/>
      <c r="Z30" s="8"/>
      <c r="AA30" s="8"/>
      <c r="AB30" s="8"/>
      <c r="AC30" s="8"/>
      <c r="AD30" s="44"/>
      <c r="AE30" s="43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44"/>
      <c r="AQ30" s="43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44"/>
      <c r="BC30" s="43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44"/>
      <c r="BO30" s="43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44"/>
    </row>
    <row r="31" spans="1:78" s="217" customFormat="1" ht="15.75">
      <c r="A31" s="62"/>
      <c r="B31" s="63"/>
      <c r="C31" s="64"/>
      <c r="D31" s="64"/>
      <c r="E31" s="70"/>
      <c r="F31" s="65">
        <f>SUM(MonthlyArrivalsByLocation!$AQ31:$BB31)</f>
        <v>0</v>
      </c>
      <c r="G31" s="66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8"/>
      <c r="S31" s="66"/>
      <c r="T31" s="67"/>
      <c r="U31" s="67"/>
      <c r="V31" s="67"/>
      <c r="W31" s="67"/>
      <c r="X31" s="67"/>
      <c r="Y31" s="67"/>
      <c r="Z31" s="8"/>
      <c r="AA31" s="8"/>
      <c r="AB31" s="8"/>
      <c r="AC31" s="8"/>
      <c r="AD31" s="44"/>
      <c r="AE31" s="43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44"/>
      <c r="AQ31" s="43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44"/>
      <c r="BC31" s="43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44"/>
      <c r="BO31" s="43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44"/>
    </row>
    <row r="32" spans="1:78" s="217" customFormat="1" ht="15.75">
      <c r="A32" s="62"/>
      <c r="B32" s="63"/>
      <c r="C32" s="64"/>
      <c r="D32" s="64"/>
      <c r="E32" s="70"/>
      <c r="F32" s="65">
        <f>SUM(MonthlyArrivalsByLocation!$AQ32:$BB32)</f>
        <v>0</v>
      </c>
      <c r="G32" s="66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8"/>
      <c r="S32" s="66"/>
      <c r="T32" s="67"/>
      <c r="U32" s="67"/>
      <c r="V32" s="67"/>
      <c r="W32" s="67"/>
      <c r="X32" s="67"/>
      <c r="Y32" s="67"/>
      <c r="Z32" s="8"/>
      <c r="AA32" s="8"/>
      <c r="AB32" s="8"/>
      <c r="AC32" s="8"/>
      <c r="AD32" s="44"/>
      <c r="AE32" s="43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44"/>
      <c r="AQ32" s="43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44"/>
      <c r="BC32" s="43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44"/>
      <c r="BO32" s="43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44"/>
    </row>
    <row r="33" spans="1:78" s="217" customFormat="1" ht="15.75">
      <c r="A33" s="62"/>
      <c r="B33" s="63"/>
      <c r="C33" s="64"/>
      <c r="D33" s="64"/>
      <c r="E33" s="70"/>
      <c r="F33" s="65">
        <f>SUM(MonthlyArrivalsByLocation!$AQ33:$BB33)</f>
        <v>0</v>
      </c>
      <c r="G33" s="66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8"/>
      <c r="S33" s="66"/>
      <c r="T33" s="67"/>
      <c r="U33" s="67"/>
      <c r="V33" s="67"/>
      <c r="W33" s="67"/>
      <c r="X33" s="67"/>
      <c r="Y33" s="67"/>
      <c r="Z33" s="8"/>
      <c r="AA33" s="8"/>
      <c r="AB33" s="8"/>
      <c r="AC33" s="8"/>
      <c r="AD33" s="44"/>
      <c r="AE33" s="43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44"/>
      <c r="AQ33" s="43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44"/>
      <c r="BC33" s="43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44"/>
      <c r="BO33" s="43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44"/>
    </row>
    <row r="34" spans="1:78" s="217" customFormat="1" ht="15.75">
      <c r="A34" s="62"/>
      <c r="B34" s="63"/>
      <c r="C34" s="64"/>
      <c r="D34" s="64"/>
      <c r="E34" s="70"/>
      <c r="F34" s="65">
        <f>SUM(MonthlyArrivalsByLocation!$AQ34:$BB34)</f>
        <v>0</v>
      </c>
      <c r="G34" s="66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8"/>
      <c r="S34" s="66"/>
      <c r="T34" s="67"/>
      <c r="U34" s="67"/>
      <c r="V34" s="67"/>
      <c r="W34" s="67"/>
      <c r="X34" s="67"/>
      <c r="Y34" s="67"/>
      <c r="Z34" s="8"/>
      <c r="AA34" s="8"/>
      <c r="AB34" s="8"/>
      <c r="AC34" s="8"/>
      <c r="AD34" s="44"/>
      <c r="AE34" s="43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44"/>
      <c r="AQ34" s="43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44"/>
      <c r="BC34" s="43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44"/>
      <c r="BO34" s="43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44"/>
    </row>
    <row r="35" spans="1:78" s="217" customFormat="1" ht="15.75">
      <c r="A35" s="62"/>
      <c r="B35" s="63"/>
      <c r="C35" s="64"/>
      <c r="D35" s="64"/>
      <c r="E35" s="70"/>
      <c r="F35" s="65">
        <f>SUM(MonthlyArrivalsByLocation!$AQ35:$BB35)</f>
        <v>0</v>
      </c>
      <c r="G35" s="66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8"/>
      <c r="S35" s="66"/>
      <c r="T35" s="67"/>
      <c r="U35" s="67"/>
      <c r="V35" s="67"/>
      <c r="W35" s="67"/>
      <c r="X35" s="67"/>
      <c r="Y35" s="67"/>
      <c r="Z35" s="8"/>
      <c r="AA35" s="8"/>
      <c r="AB35" s="8"/>
      <c r="AC35" s="8"/>
      <c r="AD35" s="44"/>
      <c r="AE35" s="43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44"/>
      <c r="AQ35" s="43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44"/>
      <c r="BC35" s="43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44"/>
      <c r="BO35" s="43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44"/>
    </row>
    <row r="36" spans="1:78" s="217" customFormat="1" ht="15.75">
      <c r="A36" s="62"/>
      <c r="B36" s="63"/>
      <c r="C36" s="64"/>
      <c r="D36" s="64"/>
      <c r="E36" s="70"/>
      <c r="F36" s="65">
        <f>SUM(MonthlyArrivalsByLocation!$AQ36:$BB36)</f>
        <v>0</v>
      </c>
      <c r="G36" s="66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8"/>
      <c r="S36" s="66"/>
      <c r="T36" s="67"/>
      <c r="U36" s="67"/>
      <c r="V36" s="67"/>
      <c r="W36" s="67"/>
      <c r="X36" s="67"/>
      <c r="Y36" s="67"/>
      <c r="Z36" s="8"/>
      <c r="AA36" s="8"/>
      <c r="AB36" s="8"/>
      <c r="AC36" s="8"/>
      <c r="AD36" s="44"/>
      <c r="AE36" s="43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44"/>
      <c r="AQ36" s="43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44"/>
      <c r="BC36" s="43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44"/>
      <c r="BO36" s="43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44"/>
    </row>
    <row r="37" spans="1:78" s="217" customFormat="1" ht="15.75">
      <c r="A37" s="62"/>
      <c r="B37" s="63"/>
      <c r="C37" s="64"/>
      <c r="D37" s="64"/>
      <c r="E37" s="70"/>
      <c r="F37" s="65">
        <f>SUM(MonthlyArrivalsByLocation!$AQ37:$BB37)</f>
        <v>0</v>
      </c>
      <c r="G37" s="66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8"/>
      <c r="S37" s="66"/>
      <c r="T37" s="67"/>
      <c r="U37" s="67"/>
      <c r="V37" s="67"/>
      <c r="W37" s="67"/>
      <c r="X37" s="67"/>
      <c r="Y37" s="67"/>
      <c r="Z37" s="8"/>
      <c r="AA37" s="8"/>
      <c r="AB37" s="8"/>
      <c r="AC37" s="8"/>
      <c r="AD37" s="44"/>
      <c r="AE37" s="43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44"/>
      <c r="AQ37" s="43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44"/>
      <c r="BC37" s="43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44"/>
      <c r="BO37" s="43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44"/>
    </row>
    <row r="38" spans="1:78" s="217" customFormat="1" ht="15.75">
      <c r="A38" s="62"/>
      <c r="B38" s="63"/>
      <c r="C38" s="64"/>
      <c r="D38" s="64"/>
      <c r="E38" s="70"/>
      <c r="F38" s="65">
        <f>SUM(MonthlyArrivalsByLocation!$AQ38:$BB38)</f>
        <v>0</v>
      </c>
      <c r="G38" s="66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8"/>
      <c r="S38" s="66"/>
      <c r="T38" s="67"/>
      <c r="U38" s="67"/>
      <c r="V38" s="67"/>
      <c r="W38" s="67"/>
      <c r="X38" s="67"/>
      <c r="Y38" s="67"/>
      <c r="Z38" s="8"/>
      <c r="AA38" s="8"/>
      <c r="AB38" s="8"/>
      <c r="AC38" s="8"/>
      <c r="AD38" s="44"/>
      <c r="AE38" s="43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44"/>
      <c r="AQ38" s="43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44"/>
      <c r="BC38" s="43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44"/>
      <c r="BO38" s="43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44"/>
    </row>
    <row r="39" spans="1:78" s="217" customFormat="1" ht="15.75">
      <c r="A39" s="62"/>
      <c r="B39" s="63"/>
      <c r="C39" s="64"/>
      <c r="D39" s="64"/>
      <c r="E39" s="70"/>
      <c r="F39" s="65">
        <f>SUM(MonthlyArrivalsByLocation!$AQ39:$BB39)</f>
        <v>0</v>
      </c>
      <c r="G39" s="66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8"/>
      <c r="S39" s="66"/>
      <c r="T39" s="67"/>
      <c r="U39" s="67"/>
      <c r="V39" s="67"/>
      <c r="W39" s="67"/>
      <c r="X39" s="67"/>
      <c r="Y39" s="67"/>
      <c r="Z39" s="8"/>
      <c r="AA39" s="8"/>
      <c r="AB39" s="8"/>
      <c r="AC39" s="8"/>
      <c r="AD39" s="44"/>
      <c r="AE39" s="43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44"/>
      <c r="AQ39" s="43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44"/>
      <c r="BC39" s="43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44"/>
      <c r="BO39" s="43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44"/>
    </row>
    <row r="40" spans="1:78" s="217" customFormat="1" ht="15.75">
      <c r="A40" s="62"/>
      <c r="B40" s="63"/>
      <c r="C40" s="64"/>
      <c r="D40" s="64"/>
      <c r="E40" s="70"/>
      <c r="F40" s="65">
        <f>SUM(MonthlyArrivalsByLocation!$AQ40:$BB40)</f>
        <v>0</v>
      </c>
      <c r="G40" s="66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8"/>
      <c r="S40" s="66"/>
      <c r="T40" s="67"/>
      <c r="U40" s="67"/>
      <c r="V40" s="67"/>
      <c r="W40" s="67"/>
      <c r="X40" s="67"/>
      <c r="Y40" s="67"/>
      <c r="Z40" s="8"/>
      <c r="AA40" s="8"/>
      <c r="AB40" s="8"/>
      <c r="AC40" s="8"/>
      <c r="AD40" s="44"/>
      <c r="AE40" s="43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44"/>
      <c r="AQ40" s="43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44"/>
      <c r="BC40" s="43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44"/>
      <c r="BO40" s="43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44"/>
    </row>
    <row r="41" spans="1:78" s="217" customFormat="1" ht="15.75">
      <c r="A41" s="62"/>
      <c r="B41" s="63"/>
      <c r="C41" s="64"/>
      <c r="D41" s="64"/>
      <c r="E41" s="70"/>
      <c r="F41" s="65">
        <f>SUM(MonthlyArrivalsByLocation!$AQ41:$BB41)</f>
        <v>0</v>
      </c>
      <c r="G41" s="66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8"/>
      <c r="S41" s="66"/>
      <c r="T41" s="67"/>
      <c r="U41" s="67"/>
      <c r="V41" s="67"/>
      <c r="W41" s="67"/>
      <c r="X41" s="67"/>
      <c r="Y41" s="67"/>
      <c r="Z41" s="8"/>
      <c r="AA41" s="8"/>
      <c r="AB41" s="8"/>
      <c r="AC41" s="8"/>
      <c r="AD41" s="44"/>
      <c r="AE41" s="43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44"/>
      <c r="AQ41" s="43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44"/>
      <c r="BC41" s="43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44"/>
      <c r="BO41" s="43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44"/>
    </row>
    <row r="42" spans="1:78" s="217" customFormat="1" ht="15.75">
      <c r="A42" s="62"/>
      <c r="B42" s="63"/>
      <c r="C42" s="64"/>
      <c r="D42" s="64"/>
      <c r="E42" s="70"/>
      <c r="F42" s="65">
        <f>SUM(MonthlyArrivalsByLocation!$AQ42:$BB42)</f>
        <v>0</v>
      </c>
      <c r="G42" s="66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8"/>
      <c r="S42" s="66"/>
      <c r="T42" s="67"/>
      <c r="U42" s="67"/>
      <c r="V42" s="67"/>
      <c r="W42" s="67"/>
      <c r="X42" s="67"/>
      <c r="Y42" s="67"/>
      <c r="Z42" s="8"/>
      <c r="AA42" s="8"/>
      <c r="AB42" s="8"/>
      <c r="AC42" s="8"/>
      <c r="AD42" s="44"/>
      <c r="AE42" s="43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44"/>
      <c r="AQ42" s="43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44"/>
      <c r="BC42" s="43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44"/>
      <c r="BO42" s="43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44"/>
    </row>
    <row r="43" spans="1:78" s="217" customFormat="1" ht="15.75">
      <c r="A43" s="62"/>
      <c r="B43" s="63"/>
      <c r="C43" s="64"/>
      <c r="D43" s="64"/>
      <c r="E43" s="70"/>
      <c r="F43" s="65">
        <f>SUM(MonthlyArrivalsByLocation!$AQ43:$BB43)</f>
        <v>0</v>
      </c>
      <c r="G43" s="66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8"/>
      <c r="S43" s="66"/>
      <c r="T43" s="67"/>
      <c r="U43" s="67"/>
      <c r="V43" s="67"/>
      <c r="W43" s="67"/>
      <c r="X43" s="67"/>
      <c r="Y43" s="67"/>
      <c r="Z43" s="8"/>
      <c r="AA43" s="8"/>
      <c r="AB43" s="8"/>
      <c r="AC43" s="8"/>
      <c r="AD43" s="44"/>
      <c r="AE43" s="43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44"/>
      <c r="AQ43" s="43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44"/>
      <c r="BC43" s="43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44"/>
      <c r="BO43" s="43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44"/>
    </row>
    <row r="44" spans="1:78" s="217" customFormat="1" ht="15.75">
      <c r="A44" s="62"/>
      <c r="B44" s="63"/>
      <c r="C44" s="64"/>
      <c r="D44" s="64"/>
      <c r="E44" s="70"/>
      <c r="F44" s="65">
        <f>SUM(MonthlyArrivalsByLocation!$AQ44:$BB44)</f>
        <v>0</v>
      </c>
      <c r="G44" s="66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8"/>
      <c r="S44" s="66"/>
      <c r="T44" s="67"/>
      <c r="U44" s="67"/>
      <c r="V44" s="67"/>
      <c r="W44" s="67"/>
      <c r="X44" s="67"/>
      <c r="Y44" s="67"/>
      <c r="Z44" s="8"/>
      <c r="AA44" s="8"/>
      <c r="AB44" s="8"/>
      <c r="AC44" s="8"/>
      <c r="AD44" s="44"/>
      <c r="AE44" s="43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44"/>
      <c r="AQ44" s="43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44"/>
      <c r="BC44" s="43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44"/>
      <c r="BO44" s="43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44"/>
    </row>
    <row r="45" spans="1:78" s="217" customFormat="1" ht="15.75">
      <c r="A45" s="62"/>
      <c r="B45" s="63"/>
      <c r="C45" s="64"/>
      <c r="D45" s="64"/>
      <c r="E45" s="70"/>
      <c r="F45" s="65">
        <f>SUM(MonthlyArrivalsByLocation!$AQ45:$BB45)</f>
        <v>0</v>
      </c>
      <c r="G45" s="66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8"/>
      <c r="S45" s="66"/>
      <c r="T45" s="67"/>
      <c r="U45" s="67"/>
      <c r="V45" s="67"/>
      <c r="W45" s="67"/>
      <c r="X45" s="67"/>
      <c r="Y45" s="67"/>
      <c r="Z45" s="8"/>
      <c r="AA45" s="8"/>
      <c r="AB45" s="8"/>
      <c r="AC45" s="8"/>
      <c r="AD45" s="44"/>
      <c r="AE45" s="43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44"/>
      <c r="AQ45" s="43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44"/>
      <c r="BC45" s="43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44"/>
      <c r="BO45" s="43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44"/>
    </row>
    <row r="46" spans="1:78" s="217" customFormat="1" ht="15.75">
      <c r="A46" s="62"/>
      <c r="B46" s="63"/>
      <c r="C46" s="64"/>
      <c r="D46" s="64"/>
      <c r="E46" s="70"/>
      <c r="F46" s="65">
        <f>SUM(MonthlyArrivalsByLocation!$AQ46:$BB46)</f>
        <v>0</v>
      </c>
      <c r="G46" s="66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8"/>
      <c r="S46" s="66"/>
      <c r="T46" s="67"/>
      <c r="U46" s="67"/>
      <c r="V46" s="67"/>
      <c r="W46" s="67"/>
      <c r="X46" s="67"/>
      <c r="Y46" s="67"/>
      <c r="Z46" s="8"/>
      <c r="AA46" s="8"/>
      <c r="AB46" s="8"/>
      <c r="AC46" s="8"/>
      <c r="AD46" s="44"/>
      <c r="AE46" s="43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44"/>
      <c r="AQ46" s="43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44"/>
      <c r="BC46" s="43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44"/>
      <c r="BO46" s="43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44"/>
    </row>
    <row r="47" spans="1:78" s="217" customFormat="1" ht="15.75">
      <c r="A47" s="62"/>
      <c r="B47" s="63"/>
      <c r="C47" s="64"/>
      <c r="D47" s="64"/>
      <c r="E47" s="70"/>
      <c r="F47" s="65">
        <f>SUM(MonthlyArrivalsByLocation!$AQ47:$BB47)</f>
        <v>0</v>
      </c>
      <c r="G47" s="66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8"/>
      <c r="S47" s="66"/>
      <c r="T47" s="67"/>
      <c r="U47" s="67"/>
      <c r="V47" s="67"/>
      <c r="W47" s="67"/>
      <c r="X47" s="67"/>
      <c r="Y47" s="67"/>
      <c r="Z47" s="8"/>
      <c r="AA47" s="8"/>
      <c r="AB47" s="8"/>
      <c r="AC47" s="8"/>
      <c r="AD47" s="44"/>
      <c r="AE47" s="43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44"/>
      <c r="AQ47" s="43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44"/>
      <c r="BC47" s="43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44"/>
      <c r="BO47" s="43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44"/>
    </row>
    <row r="48" spans="1:78" s="217" customFormat="1" ht="15.75">
      <c r="A48" s="62"/>
      <c r="B48" s="63"/>
      <c r="C48" s="64"/>
      <c r="D48" s="64"/>
      <c r="E48" s="70"/>
      <c r="F48" s="65">
        <f>SUM(MonthlyArrivalsByLocation!$AQ48:$BB48)</f>
        <v>0</v>
      </c>
      <c r="G48" s="66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8"/>
      <c r="S48" s="66"/>
      <c r="T48" s="67"/>
      <c r="U48" s="67"/>
      <c r="V48" s="67"/>
      <c r="W48" s="67"/>
      <c r="X48" s="67"/>
      <c r="Y48" s="67"/>
      <c r="Z48" s="8"/>
      <c r="AA48" s="8"/>
      <c r="AB48" s="8"/>
      <c r="AC48" s="8"/>
      <c r="AD48" s="44"/>
      <c r="AE48" s="43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44"/>
      <c r="AQ48" s="43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44"/>
      <c r="BC48" s="43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44"/>
      <c r="BO48" s="43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44"/>
    </row>
    <row r="49" spans="1:78" s="217" customFormat="1" ht="15.75">
      <c r="A49" s="62"/>
      <c r="B49" s="63"/>
      <c r="C49" s="64"/>
      <c r="D49" s="64"/>
      <c r="E49" s="70"/>
      <c r="F49" s="65">
        <f>SUM(MonthlyArrivalsByLocation!$AQ49:$BB49)</f>
        <v>0</v>
      </c>
      <c r="G49" s="66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8"/>
      <c r="S49" s="66"/>
      <c r="T49" s="67"/>
      <c r="U49" s="67"/>
      <c r="V49" s="67"/>
      <c r="W49" s="67"/>
      <c r="X49" s="67"/>
      <c r="Y49" s="67"/>
      <c r="Z49" s="8"/>
      <c r="AA49" s="8"/>
      <c r="AB49" s="8"/>
      <c r="AC49" s="8"/>
      <c r="AD49" s="44"/>
      <c r="AE49" s="43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44"/>
      <c r="AQ49" s="43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44"/>
      <c r="BC49" s="43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44"/>
      <c r="BO49" s="43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44"/>
    </row>
    <row r="50" spans="1:78" s="217" customFormat="1" ht="15.75">
      <c r="A50" s="62"/>
      <c r="B50" s="63"/>
      <c r="C50" s="64"/>
      <c r="D50" s="64"/>
      <c r="E50" s="70"/>
      <c r="F50" s="65">
        <f>SUM(MonthlyArrivalsByLocation!$AQ50:$BB50)</f>
        <v>0</v>
      </c>
      <c r="G50" s="66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8"/>
      <c r="S50" s="66"/>
      <c r="T50" s="67"/>
      <c r="U50" s="67"/>
      <c r="V50" s="67"/>
      <c r="W50" s="67"/>
      <c r="X50" s="67"/>
      <c r="Y50" s="67"/>
      <c r="Z50" s="8"/>
      <c r="AA50" s="8"/>
      <c r="AB50" s="8"/>
      <c r="AC50" s="8"/>
      <c r="AD50" s="44"/>
      <c r="AE50" s="43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44"/>
      <c r="AQ50" s="43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44"/>
      <c r="BC50" s="43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44"/>
      <c r="BO50" s="43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44"/>
    </row>
    <row r="51" spans="1:78" s="217" customFormat="1" ht="15.75">
      <c r="A51" s="62"/>
      <c r="B51" s="63"/>
      <c r="C51" s="64"/>
      <c r="D51" s="64"/>
      <c r="E51" s="70"/>
      <c r="F51" s="65">
        <f>SUM(MonthlyArrivalsByLocation!$AQ51:$BB51)</f>
        <v>0</v>
      </c>
      <c r="G51" s="66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8"/>
      <c r="S51" s="66"/>
      <c r="T51" s="67"/>
      <c r="U51" s="67"/>
      <c r="V51" s="67"/>
      <c r="W51" s="67"/>
      <c r="X51" s="67"/>
      <c r="Y51" s="67"/>
      <c r="Z51" s="8"/>
      <c r="AA51" s="8"/>
      <c r="AB51" s="8"/>
      <c r="AC51" s="8"/>
      <c r="AD51" s="44"/>
      <c r="AE51" s="43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44"/>
      <c r="AQ51" s="43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44"/>
      <c r="BC51" s="43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44"/>
      <c r="BO51" s="43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44"/>
    </row>
    <row r="52" spans="1:78" s="217" customFormat="1" ht="15.75">
      <c r="A52" s="62"/>
      <c r="B52" s="63"/>
      <c r="C52" s="64"/>
      <c r="D52" s="64"/>
      <c r="E52" s="70"/>
      <c r="F52" s="65">
        <f>SUM(MonthlyArrivalsByLocation!$AQ52:$BB52)</f>
        <v>0</v>
      </c>
      <c r="G52" s="66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8"/>
      <c r="S52" s="66"/>
      <c r="T52" s="67"/>
      <c r="U52" s="67"/>
      <c r="V52" s="67"/>
      <c r="W52" s="67"/>
      <c r="X52" s="67"/>
      <c r="Y52" s="67"/>
      <c r="Z52" s="8"/>
      <c r="AA52" s="8"/>
      <c r="AB52" s="8"/>
      <c r="AC52" s="8"/>
      <c r="AD52" s="44"/>
      <c r="AE52" s="43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44"/>
      <c r="AQ52" s="43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44"/>
      <c r="BC52" s="43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44"/>
      <c r="BO52" s="43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44"/>
    </row>
    <row r="53" spans="1:78" s="217" customFormat="1" ht="15.75">
      <c r="A53" s="62"/>
      <c r="B53" s="63"/>
      <c r="C53" s="64"/>
      <c r="D53" s="64"/>
      <c r="E53" s="70"/>
      <c r="F53" s="65">
        <f>SUM(MonthlyArrivalsByLocation!$AQ53:$BB53)</f>
        <v>0</v>
      </c>
      <c r="G53" s="66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8"/>
      <c r="S53" s="66"/>
      <c r="T53" s="67"/>
      <c r="U53" s="67"/>
      <c r="V53" s="67"/>
      <c r="W53" s="67"/>
      <c r="X53" s="67"/>
      <c r="Y53" s="67"/>
      <c r="Z53" s="8"/>
      <c r="AA53" s="8"/>
      <c r="AB53" s="8"/>
      <c r="AC53" s="8"/>
      <c r="AD53" s="44"/>
      <c r="AE53" s="43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44"/>
      <c r="AQ53" s="43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44"/>
      <c r="BC53" s="43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44"/>
      <c r="BO53" s="43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44"/>
    </row>
    <row r="54" spans="1:78" s="217" customFormat="1" ht="15.75">
      <c r="A54" s="62"/>
      <c r="B54" s="63"/>
      <c r="C54" s="64"/>
      <c r="D54" s="64"/>
      <c r="E54" s="70"/>
      <c r="F54" s="65">
        <f>SUM(MonthlyArrivalsByLocation!$AQ54:$BB54)</f>
        <v>0</v>
      </c>
      <c r="G54" s="66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8"/>
      <c r="S54" s="66"/>
      <c r="T54" s="67"/>
      <c r="U54" s="67"/>
      <c r="V54" s="67"/>
      <c r="W54" s="67"/>
      <c r="X54" s="67"/>
      <c r="Y54" s="67"/>
      <c r="Z54" s="8"/>
      <c r="AA54" s="8"/>
      <c r="AB54" s="8"/>
      <c r="AC54" s="8"/>
      <c r="AD54" s="44"/>
      <c r="AE54" s="43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44"/>
      <c r="AQ54" s="43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44"/>
      <c r="BC54" s="43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44"/>
      <c r="BO54" s="43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44"/>
    </row>
    <row r="55" spans="1:78" s="217" customFormat="1" ht="15.75">
      <c r="A55" s="62"/>
      <c r="B55" s="63"/>
      <c r="C55" s="64"/>
      <c r="D55" s="64"/>
      <c r="E55" s="70"/>
      <c r="F55" s="65">
        <f>SUM(MonthlyArrivalsByLocation!$AQ55:$BB55)</f>
        <v>0</v>
      </c>
      <c r="G55" s="66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8"/>
      <c r="S55" s="66"/>
      <c r="T55" s="67"/>
      <c r="U55" s="67"/>
      <c r="V55" s="67"/>
      <c r="W55" s="67"/>
      <c r="X55" s="67"/>
      <c r="Y55" s="67"/>
      <c r="Z55" s="8"/>
      <c r="AA55" s="8"/>
      <c r="AB55" s="8"/>
      <c r="AC55" s="8"/>
      <c r="AD55" s="44"/>
      <c r="AE55" s="43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44"/>
      <c r="AQ55" s="43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44"/>
      <c r="BC55" s="43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44"/>
      <c r="BO55" s="43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44"/>
    </row>
    <row r="56" spans="1:78" s="231" customFormat="1" ht="15.75">
      <c r="A56" s="220"/>
      <c r="B56" s="221"/>
      <c r="C56" s="222"/>
      <c r="D56" s="222"/>
      <c r="E56" s="223"/>
      <c r="F56" s="224">
        <f>SUM(MonthlyArrivalsByLocation!$AQ56:$BB56)</f>
        <v>0</v>
      </c>
      <c r="G56" s="225"/>
      <c r="H56" s="226"/>
      <c r="I56" s="226"/>
      <c r="J56" s="226"/>
      <c r="K56" s="226"/>
      <c r="L56" s="226"/>
      <c r="M56" s="226"/>
      <c r="N56" s="226"/>
      <c r="O56" s="226"/>
      <c r="P56" s="226"/>
      <c r="Q56" s="226"/>
      <c r="R56" s="227"/>
      <c r="S56" s="225"/>
      <c r="T56" s="226"/>
      <c r="U56" s="226"/>
      <c r="V56" s="226"/>
      <c r="W56" s="226"/>
      <c r="X56" s="226"/>
      <c r="Y56" s="226"/>
      <c r="Z56" s="228"/>
      <c r="AA56" s="228"/>
      <c r="AB56" s="228"/>
      <c r="AC56" s="228"/>
      <c r="AD56" s="229"/>
      <c r="AE56" s="230"/>
      <c r="AF56" s="228"/>
      <c r="AG56" s="228"/>
      <c r="AH56" s="228"/>
      <c r="AI56" s="228"/>
      <c r="AJ56" s="228"/>
      <c r="AK56" s="228"/>
      <c r="AL56" s="228"/>
      <c r="AM56" s="228"/>
      <c r="AN56" s="228"/>
      <c r="AO56" s="228"/>
      <c r="AP56" s="229"/>
      <c r="AQ56" s="230"/>
      <c r="AR56" s="228"/>
      <c r="AS56" s="228"/>
      <c r="AT56" s="228"/>
      <c r="AU56" s="228"/>
      <c r="AV56" s="228"/>
      <c r="AW56" s="228"/>
      <c r="AX56" s="228"/>
      <c r="AY56" s="228"/>
      <c r="AZ56" s="228"/>
      <c r="BA56" s="228"/>
      <c r="BB56" s="229"/>
      <c r="BC56" s="230"/>
      <c r="BD56" s="228"/>
      <c r="BE56" s="228"/>
      <c r="BF56" s="228"/>
      <c r="BG56" s="228"/>
      <c r="BH56" s="228"/>
      <c r="BI56" s="228"/>
      <c r="BJ56" s="228"/>
      <c r="BK56" s="228"/>
      <c r="BL56" s="228"/>
      <c r="BM56" s="228"/>
      <c r="BN56" s="229"/>
      <c r="BO56" s="230"/>
      <c r="BP56" s="228"/>
      <c r="BQ56" s="228"/>
      <c r="BR56" s="228"/>
      <c r="BS56" s="228"/>
      <c r="BT56" s="228"/>
      <c r="BU56" s="228"/>
      <c r="BV56" s="228"/>
      <c r="BW56" s="228"/>
      <c r="BX56" s="228"/>
      <c r="BY56" s="228"/>
      <c r="BZ56" s="229"/>
    </row>
    <row r="57" spans="1:78" ht="15.75">
      <c r="A57" s="81"/>
      <c r="B57" s="80"/>
      <c r="C57" s="80"/>
      <c r="D57" s="80"/>
      <c r="E57" s="80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82"/>
      <c r="BK57" s="82"/>
      <c r="BL57" s="82"/>
      <c r="BM57" s="82"/>
      <c r="BN57" s="82"/>
      <c r="BO57" s="82"/>
      <c r="BP57" s="82"/>
      <c r="BQ57" s="82"/>
      <c r="BR57" s="82"/>
      <c r="BS57" s="82"/>
      <c r="BT57" s="82"/>
      <c r="BU57" s="82"/>
      <c r="BV57" s="82"/>
      <c r="BW57" s="82"/>
      <c r="BX57" s="82"/>
      <c r="BY57" s="82"/>
      <c r="BZ57" s="82"/>
    </row>
    <row r="58" spans="1:78" ht="15.75">
      <c r="A58" s="81"/>
      <c r="B58" s="80"/>
      <c r="C58" s="80"/>
      <c r="D58" s="80"/>
      <c r="E58" s="80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82"/>
      <c r="BH58" s="82"/>
      <c r="BI58" s="82"/>
      <c r="BJ58" s="82"/>
      <c r="BK58" s="82"/>
      <c r="BL58" s="82"/>
      <c r="BM58" s="82"/>
      <c r="BN58" s="82"/>
      <c r="BO58" s="82"/>
      <c r="BP58" s="82"/>
      <c r="BQ58" s="82"/>
      <c r="BR58" s="82"/>
      <c r="BS58" s="82"/>
      <c r="BT58" s="82"/>
      <c r="BU58" s="82"/>
      <c r="BV58" s="82"/>
      <c r="BW58" s="82"/>
      <c r="BX58" s="82"/>
      <c r="BY58" s="82"/>
      <c r="BZ58" s="82"/>
    </row>
    <row r="59" spans="1:78" ht="15.75">
      <c r="A59" s="81"/>
      <c r="B59" s="80"/>
      <c r="C59" s="80"/>
      <c r="D59" s="80"/>
      <c r="E59" s="80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82"/>
      <c r="BE59" s="82"/>
      <c r="BF59" s="82"/>
      <c r="BG59" s="82"/>
      <c r="BH59" s="82"/>
      <c r="BI59" s="82"/>
      <c r="BJ59" s="82"/>
      <c r="BK59" s="82"/>
      <c r="BL59" s="82"/>
      <c r="BM59" s="82"/>
      <c r="BN59" s="82"/>
      <c r="BO59" s="82"/>
      <c r="BP59" s="82"/>
      <c r="BQ59" s="82"/>
      <c r="BR59" s="82"/>
      <c r="BS59" s="82"/>
      <c r="BT59" s="82"/>
      <c r="BU59" s="82"/>
      <c r="BV59" s="82"/>
      <c r="BW59" s="82"/>
      <c r="BX59" s="82"/>
      <c r="BY59" s="82"/>
      <c r="BZ59" s="82"/>
    </row>
    <row r="60" spans="1:78" ht="15.75">
      <c r="A60" s="81"/>
      <c r="B60" s="80"/>
      <c r="C60" s="80"/>
      <c r="D60" s="80"/>
      <c r="E60" s="80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82"/>
      <c r="BI60" s="82"/>
      <c r="BJ60" s="82"/>
      <c r="BK60" s="82"/>
      <c r="BL60" s="82"/>
      <c r="BM60" s="82"/>
      <c r="BN60" s="82"/>
      <c r="BO60" s="82"/>
      <c r="BP60" s="82"/>
      <c r="BQ60" s="82"/>
      <c r="BR60" s="82"/>
      <c r="BS60" s="82"/>
      <c r="BT60" s="82"/>
      <c r="BU60" s="82"/>
      <c r="BV60" s="82"/>
      <c r="BW60" s="82"/>
      <c r="BX60" s="82"/>
      <c r="BY60" s="82"/>
      <c r="BZ60" s="82"/>
    </row>
    <row r="61" spans="1:78" ht="15.75">
      <c r="A61" s="81"/>
      <c r="B61" s="80"/>
      <c r="C61" s="80"/>
      <c r="D61" s="80"/>
      <c r="E61" s="80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82"/>
      <c r="BI61" s="82"/>
      <c r="BJ61" s="82"/>
      <c r="BK61" s="82"/>
      <c r="BL61" s="82"/>
      <c r="BM61" s="82"/>
      <c r="BN61" s="82"/>
      <c r="BO61" s="82"/>
      <c r="BP61" s="82"/>
      <c r="BQ61" s="82"/>
      <c r="BR61" s="82"/>
      <c r="BS61" s="82"/>
      <c r="BT61" s="82"/>
      <c r="BU61" s="82"/>
      <c r="BV61" s="82"/>
      <c r="BW61" s="82"/>
      <c r="BX61" s="82"/>
      <c r="BY61" s="82"/>
      <c r="BZ61" s="82"/>
    </row>
    <row r="62" spans="1:78" ht="15.75">
      <c r="A62" s="81"/>
      <c r="B62" s="80"/>
      <c r="C62" s="80"/>
      <c r="D62" s="80"/>
      <c r="E62" s="80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82"/>
      <c r="BD62" s="82"/>
      <c r="BE62" s="82"/>
      <c r="BF62" s="82"/>
      <c r="BG62" s="82"/>
      <c r="BH62" s="82"/>
      <c r="BI62" s="82"/>
      <c r="BJ62" s="82"/>
      <c r="BK62" s="82"/>
      <c r="BL62" s="82"/>
      <c r="BM62" s="82"/>
      <c r="BN62" s="82"/>
      <c r="BO62" s="82"/>
      <c r="BP62" s="82"/>
      <c r="BQ62" s="82"/>
      <c r="BR62" s="82"/>
      <c r="BS62" s="82"/>
      <c r="BT62" s="82"/>
      <c r="BU62" s="82"/>
      <c r="BV62" s="82"/>
      <c r="BW62" s="82"/>
      <c r="BX62" s="82"/>
      <c r="BY62" s="82"/>
      <c r="BZ62" s="82"/>
    </row>
    <row r="63" spans="1:78" ht="15.75">
      <c r="A63" s="81"/>
      <c r="B63" s="80"/>
      <c r="C63" s="80"/>
      <c r="D63" s="80"/>
      <c r="E63" s="80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2"/>
      <c r="BD63" s="82"/>
      <c r="BE63" s="82"/>
      <c r="BF63" s="82"/>
      <c r="BG63" s="82"/>
      <c r="BH63" s="82"/>
      <c r="BI63" s="82"/>
      <c r="BJ63" s="82"/>
      <c r="BK63" s="82"/>
      <c r="BL63" s="82"/>
      <c r="BM63" s="82"/>
      <c r="BN63" s="82"/>
      <c r="BO63" s="82"/>
      <c r="BP63" s="82"/>
      <c r="BQ63" s="82"/>
      <c r="BR63" s="82"/>
      <c r="BS63" s="82"/>
      <c r="BT63" s="82"/>
      <c r="BU63" s="82"/>
      <c r="BV63" s="82"/>
      <c r="BW63" s="82"/>
      <c r="BX63" s="82"/>
      <c r="BY63" s="82"/>
      <c r="BZ63" s="82"/>
    </row>
    <row r="64" spans="1:78" ht="15.75">
      <c r="A64" s="81"/>
      <c r="B64" s="80"/>
      <c r="C64" s="80"/>
      <c r="D64" s="80"/>
      <c r="E64" s="80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82"/>
      <c r="BD64" s="82"/>
      <c r="BE64" s="82"/>
      <c r="BF64" s="82"/>
      <c r="BG64" s="82"/>
      <c r="BH64" s="82"/>
      <c r="BI64" s="82"/>
      <c r="BJ64" s="82"/>
      <c r="BK64" s="82"/>
      <c r="BL64" s="82"/>
      <c r="BM64" s="82"/>
      <c r="BN64" s="82"/>
      <c r="BO64" s="82"/>
      <c r="BP64" s="82"/>
      <c r="BQ64" s="82"/>
      <c r="BR64" s="82"/>
      <c r="BS64" s="82"/>
      <c r="BT64" s="82"/>
      <c r="BU64" s="82"/>
      <c r="BV64" s="82"/>
      <c r="BW64" s="82"/>
      <c r="BX64" s="82"/>
      <c r="BY64" s="82"/>
      <c r="BZ64" s="82"/>
    </row>
    <row r="65" spans="1:78" ht="15.75">
      <c r="A65" s="81"/>
      <c r="B65" s="80"/>
      <c r="C65" s="80"/>
      <c r="D65" s="80"/>
      <c r="E65" s="80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82"/>
      <c r="BD65" s="82"/>
      <c r="BE65" s="82"/>
      <c r="BF65" s="82"/>
      <c r="BG65" s="82"/>
      <c r="BH65" s="82"/>
      <c r="BI65" s="82"/>
      <c r="BJ65" s="82"/>
      <c r="BK65" s="82"/>
      <c r="BL65" s="82"/>
      <c r="BM65" s="82"/>
      <c r="BN65" s="82"/>
      <c r="BO65" s="82"/>
      <c r="BP65" s="82"/>
      <c r="BQ65" s="82"/>
      <c r="BR65" s="82"/>
      <c r="BS65" s="82"/>
      <c r="BT65" s="82"/>
      <c r="BU65" s="82"/>
      <c r="BV65" s="82"/>
      <c r="BW65" s="82"/>
      <c r="BX65" s="82"/>
      <c r="BY65" s="82"/>
      <c r="BZ65" s="82"/>
    </row>
    <row r="66" spans="1:78" ht="15.75">
      <c r="A66" s="81"/>
      <c r="B66" s="80"/>
      <c r="C66" s="80"/>
      <c r="D66" s="80"/>
      <c r="E66" s="80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82"/>
      <c r="BD66" s="82"/>
      <c r="BE66" s="82"/>
      <c r="BF66" s="82"/>
      <c r="BG66" s="82"/>
      <c r="BH66" s="82"/>
      <c r="BI66" s="82"/>
      <c r="BJ66" s="82"/>
      <c r="BK66" s="82"/>
      <c r="BL66" s="82"/>
      <c r="BM66" s="82"/>
      <c r="BN66" s="82"/>
      <c r="BO66" s="82"/>
      <c r="BP66" s="82"/>
      <c r="BQ66" s="82"/>
      <c r="BR66" s="82"/>
      <c r="BS66" s="82"/>
      <c r="BT66" s="82"/>
      <c r="BU66" s="82"/>
      <c r="BV66" s="82"/>
      <c r="BW66" s="82"/>
      <c r="BX66" s="82"/>
      <c r="BY66" s="82"/>
      <c r="BZ66" s="82"/>
    </row>
  </sheetData>
  <sheetProtection/>
  <dataValidations count="3">
    <dataValidation type="date" allowBlank="1" showErrorMessage="1" sqref="E1:E184">
      <formula1>42005</formula1>
      <formula2>43831</formula2>
    </dataValidation>
    <dataValidation type="whole" operator="greaterThan" allowBlank="1" showErrorMessage="1" sqref="G3:BZ8 G9:AM22 G57:BZ116 AN13:BZ22 G23:R56 AE23:BZ23 S24:BZ56 AO9:AO12 AQ9:BZ12">
      <formula1>-1</formula1>
    </dataValidation>
    <dataValidation type="decimal" allowBlank="1" showErrorMessage="1" sqref="C3:D24 C26:D159">
      <formula1>-150</formula1>
      <formula2>150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F14"/>
  <sheetViews>
    <sheetView zoomScalePageLayoutView="0" workbookViewId="0" topLeftCell="B1">
      <selection activeCell="H36" sqref="H36"/>
    </sheetView>
  </sheetViews>
  <sheetFormatPr defaultColWidth="11.00390625" defaultRowHeight="15.75"/>
  <sheetData>
    <row r="1" ht="21">
      <c r="A1" s="36" t="s">
        <v>138</v>
      </c>
    </row>
    <row r="2" spans="1:4" ht="15.75">
      <c r="A2" s="41" t="s">
        <v>1</v>
      </c>
      <c r="B2" s="41" t="s">
        <v>22</v>
      </c>
      <c r="C2" s="41" t="s">
        <v>23</v>
      </c>
      <c r="D2" t="s">
        <v>25</v>
      </c>
    </row>
    <row r="3" spans="1:5" ht="15.75">
      <c r="A3" s="23">
        <v>2008</v>
      </c>
      <c r="B3" s="8">
        <v>59000</v>
      </c>
      <c r="C3" s="8"/>
      <c r="D3" s="83"/>
      <c r="E3" s="83"/>
    </row>
    <row r="4" spans="1:5" ht="15.75">
      <c r="A4" s="23">
        <v>2009</v>
      </c>
      <c r="B4" s="8">
        <v>56252</v>
      </c>
      <c r="C4" s="8"/>
      <c r="D4" s="84"/>
      <c r="E4" s="84"/>
    </row>
    <row r="5" spans="1:5" ht="15.75">
      <c r="A5" s="23">
        <v>2010</v>
      </c>
      <c r="B5" s="8">
        <v>9654</v>
      </c>
      <c r="C5" s="8"/>
      <c r="D5" s="83"/>
      <c r="E5" s="83"/>
    </row>
    <row r="6" spans="1:5" ht="15.75">
      <c r="A6" s="23">
        <v>2011</v>
      </c>
      <c r="B6" s="8">
        <v>70402</v>
      </c>
      <c r="C6" s="8"/>
      <c r="D6" s="83"/>
      <c r="E6" s="83"/>
    </row>
    <row r="7" spans="1:5" ht="15.75">
      <c r="A7" s="23">
        <v>2012</v>
      </c>
      <c r="B7" s="8">
        <v>22439</v>
      </c>
      <c r="C7" s="8"/>
      <c r="D7" s="83"/>
      <c r="E7" s="83"/>
    </row>
    <row r="8" spans="1:5" ht="15.75">
      <c r="A8" s="23">
        <v>2013</v>
      </c>
      <c r="B8" s="8">
        <v>59421</v>
      </c>
      <c r="C8" s="8"/>
      <c r="D8" s="83"/>
      <c r="E8" s="83"/>
    </row>
    <row r="9" spans="1:5" ht="15.75">
      <c r="A9" s="85">
        <v>2014</v>
      </c>
      <c r="B9" s="86">
        <f>SUM(MonthlyArrivalsByCountry!$G$5:$R$9)</f>
        <v>216054</v>
      </c>
      <c r="C9" s="86">
        <f>SUM(MonthlyArrivalsByCountry!G6:R6)</f>
        <v>41038</v>
      </c>
      <c r="D9" s="83">
        <f>SUM(MonthlyArrivalsByCountry!G7:R7)</f>
        <v>170100</v>
      </c>
      <c r="E9" s="83"/>
    </row>
    <row r="10" spans="1:5" ht="15.75">
      <c r="A10" s="85">
        <v>2015</v>
      </c>
      <c r="B10" s="86">
        <f>SUM(MonthlyArrivalsByCountry!$S$5:$AD$9)</f>
        <v>1015078</v>
      </c>
      <c r="C10" s="86">
        <f>SUM(MonthlyArrivalsByCountry!S6:AD6)</f>
        <v>856723</v>
      </c>
      <c r="D10" s="83">
        <f>SUM(MonthlyArrivalsByCountry!S7:AD7)</f>
        <v>153842</v>
      </c>
      <c r="E10" s="83"/>
    </row>
    <row r="11" spans="1:5" ht="15.75">
      <c r="A11" s="85">
        <v>2016</v>
      </c>
      <c r="B11" s="86">
        <f>SUM(MonthlyArrivalsByCountry!$AE$5:$AP$9)</f>
        <v>362376</v>
      </c>
      <c r="C11" s="86">
        <f>SUM(MonthlyArrivalsByCountry!AE6:AP6)</f>
        <v>173450</v>
      </c>
      <c r="D11" s="83">
        <f>SUM(MonthlyArrivalsByCountry!AE7:AP7)</f>
        <v>181436</v>
      </c>
      <c r="E11" s="83"/>
    </row>
    <row r="12" spans="1:6" ht="15.75">
      <c r="A12" s="85">
        <v>2017</v>
      </c>
      <c r="B12" s="86">
        <f>SUM(MonthlyArrivalsByCountry!$AQ$5:$BB$9)</f>
        <v>13924</v>
      </c>
      <c r="C12" s="86"/>
      <c r="D12" s="83"/>
      <c r="E12" s="83"/>
      <c r="F12" s="35" t="s">
        <v>139</v>
      </c>
    </row>
    <row r="13" spans="1:5" ht="15.75">
      <c r="A13" s="85">
        <v>2018</v>
      </c>
      <c r="B13" s="86">
        <f>SUM(MonthlyArrivalsByCountry!$BC$5:$BN$9)</f>
        <v>0</v>
      </c>
      <c r="C13" s="86"/>
      <c r="D13" s="83"/>
      <c r="E13" s="83"/>
    </row>
    <row r="14" spans="1:5" ht="15.75">
      <c r="A14" s="85">
        <v>2019</v>
      </c>
      <c r="B14" s="86">
        <f>SUM(MonthlyArrivalsByCountry!$BO$5:$BZ$9)</f>
        <v>0</v>
      </c>
      <c r="C14" s="86"/>
      <c r="D14" s="83"/>
      <c r="E14" s="83"/>
    </row>
  </sheetData>
  <sheetProtection sheet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O121"/>
  <sheetViews>
    <sheetView zoomScale="70" zoomScaleNormal="70" zoomScalePageLayoutView="0" workbookViewId="0" topLeftCell="A1">
      <selection activeCell="E25" sqref="E25"/>
    </sheetView>
  </sheetViews>
  <sheetFormatPr defaultColWidth="11.00390625" defaultRowHeight="15.75"/>
  <cols>
    <col min="1" max="1" width="11.00390625" style="0" customWidth="1"/>
    <col min="2" max="2" width="22.00390625" style="0" customWidth="1"/>
    <col min="3" max="3" width="11.00390625" style="55" customWidth="1"/>
    <col min="4" max="4" width="13.375" style="0" customWidth="1"/>
    <col min="5" max="5" width="12.50390625" style="0" customWidth="1"/>
  </cols>
  <sheetData>
    <row r="1" spans="1:5" ht="21">
      <c r="A1" s="87" t="s">
        <v>140</v>
      </c>
      <c r="C1" s="38" t="s">
        <v>141</v>
      </c>
      <c r="E1" s="88"/>
    </row>
    <row r="2" spans="1:41" ht="15.75">
      <c r="A2" s="89" t="s">
        <v>17</v>
      </c>
      <c r="B2" s="39" t="s">
        <v>142</v>
      </c>
      <c r="C2" s="39" t="s">
        <v>22</v>
      </c>
      <c r="D2" s="39" t="s">
        <v>21</v>
      </c>
      <c r="E2" s="90" t="s">
        <v>143</v>
      </c>
      <c r="F2" s="91" t="s">
        <v>63</v>
      </c>
      <c r="G2" s="92" t="s">
        <v>64</v>
      </c>
      <c r="H2" s="92" t="s">
        <v>65</v>
      </c>
      <c r="I2" s="92" t="s">
        <v>66</v>
      </c>
      <c r="J2" s="92" t="s">
        <v>67</v>
      </c>
      <c r="K2" s="92" t="s">
        <v>68</v>
      </c>
      <c r="L2" s="92" t="s">
        <v>69</v>
      </c>
      <c r="M2" s="92" t="s">
        <v>70</v>
      </c>
      <c r="N2" s="92" t="s">
        <v>71</v>
      </c>
      <c r="O2" s="92" t="s">
        <v>72</v>
      </c>
      <c r="P2" s="92" t="s">
        <v>73</v>
      </c>
      <c r="Q2" s="93" t="s">
        <v>74</v>
      </c>
      <c r="R2" s="94" t="s">
        <v>75</v>
      </c>
      <c r="S2" s="94" t="s">
        <v>76</v>
      </c>
      <c r="T2" s="94" t="s">
        <v>77</v>
      </c>
      <c r="U2" s="94" t="s">
        <v>78</v>
      </c>
      <c r="V2" s="94" t="s">
        <v>79</v>
      </c>
      <c r="W2" s="94" t="s">
        <v>80</v>
      </c>
      <c r="X2" s="94" t="s">
        <v>81</v>
      </c>
      <c r="Y2" s="94" t="s">
        <v>82</v>
      </c>
      <c r="Z2" s="94" t="s">
        <v>83</v>
      </c>
      <c r="AA2" s="94" t="s">
        <v>84</v>
      </c>
      <c r="AB2" s="94" t="s">
        <v>85</v>
      </c>
      <c r="AC2" s="95" t="s">
        <v>86</v>
      </c>
      <c r="AD2" s="91" t="s">
        <v>87</v>
      </c>
      <c r="AE2" s="92" t="s">
        <v>88</v>
      </c>
      <c r="AF2" s="92" t="s">
        <v>89</v>
      </c>
      <c r="AG2" s="92" t="s">
        <v>90</v>
      </c>
      <c r="AH2" s="92" t="s">
        <v>91</v>
      </c>
      <c r="AI2" s="92" t="s">
        <v>92</v>
      </c>
      <c r="AJ2" s="92" t="s">
        <v>93</v>
      </c>
      <c r="AK2" s="92" t="s">
        <v>94</v>
      </c>
      <c r="AL2" s="92" t="s">
        <v>95</v>
      </c>
      <c r="AM2" s="92" t="s">
        <v>96</v>
      </c>
      <c r="AN2" s="92" t="s">
        <v>97</v>
      </c>
      <c r="AO2" s="93" t="s">
        <v>98</v>
      </c>
    </row>
    <row r="3" spans="1:41" s="69" customFormat="1" ht="15.75">
      <c r="A3" s="89" t="s">
        <v>29</v>
      </c>
      <c r="B3" s="71" t="s">
        <v>145</v>
      </c>
      <c r="C3" s="96">
        <f aca="true" t="shared" si="0" ref="C3:C34">SUM($F3:$Q3)</f>
        <v>1601</v>
      </c>
      <c r="D3" s="97">
        <v>42735</v>
      </c>
      <c r="E3" s="98">
        <v>641</v>
      </c>
      <c r="F3" s="71">
        <v>10</v>
      </c>
      <c r="G3" s="71">
        <v>0</v>
      </c>
      <c r="H3" s="71">
        <v>3</v>
      </c>
      <c r="I3" s="71">
        <v>35</v>
      </c>
      <c r="J3" s="71">
        <v>12</v>
      </c>
      <c r="K3" s="71">
        <v>90</v>
      </c>
      <c r="L3" s="71">
        <v>121</v>
      </c>
      <c r="M3" s="71">
        <v>338</v>
      </c>
      <c r="N3" s="71">
        <v>280</v>
      </c>
      <c r="O3" s="71">
        <v>335</v>
      </c>
      <c r="P3" s="71">
        <v>152</v>
      </c>
      <c r="Q3" s="71">
        <v>225</v>
      </c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</row>
    <row r="4" spans="1:41" s="69" customFormat="1" ht="15.75">
      <c r="A4" s="89" t="s">
        <v>29</v>
      </c>
      <c r="B4" s="71" t="s">
        <v>144</v>
      </c>
      <c r="C4" s="96">
        <f t="shared" si="0"/>
        <v>1547</v>
      </c>
      <c r="D4" s="100">
        <f>D3</f>
        <v>42735</v>
      </c>
      <c r="E4" s="98">
        <v>436</v>
      </c>
      <c r="F4" s="71">
        <v>73</v>
      </c>
      <c r="G4" s="71">
        <v>27</v>
      </c>
      <c r="H4" s="71">
        <v>36</v>
      </c>
      <c r="I4" s="71">
        <v>124</v>
      </c>
      <c r="J4" s="71">
        <v>127</v>
      </c>
      <c r="K4" s="71">
        <v>221</v>
      </c>
      <c r="L4" s="71">
        <v>129</v>
      </c>
      <c r="M4" s="71">
        <v>131</v>
      </c>
      <c r="N4" s="71">
        <v>193</v>
      </c>
      <c r="O4" s="71">
        <v>231</v>
      </c>
      <c r="P4" s="71">
        <v>156</v>
      </c>
      <c r="Q4" s="71">
        <v>99</v>
      </c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</row>
    <row r="5" spans="1:41" s="69" customFormat="1" ht="15.75">
      <c r="A5" s="89" t="s">
        <v>29</v>
      </c>
      <c r="B5" s="71" t="s">
        <v>147</v>
      </c>
      <c r="C5" s="96">
        <f t="shared" si="0"/>
        <v>863</v>
      </c>
      <c r="D5" s="100">
        <f aca="true" t="shared" si="1" ref="D5:D45">D4</f>
        <v>42735</v>
      </c>
      <c r="E5" s="98">
        <v>603</v>
      </c>
      <c r="F5" s="71">
        <v>37</v>
      </c>
      <c r="G5" s="71">
        <v>40</v>
      </c>
      <c r="H5" s="71">
        <v>28</v>
      </c>
      <c r="I5" s="71">
        <v>17</v>
      </c>
      <c r="J5" s="71">
        <v>45</v>
      </c>
      <c r="K5" s="71">
        <v>58</v>
      </c>
      <c r="L5" s="71">
        <v>34</v>
      </c>
      <c r="M5" s="71">
        <v>85</v>
      </c>
      <c r="N5" s="71">
        <v>167</v>
      </c>
      <c r="O5" s="71">
        <v>109</v>
      </c>
      <c r="P5" s="71">
        <v>152</v>
      </c>
      <c r="Q5" s="71">
        <v>91</v>
      </c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</row>
    <row r="6" spans="1:41" s="69" customFormat="1" ht="15.75">
      <c r="A6" s="89" t="s">
        <v>29</v>
      </c>
      <c r="B6" s="71" t="s">
        <v>146</v>
      </c>
      <c r="C6" s="96">
        <f t="shared" si="0"/>
        <v>843</v>
      </c>
      <c r="D6" s="100">
        <f t="shared" si="1"/>
        <v>42735</v>
      </c>
      <c r="E6" s="98">
        <v>151</v>
      </c>
      <c r="F6" s="71">
        <v>109</v>
      </c>
      <c r="G6" s="71">
        <v>45</v>
      </c>
      <c r="H6" s="71">
        <v>121</v>
      </c>
      <c r="I6" s="71">
        <v>130</v>
      </c>
      <c r="J6" s="71">
        <v>135</v>
      </c>
      <c r="K6" s="71">
        <v>94</v>
      </c>
      <c r="L6" s="71">
        <v>9</v>
      </c>
      <c r="M6" s="71">
        <v>5</v>
      </c>
      <c r="N6" s="71">
        <v>42</v>
      </c>
      <c r="O6" s="71">
        <v>78</v>
      </c>
      <c r="P6" s="71">
        <v>13</v>
      </c>
      <c r="Q6" s="71">
        <v>62</v>
      </c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</row>
    <row r="7" spans="1:41" s="69" customFormat="1" ht="15.75">
      <c r="A7" s="89" t="s">
        <v>29</v>
      </c>
      <c r="B7" s="71" t="s">
        <v>148</v>
      </c>
      <c r="C7" s="96">
        <f t="shared" si="0"/>
        <v>674</v>
      </c>
      <c r="D7" s="100">
        <f t="shared" si="1"/>
        <v>42735</v>
      </c>
      <c r="E7" s="98">
        <v>1020</v>
      </c>
      <c r="F7" s="71">
        <v>13</v>
      </c>
      <c r="G7" s="71">
        <v>29</v>
      </c>
      <c r="H7" s="71">
        <v>6</v>
      </c>
      <c r="I7" s="71">
        <v>26</v>
      </c>
      <c r="J7" s="71">
        <v>0</v>
      </c>
      <c r="K7" s="71">
        <v>55</v>
      </c>
      <c r="L7" s="71">
        <v>43</v>
      </c>
      <c r="M7" s="71">
        <v>124</v>
      </c>
      <c r="N7" s="71">
        <v>98</v>
      </c>
      <c r="O7" s="71">
        <v>115</v>
      </c>
      <c r="P7" s="71">
        <v>139</v>
      </c>
      <c r="Q7" s="71">
        <v>26</v>
      </c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</row>
    <row r="8" spans="1:41" s="69" customFormat="1" ht="15.75">
      <c r="A8" s="89" t="s">
        <v>29</v>
      </c>
      <c r="B8" s="71" t="s">
        <v>149</v>
      </c>
      <c r="C8" s="96">
        <f t="shared" si="0"/>
        <v>610</v>
      </c>
      <c r="D8" s="100">
        <f t="shared" si="1"/>
        <v>42735</v>
      </c>
      <c r="E8" s="98">
        <v>593</v>
      </c>
      <c r="F8" s="71">
        <v>101</v>
      </c>
      <c r="G8" s="71">
        <v>17</v>
      </c>
      <c r="H8" s="71">
        <v>17</v>
      </c>
      <c r="I8" s="71">
        <v>56</v>
      </c>
      <c r="J8" s="71">
        <v>62</v>
      </c>
      <c r="K8" s="71">
        <v>25</v>
      </c>
      <c r="L8" s="71">
        <v>27</v>
      </c>
      <c r="M8" s="71">
        <v>54</v>
      </c>
      <c r="N8" s="71">
        <v>124</v>
      </c>
      <c r="O8" s="71">
        <v>27</v>
      </c>
      <c r="P8" s="71">
        <v>40</v>
      </c>
      <c r="Q8" s="71">
        <v>60</v>
      </c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</row>
    <row r="9" spans="1:41" s="69" customFormat="1" ht="15.75">
      <c r="A9" s="101" t="s">
        <v>29</v>
      </c>
      <c r="B9" s="71" t="s">
        <v>150</v>
      </c>
      <c r="C9" s="96">
        <f t="shared" si="0"/>
        <v>254</v>
      </c>
      <c r="D9" s="100">
        <f t="shared" si="1"/>
        <v>42735</v>
      </c>
      <c r="E9" s="102">
        <v>166</v>
      </c>
      <c r="F9" s="71">
        <v>25</v>
      </c>
      <c r="G9" s="71">
        <v>1</v>
      </c>
      <c r="H9" s="71">
        <v>11</v>
      </c>
      <c r="I9" s="71">
        <v>12</v>
      </c>
      <c r="J9" s="71">
        <v>10</v>
      </c>
      <c r="K9" s="71">
        <v>33</v>
      </c>
      <c r="L9" s="71">
        <v>29</v>
      </c>
      <c r="M9" s="71">
        <v>26</v>
      </c>
      <c r="N9" s="71">
        <v>55</v>
      </c>
      <c r="O9" s="71">
        <v>23</v>
      </c>
      <c r="P9" s="71">
        <v>16</v>
      </c>
      <c r="Q9" s="71">
        <v>13</v>
      </c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</row>
    <row r="10" spans="1:41" s="69" customFormat="1" ht="15.75">
      <c r="A10" s="89" t="s">
        <v>29</v>
      </c>
      <c r="B10" s="71" t="s">
        <v>151</v>
      </c>
      <c r="C10" s="96">
        <f t="shared" si="0"/>
        <v>221</v>
      </c>
      <c r="D10" s="100">
        <f t="shared" si="1"/>
        <v>42735</v>
      </c>
      <c r="E10" s="98">
        <v>43</v>
      </c>
      <c r="F10" s="71">
        <v>12</v>
      </c>
      <c r="G10" s="71">
        <v>0</v>
      </c>
      <c r="H10" s="71">
        <v>1</v>
      </c>
      <c r="I10" s="71">
        <v>7</v>
      </c>
      <c r="J10" s="71">
        <v>22</v>
      </c>
      <c r="K10" s="71">
        <v>27</v>
      </c>
      <c r="L10" s="71">
        <v>26</v>
      </c>
      <c r="M10" s="71">
        <v>9</v>
      </c>
      <c r="N10" s="71">
        <v>45</v>
      </c>
      <c r="O10" s="71">
        <v>31</v>
      </c>
      <c r="P10" s="71">
        <v>5</v>
      </c>
      <c r="Q10" s="71">
        <v>36</v>
      </c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</row>
    <row r="11" spans="1:41" s="69" customFormat="1" ht="15.75">
      <c r="A11" s="103" t="s">
        <v>29</v>
      </c>
      <c r="B11" s="71" t="s">
        <v>152</v>
      </c>
      <c r="C11" s="96">
        <f t="shared" si="0"/>
        <v>111</v>
      </c>
      <c r="D11" s="100">
        <f t="shared" si="1"/>
        <v>42735</v>
      </c>
      <c r="E11" s="104">
        <v>55</v>
      </c>
      <c r="F11" s="71">
        <v>7</v>
      </c>
      <c r="G11" s="71">
        <v>0</v>
      </c>
      <c r="H11" s="71">
        <v>17</v>
      </c>
      <c r="I11" s="71">
        <v>10</v>
      </c>
      <c r="J11" s="71">
        <v>10</v>
      </c>
      <c r="K11" s="71">
        <v>21</v>
      </c>
      <c r="L11" s="71">
        <v>4</v>
      </c>
      <c r="M11" s="71">
        <v>15</v>
      </c>
      <c r="N11" s="71">
        <v>10</v>
      </c>
      <c r="O11" s="71">
        <v>5</v>
      </c>
      <c r="P11" s="71">
        <v>4</v>
      </c>
      <c r="Q11" s="71">
        <v>8</v>
      </c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</row>
    <row r="12" spans="1:41" s="69" customFormat="1" ht="15.75">
      <c r="A12" s="103" t="s">
        <v>29</v>
      </c>
      <c r="B12" s="71" t="s">
        <v>153</v>
      </c>
      <c r="C12" s="96">
        <f t="shared" si="0"/>
        <v>96</v>
      </c>
      <c r="D12" s="100">
        <f t="shared" si="1"/>
        <v>42735</v>
      </c>
      <c r="E12" s="104">
        <v>95</v>
      </c>
      <c r="F12" s="71">
        <v>3</v>
      </c>
      <c r="G12" s="71">
        <v>8</v>
      </c>
      <c r="H12" s="71">
        <v>9</v>
      </c>
      <c r="I12" s="71">
        <v>6</v>
      </c>
      <c r="J12" s="71">
        <v>10</v>
      </c>
      <c r="K12" s="71">
        <v>3</v>
      </c>
      <c r="L12" s="71">
        <v>1</v>
      </c>
      <c r="M12" s="71">
        <v>11</v>
      </c>
      <c r="N12" s="71">
        <v>15</v>
      </c>
      <c r="O12" s="71">
        <v>12</v>
      </c>
      <c r="P12" s="71">
        <v>16</v>
      </c>
      <c r="Q12" s="71">
        <v>2</v>
      </c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</row>
    <row r="13" spans="1:41" s="69" customFormat="1" ht="15.75">
      <c r="A13" s="103" t="s">
        <v>29</v>
      </c>
      <c r="B13" s="71" t="s">
        <v>155</v>
      </c>
      <c r="C13" s="96">
        <f t="shared" si="0"/>
        <v>71</v>
      </c>
      <c r="D13" s="100">
        <f t="shared" si="1"/>
        <v>42735</v>
      </c>
      <c r="E13" s="104">
        <v>42</v>
      </c>
      <c r="F13" s="71">
        <v>1</v>
      </c>
      <c r="G13" s="71">
        <v>0</v>
      </c>
      <c r="H13" s="71">
        <v>0</v>
      </c>
      <c r="I13" s="71">
        <v>2</v>
      </c>
      <c r="J13" s="71">
        <v>1</v>
      </c>
      <c r="K13" s="71">
        <v>2</v>
      </c>
      <c r="L13" s="71">
        <v>5</v>
      </c>
      <c r="M13" s="71">
        <v>7</v>
      </c>
      <c r="N13" s="71">
        <v>29</v>
      </c>
      <c r="O13" s="71">
        <v>18</v>
      </c>
      <c r="P13" s="71">
        <v>3</v>
      </c>
      <c r="Q13" s="71">
        <v>3</v>
      </c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</row>
    <row r="14" spans="1:41" s="69" customFormat="1" ht="31.5">
      <c r="A14" s="103" t="s">
        <v>29</v>
      </c>
      <c r="B14" s="71" t="s">
        <v>154</v>
      </c>
      <c r="C14" s="96">
        <f t="shared" si="0"/>
        <v>69</v>
      </c>
      <c r="D14" s="100">
        <f t="shared" si="1"/>
        <v>42735</v>
      </c>
      <c r="E14" s="104">
        <v>101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71">
        <v>7</v>
      </c>
      <c r="M14" s="71">
        <v>7</v>
      </c>
      <c r="N14" s="71">
        <v>12</v>
      </c>
      <c r="O14" s="71">
        <v>41</v>
      </c>
      <c r="P14" s="71">
        <v>2</v>
      </c>
      <c r="Q14" s="71">
        <v>0</v>
      </c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</row>
    <row r="15" spans="1:41" s="69" customFormat="1" ht="15.75">
      <c r="A15" s="103" t="s">
        <v>29</v>
      </c>
      <c r="B15" s="71" t="s">
        <v>157</v>
      </c>
      <c r="C15" s="96">
        <f t="shared" si="0"/>
        <v>67</v>
      </c>
      <c r="D15" s="100">
        <f t="shared" si="1"/>
        <v>42735</v>
      </c>
      <c r="E15" s="104">
        <v>47</v>
      </c>
      <c r="F15" s="71">
        <v>20</v>
      </c>
      <c r="G15" s="71">
        <v>1</v>
      </c>
      <c r="H15" s="71">
        <v>7</v>
      </c>
      <c r="I15" s="71">
        <v>3</v>
      </c>
      <c r="J15" s="71">
        <v>4</v>
      </c>
      <c r="K15" s="71">
        <v>3</v>
      </c>
      <c r="L15" s="71">
        <v>0</v>
      </c>
      <c r="M15" s="71">
        <v>8</v>
      </c>
      <c r="N15" s="71">
        <v>7</v>
      </c>
      <c r="O15" s="71">
        <v>3</v>
      </c>
      <c r="P15" s="71">
        <v>5</v>
      </c>
      <c r="Q15" s="71">
        <v>6</v>
      </c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</row>
    <row r="16" spans="1:41" s="69" customFormat="1" ht="15.75">
      <c r="A16" s="103" t="s">
        <v>29</v>
      </c>
      <c r="B16" s="71" t="s">
        <v>156</v>
      </c>
      <c r="C16" s="96">
        <f t="shared" si="0"/>
        <v>64</v>
      </c>
      <c r="D16" s="100">
        <f t="shared" si="1"/>
        <v>42735</v>
      </c>
      <c r="E16" s="104">
        <v>30</v>
      </c>
      <c r="F16" s="71">
        <v>4</v>
      </c>
      <c r="G16" s="71">
        <v>6</v>
      </c>
      <c r="H16" s="71">
        <v>5</v>
      </c>
      <c r="I16" s="71">
        <v>1</v>
      </c>
      <c r="J16" s="71">
        <v>9</v>
      </c>
      <c r="K16" s="71">
        <v>3</v>
      </c>
      <c r="L16" s="71">
        <v>7</v>
      </c>
      <c r="M16" s="71">
        <v>3</v>
      </c>
      <c r="N16" s="71">
        <v>12</v>
      </c>
      <c r="O16" s="71">
        <v>3</v>
      </c>
      <c r="P16" s="71">
        <v>10</v>
      </c>
      <c r="Q16" s="71">
        <v>1</v>
      </c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</row>
    <row r="17" spans="1:41" s="69" customFormat="1" ht="15.75">
      <c r="A17" s="103" t="s">
        <v>29</v>
      </c>
      <c r="B17" s="71" t="s">
        <v>158</v>
      </c>
      <c r="C17" s="96">
        <f t="shared" si="0"/>
        <v>48</v>
      </c>
      <c r="D17" s="100">
        <f t="shared" si="1"/>
        <v>42735</v>
      </c>
      <c r="E17" s="104">
        <v>51</v>
      </c>
      <c r="F17" s="71">
        <v>3</v>
      </c>
      <c r="G17" s="71">
        <v>0</v>
      </c>
      <c r="H17" s="71">
        <v>3</v>
      </c>
      <c r="I17" s="71">
        <v>3</v>
      </c>
      <c r="J17" s="71">
        <v>8</v>
      </c>
      <c r="K17" s="71">
        <v>10</v>
      </c>
      <c r="L17" s="71">
        <v>3</v>
      </c>
      <c r="M17" s="71">
        <v>2</v>
      </c>
      <c r="N17" s="71">
        <v>4</v>
      </c>
      <c r="O17" s="71">
        <v>2</v>
      </c>
      <c r="P17" s="71">
        <v>9</v>
      </c>
      <c r="Q17" s="71">
        <v>1</v>
      </c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</row>
    <row r="18" spans="1:41" s="69" customFormat="1" ht="15.75">
      <c r="A18" s="103" t="s">
        <v>29</v>
      </c>
      <c r="B18" s="71" t="s">
        <v>159</v>
      </c>
      <c r="C18" s="96">
        <f t="shared" si="0"/>
        <v>38</v>
      </c>
      <c r="D18" s="100">
        <f t="shared" si="1"/>
        <v>42735</v>
      </c>
      <c r="E18" s="104">
        <v>1</v>
      </c>
      <c r="F18" s="71">
        <v>0</v>
      </c>
      <c r="G18" s="71">
        <v>0</v>
      </c>
      <c r="H18" s="71">
        <v>0</v>
      </c>
      <c r="I18" s="71">
        <v>2</v>
      </c>
      <c r="J18" s="71">
        <v>2</v>
      </c>
      <c r="K18" s="71">
        <v>2</v>
      </c>
      <c r="L18" s="71">
        <v>2</v>
      </c>
      <c r="M18" s="71">
        <v>5</v>
      </c>
      <c r="N18" s="71">
        <v>20</v>
      </c>
      <c r="O18" s="71">
        <v>3</v>
      </c>
      <c r="P18" s="71">
        <v>2</v>
      </c>
      <c r="Q18" s="71">
        <v>0</v>
      </c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</row>
    <row r="19" spans="1:41" s="69" customFormat="1" ht="15.75">
      <c r="A19" s="103" t="s">
        <v>29</v>
      </c>
      <c r="B19" s="71" t="s">
        <v>160</v>
      </c>
      <c r="C19" s="96">
        <f t="shared" si="0"/>
        <v>38</v>
      </c>
      <c r="D19" s="100">
        <f t="shared" si="1"/>
        <v>42735</v>
      </c>
      <c r="E19" s="104">
        <v>33</v>
      </c>
      <c r="F19" s="71">
        <v>0</v>
      </c>
      <c r="G19" s="71">
        <v>0</v>
      </c>
      <c r="H19" s="71">
        <v>0</v>
      </c>
      <c r="I19" s="71">
        <v>0</v>
      </c>
      <c r="J19" s="71">
        <v>0</v>
      </c>
      <c r="K19" s="71">
        <v>0</v>
      </c>
      <c r="L19" s="71">
        <v>0</v>
      </c>
      <c r="M19" s="71">
        <v>0</v>
      </c>
      <c r="N19" s="71">
        <v>0</v>
      </c>
      <c r="O19" s="71">
        <v>1</v>
      </c>
      <c r="P19" s="71">
        <v>36</v>
      </c>
      <c r="Q19" s="71">
        <v>1</v>
      </c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</row>
    <row r="20" spans="1:41" s="69" customFormat="1" ht="15.75">
      <c r="A20" s="103" t="s">
        <v>29</v>
      </c>
      <c r="B20" s="71" t="s">
        <v>163</v>
      </c>
      <c r="C20" s="96">
        <f t="shared" si="0"/>
        <v>37</v>
      </c>
      <c r="D20" s="100">
        <f t="shared" si="1"/>
        <v>42735</v>
      </c>
      <c r="E20" s="104">
        <v>22</v>
      </c>
      <c r="F20" s="71">
        <v>4</v>
      </c>
      <c r="G20" s="71">
        <v>0</v>
      </c>
      <c r="H20" s="71">
        <v>0</v>
      </c>
      <c r="I20" s="71">
        <v>0</v>
      </c>
      <c r="J20" s="71">
        <v>1</v>
      </c>
      <c r="K20" s="71">
        <v>0</v>
      </c>
      <c r="L20" s="71">
        <v>1</v>
      </c>
      <c r="M20" s="71">
        <v>8</v>
      </c>
      <c r="N20" s="71">
        <v>13</v>
      </c>
      <c r="O20" s="71">
        <v>2</v>
      </c>
      <c r="P20" s="71">
        <v>1</v>
      </c>
      <c r="Q20" s="71">
        <v>7</v>
      </c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</row>
    <row r="21" spans="1:41" s="69" customFormat="1" ht="15.75">
      <c r="A21" s="103" t="s">
        <v>29</v>
      </c>
      <c r="B21" s="71" t="s">
        <v>161</v>
      </c>
      <c r="C21" s="96">
        <f t="shared" si="0"/>
        <v>37</v>
      </c>
      <c r="D21" s="100">
        <f t="shared" si="1"/>
        <v>42735</v>
      </c>
      <c r="E21" s="104">
        <v>15</v>
      </c>
      <c r="F21" s="71">
        <v>8</v>
      </c>
      <c r="G21" s="71">
        <v>2</v>
      </c>
      <c r="H21" s="71">
        <v>1</v>
      </c>
      <c r="I21" s="71">
        <v>3</v>
      </c>
      <c r="J21" s="71">
        <v>2</v>
      </c>
      <c r="K21" s="71">
        <v>1</v>
      </c>
      <c r="L21" s="71">
        <v>0</v>
      </c>
      <c r="M21" s="71">
        <v>1</v>
      </c>
      <c r="N21" s="71">
        <v>3</v>
      </c>
      <c r="O21" s="71">
        <v>12</v>
      </c>
      <c r="P21" s="71">
        <v>2</v>
      </c>
      <c r="Q21" s="71">
        <v>2</v>
      </c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</row>
    <row r="22" spans="1:41" s="69" customFormat="1" ht="15.75">
      <c r="A22" s="103" t="s">
        <v>29</v>
      </c>
      <c r="B22" s="71" t="s">
        <v>162</v>
      </c>
      <c r="C22" s="96">
        <f t="shared" si="0"/>
        <v>30</v>
      </c>
      <c r="D22" s="100">
        <f t="shared" si="1"/>
        <v>42735</v>
      </c>
      <c r="E22" s="104">
        <v>9</v>
      </c>
      <c r="F22" s="71">
        <v>1</v>
      </c>
      <c r="G22" s="71">
        <v>0</v>
      </c>
      <c r="H22" s="71">
        <v>5</v>
      </c>
      <c r="I22" s="71">
        <v>0</v>
      </c>
      <c r="J22" s="71">
        <v>0</v>
      </c>
      <c r="K22" s="71">
        <v>3</v>
      </c>
      <c r="L22" s="71">
        <v>2</v>
      </c>
      <c r="M22" s="71">
        <v>8</v>
      </c>
      <c r="N22" s="71">
        <v>4</v>
      </c>
      <c r="O22" s="71">
        <v>5</v>
      </c>
      <c r="P22" s="71">
        <v>2</v>
      </c>
      <c r="Q22" s="71">
        <v>0</v>
      </c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</row>
    <row r="23" spans="1:41" s="69" customFormat="1" ht="15.75">
      <c r="A23" s="103" t="s">
        <v>29</v>
      </c>
      <c r="B23" s="71" t="s">
        <v>164</v>
      </c>
      <c r="C23" s="96">
        <f t="shared" si="0"/>
        <v>171</v>
      </c>
      <c r="D23" s="100">
        <f t="shared" si="1"/>
        <v>42735</v>
      </c>
      <c r="E23" s="104">
        <v>254</v>
      </c>
      <c r="F23" s="71">
        <v>16</v>
      </c>
      <c r="G23" s="71">
        <v>4</v>
      </c>
      <c r="H23" s="71">
        <v>6</v>
      </c>
      <c r="I23" s="71">
        <v>12</v>
      </c>
      <c r="J23" s="71">
        <v>6</v>
      </c>
      <c r="K23" s="71">
        <v>7</v>
      </c>
      <c r="L23" s="71">
        <v>8</v>
      </c>
      <c r="M23" s="71">
        <v>23</v>
      </c>
      <c r="N23" s="71">
        <v>34</v>
      </c>
      <c r="O23" s="71">
        <v>19</v>
      </c>
      <c r="P23" s="71">
        <v>15</v>
      </c>
      <c r="Q23" s="71">
        <v>21</v>
      </c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</row>
    <row r="24" spans="1:41" s="69" customFormat="1" ht="15.75">
      <c r="A24" s="103" t="s">
        <v>25</v>
      </c>
      <c r="B24" s="71" t="s">
        <v>161</v>
      </c>
      <c r="C24" s="96">
        <f t="shared" si="0"/>
        <v>37551</v>
      </c>
      <c r="D24" s="280">
        <v>42766</v>
      </c>
      <c r="E24" s="105">
        <v>22455</v>
      </c>
      <c r="F24" s="71">
        <v>905</v>
      </c>
      <c r="G24" s="71">
        <v>713</v>
      </c>
      <c r="H24" s="71">
        <v>1797</v>
      </c>
      <c r="I24" s="71">
        <v>896</v>
      </c>
      <c r="J24" s="71">
        <v>1656</v>
      </c>
      <c r="K24" s="71">
        <v>6196</v>
      </c>
      <c r="L24" s="71">
        <v>6424</v>
      </c>
      <c r="M24" s="71">
        <v>3742</v>
      </c>
      <c r="N24" s="71">
        <v>4843</v>
      </c>
      <c r="O24" s="71">
        <v>6636</v>
      </c>
      <c r="P24" s="71">
        <v>2545</v>
      </c>
      <c r="Q24" s="71">
        <v>1198</v>
      </c>
      <c r="R24" s="71">
        <v>483</v>
      </c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</row>
    <row r="25" spans="1:41" s="69" customFormat="1" ht="15.75">
      <c r="A25" s="103" t="s">
        <v>25</v>
      </c>
      <c r="B25" s="71" t="s">
        <v>165</v>
      </c>
      <c r="C25" s="96">
        <f t="shared" si="0"/>
        <v>20718</v>
      </c>
      <c r="D25" s="100">
        <f t="shared" si="1"/>
        <v>42766</v>
      </c>
      <c r="E25" s="105">
        <v>39534</v>
      </c>
      <c r="F25" s="71">
        <v>123</v>
      </c>
      <c r="G25" s="71">
        <v>51</v>
      </c>
      <c r="H25" s="71">
        <v>441</v>
      </c>
      <c r="I25" s="71">
        <v>1587</v>
      </c>
      <c r="J25" s="71">
        <v>3874</v>
      </c>
      <c r="K25" s="71">
        <v>2739</v>
      </c>
      <c r="L25" s="71">
        <v>2749</v>
      </c>
      <c r="M25" s="71">
        <v>3479</v>
      </c>
      <c r="N25" s="71">
        <v>605</v>
      </c>
      <c r="O25" s="71">
        <v>3640</v>
      </c>
      <c r="P25" s="71">
        <v>888</v>
      </c>
      <c r="Q25" s="71">
        <v>542</v>
      </c>
      <c r="R25" s="71">
        <v>16</v>
      </c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</row>
    <row r="26" spans="1:41" s="69" customFormat="1" ht="15.75">
      <c r="A26" s="103" t="s">
        <v>25</v>
      </c>
      <c r="B26" s="71" t="s">
        <v>146</v>
      </c>
      <c r="C26" s="96">
        <f t="shared" si="0"/>
        <v>13345</v>
      </c>
      <c r="D26" s="100">
        <f t="shared" si="1"/>
        <v>42766</v>
      </c>
      <c r="E26" s="105">
        <v>8937</v>
      </c>
      <c r="F26" s="71">
        <v>504</v>
      </c>
      <c r="G26" s="71">
        <v>259</v>
      </c>
      <c r="H26" s="71">
        <v>831</v>
      </c>
      <c r="I26" s="71">
        <v>530</v>
      </c>
      <c r="J26" s="71">
        <v>712</v>
      </c>
      <c r="K26" s="71">
        <v>2289</v>
      </c>
      <c r="L26" s="71">
        <v>1193</v>
      </c>
      <c r="M26" s="71">
        <v>1150</v>
      </c>
      <c r="N26" s="71">
        <v>1245</v>
      </c>
      <c r="O26" s="71">
        <v>2421</v>
      </c>
      <c r="P26" s="71">
        <v>1400</v>
      </c>
      <c r="Q26" s="71">
        <v>811</v>
      </c>
      <c r="R26" s="71">
        <v>796</v>
      </c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</row>
    <row r="27" spans="1:41" s="69" customFormat="1" ht="15.75">
      <c r="A27" s="103" t="s">
        <v>25</v>
      </c>
      <c r="B27" s="71" t="s">
        <v>144</v>
      </c>
      <c r="C27" s="96">
        <f t="shared" si="0"/>
        <v>12396</v>
      </c>
      <c r="D27" s="100">
        <f t="shared" si="1"/>
        <v>42766</v>
      </c>
      <c r="E27" s="105">
        <v>8637</v>
      </c>
      <c r="F27" s="71">
        <v>332</v>
      </c>
      <c r="G27" s="71">
        <v>402</v>
      </c>
      <c r="H27" s="71">
        <v>807</v>
      </c>
      <c r="I27" s="71">
        <v>701</v>
      </c>
      <c r="J27" s="71">
        <v>914</v>
      </c>
      <c r="K27" s="71">
        <v>2088</v>
      </c>
      <c r="L27" s="71">
        <v>1426</v>
      </c>
      <c r="M27" s="71">
        <v>1006</v>
      </c>
      <c r="N27" s="71">
        <v>1039</v>
      </c>
      <c r="O27" s="71">
        <v>1787</v>
      </c>
      <c r="P27" s="71">
        <v>1054</v>
      </c>
      <c r="Q27" s="71">
        <v>840</v>
      </c>
      <c r="R27" s="71">
        <v>839</v>
      </c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</row>
    <row r="28" spans="1:41" s="69" customFormat="1" ht="15.75">
      <c r="A28" s="103" t="s">
        <v>25</v>
      </c>
      <c r="B28" s="71" t="s">
        <v>147</v>
      </c>
      <c r="C28" s="96">
        <f t="shared" si="0"/>
        <v>11929</v>
      </c>
      <c r="D28" s="100">
        <f t="shared" si="1"/>
        <v>42766</v>
      </c>
      <c r="E28" s="105">
        <v>3789</v>
      </c>
      <c r="F28" s="71">
        <v>676</v>
      </c>
      <c r="G28" s="71">
        <v>726</v>
      </c>
      <c r="H28" s="71">
        <v>868</v>
      </c>
      <c r="I28" s="71">
        <v>631</v>
      </c>
      <c r="J28" s="71">
        <v>881</v>
      </c>
      <c r="K28" s="71">
        <v>1908</v>
      </c>
      <c r="L28" s="71">
        <v>1165</v>
      </c>
      <c r="M28" s="71">
        <v>895</v>
      </c>
      <c r="N28" s="71">
        <v>995</v>
      </c>
      <c r="O28" s="71">
        <v>1744</v>
      </c>
      <c r="P28" s="71">
        <v>895</v>
      </c>
      <c r="Q28" s="71">
        <v>545</v>
      </c>
      <c r="R28" s="71">
        <v>359</v>
      </c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</row>
    <row r="29" spans="1:41" s="69" customFormat="1" ht="15.75">
      <c r="A29" s="103" t="s">
        <v>25</v>
      </c>
      <c r="B29" s="71" t="s">
        <v>166</v>
      </c>
      <c r="C29" s="96">
        <f t="shared" si="0"/>
        <v>10327</v>
      </c>
      <c r="D29" s="100">
        <f t="shared" si="1"/>
        <v>42766</v>
      </c>
      <c r="E29" s="105">
        <v>2672</v>
      </c>
      <c r="F29" s="71">
        <v>493</v>
      </c>
      <c r="G29" s="71">
        <v>406</v>
      </c>
      <c r="H29" s="71">
        <v>762</v>
      </c>
      <c r="I29" s="71">
        <v>324</v>
      </c>
      <c r="J29" s="71">
        <v>580</v>
      </c>
      <c r="K29" s="71">
        <v>1482</v>
      </c>
      <c r="L29" s="71">
        <v>951</v>
      </c>
      <c r="M29" s="71">
        <v>886</v>
      </c>
      <c r="N29" s="71">
        <v>1001</v>
      </c>
      <c r="O29" s="71">
        <v>1855</v>
      </c>
      <c r="P29" s="71">
        <v>903</v>
      </c>
      <c r="Q29" s="71">
        <v>684</v>
      </c>
      <c r="R29" s="71">
        <v>431</v>
      </c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</row>
    <row r="30" spans="1:41" s="69" customFormat="1" ht="15.75">
      <c r="A30" s="103" t="s">
        <v>25</v>
      </c>
      <c r="B30" s="71" t="s">
        <v>157</v>
      </c>
      <c r="C30" s="96">
        <f t="shared" si="0"/>
        <v>10010</v>
      </c>
      <c r="D30" s="100">
        <f t="shared" si="1"/>
        <v>42766</v>
      </c>
      <c r="E30" s="105">
        <v>12433</v>
      </c>
      <c r="F30" s="71">
        <v>393</v>
      </c>
      <c r="G30" s="71">
        <v>400</v>
      </c>
      <c r="H30" s="71">
        <v>649</v>
      </c>
      <c r="I30" s="71">
        <v>472</v>
      </c>
      <c r="J30" s="71">
        <v>700</v>
      </c>
      <c r="K30" s="71">
        <v>1416</v>
      </c>
      <c r="L30" s="71">
        <v>992</v>
      </c>
      <c r="M30" s="71">
        <v>932</v>
      </c>
      <c r="N30" s="71">
        <v>1098</v>
      </c>
      <c r="O30" s="71">
        <v>1512</v>
      </c>
      <c r="P30" s="71">
        <v>852</v>
      </c>
      <c r="Q30" s="71">
        <v>594</v>
      </c>
      <c r="R30" s="71">
        <v>282</v>
      </c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</row>
    <row r="31" spans="1:41" s="69" customFormat="1" ht="15.75">
      <c r="A31" s="103" t="s">
        <v>25</v>
      </c>
      <c r="B31" s="71" t="s">
        <v>162</v>
      </c>
      <c r="C31" s="96">
        <f t="shared" si="0"/>
        <v>9327</v>
      </c>
      <c r="D31" s="100">
        <f t="shared" si="1"/>
        <v>42766</v>
      </c>
      <c r="E31" s="105">
        <v>5843</v>
      </c>
      <c r="F31" s="71">
        <v>127</v>
      </c>
      <c r="G31" s="71">
        <v>158</v>
      </c>
      <c r="H31" s="71">
        <v>476</v>
      </c>
      <c r="I31" s="71">
        <v>744</v>
      </c>
      <c r="J31" s="71">
        <v>1148</v>
      </c>
      <c r="K31" s="71">
        <v>2332</v>
      </c>
      <c r="L31" s="71">
        <v>1495</v>
      </c>
      <c r="M31" s="71">
        <v>1586</v>
      </c>
      <c r="N31" s="71">
        <v>484</v>
      </c>
      <c r="O31" s="71">
        <v>483</v>
      </c>
      <c r="P31" s="71">
        <v>221</v>
      </c>
      <c r="Q31" s="71">
        <v>73</v>
      </c>
      <c r="R31" s="71">
        <v>27</v>
      </c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</row>
    <row r="32" spans="1:41" s="69" customFormat="1" ht="15.75">
      <c r="A32" s="103" t="s">
        <v>25</v>
      </c>
      <c r="B32" s="71" t="s">
        <v>167</v>
      </c>
      <c r="C32" s="96">
        <f t="shared" si="0"/>
        <v>8131</v>
      </c>
      <c r="D32" s="100">
        <f t="shared" si="1"/>
        <v>42766</v>
      </c>
      <c r="E32" s="105">
        <v>6121</v>
      </c>
      <c r="F32" s="71">
        <v>0</v>
      </c>
      <c r="G32" s="71">
        <v>0</v>
      </c>
      <c r="H32" s="71">
        <v>1</v>
      </c>
      <c r="I32" s="71">
        <v>2</v>
      </c>
      <c r="J32" s="71">
        <v>7</v>
      </c>
      <c r="K32" s="71">
        <v>562</v>
      </c>
      <c r="L32" s="71">
        <v>2252</v>
      </c>
      <c r="M32" s="71">
        <v>1684</v>
      </c>
      <c r="N32" s="71">
        <v>1310</v>
      </c>
      <c r="O32" s="71">
        <v>1509</v>
      </c>
      <c r="P32" s="71">
        <v>251</v>
      </c>
      <c r="Q32" s="71">
        <v>553</v>
      </c>
      <c r="R32" s="71">
        <v>224</v>
      </c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</row>
    <row r="33" spans="1:41" s="69" customFormat="1" ht="15.75">
      <c r="A33" s="103" t="s">
        <v>25</v>
      </c>
      <c r="B33" s="71" t="s">
        <v>168</v>
      </c>
      <c r="C33" s="96">
        <f t="shared" si="0"/>
        <v>7281</v>
      </c>
      <c r="D33" s="100">
        <f t="shared" si="1"/>
        <v>42766</v>
      </c>
      <c r="E33" s="105">
        <v>5041</v>
      </c>
      <c r="F33" s="71">
        <v>274</v>
      </c>
      <c r="G33" s="71">
        <v>170</v>
      </c>
      <c r="H33" s="71">
        <v>1060</v>
      </c>
      <c r="I33" s="71">
        <v>1025</v>
      </c>
      <c r="J33" s="71">
        <v>921</v>
      </c>
      <c r="K33" s="71">
        <v>653</v>
      </c>
      <c r="L33" s="71">
        <v>976</v>
      </c>
      <c r="M33" s="71">
        <v>946</v>
      </c>
      <c r="N33" s="71">
        <v>197</v>
      </c>
      <c r="O33" s="71">
        <v>476</v>
      </c>
      <c r="P33" s="71">
        <v>440</v>
      </c>
      <c r="Q33" s="71">
        <v>143</v>
      </c>
      <c r="R33" s="71">
        <v>6</v>
      </c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</row>
    <row r="34" spans="1:41" s="69" customFormat="1" ht="15.75">
      <c r="A34" s="103" t="s">
        <v>25</v>
      </c>
      <c r="B34" s="71" t="s">
        <v>169</v>
      </c>
      <c r="C34" s="96">
        <f t="shared" si="0"/>
        <v>5636</v>
      </c>
      <c r="D34" s="100">
        <f t="shared" si="1"/>
        <v>42766</v>
      </c>
      <c r="E34" s="105">
        <v>2610</v>
      </c>
      <c r="F34" s="71">
        <v>86</v>
      </c>
      <c r="G34" s="71">
        <v>123</v>
      </c>
      <c r="H34" s="71">
        <v>340</v>
      </c>
      <c r="I34" s="71">
        <v>192</v>
      </c>
      <c r="J34" s="71">
        <v>254</v>
      </c>
      <c r="K34" s="71">
        <v>884</v>
      </c>
      <c r="L34" s="71">
        <v>821</v>
      </c>
      <c r="M34" s="71">
        <v>757</v>
      </c>
      <c r="N34" s="71">
        <v>642</v>
      </c>
      <c r="O34" s="71">
        <v>985</v>
      </c>
      <c r="P34" s="71">
        <v>461</v>
      </c>
      <c r="Q34" s="71">
        <v>91</v>
      </c>
      <c r="R34" s="71">
        <v>50</v>
      </c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</row>
    <row r="35" spans="1:41" s="69" customFormat="1" ht="15.75">
      <c r="A35" s="103" t="s">
        <v>25</v>
      </c>
      <c r="B35" s="71" t="s">
        <v>148</v>
      </c>
      <c r="C35" s="96">
        <f aca="true" t="shared" si="2" ref="C35:C66">SUM($F35:$Q35)</f>
        <v>4554</v>
      </c>
      <c r="D35" s="100">
        <f t="shared" si="1"/>
        <v>42766</v>
      </c>
      <c r="E35" s="105">
        <v>4493</v>
      </c>
      <c r="F35" s="71">
        <v>483</v>
      </c>
      <c r="G35" s="71">
        <v>11</v>
      </c>
      <c r="H35" s="71">
        <v>328</v>
      </c>
      <c r="I35" s="71">
        <v>71</v>
      </c>
      <c r="J35" s="71">
        <v>380</v>
      </c>
      <c r="K35" s="71">
        <v>196</v>
      </c>
      <c r="L35" s="71">
        <v>146</v>
      </c>
      <c r="M35" s="71">
        <v>421</v>
      </c>
      <c r="N35" s="71">
        <v>287</v>
      </c>
      <c r="O35" s="71">
        <v>715</v>
      </c>
      <c r="P35" s="71">
        <v>800</v>
      </c>
      <c r="Q35" s="71">
        <v>716</v>
      </c>
      <c r="R35" s="71">
        <v>257</v>
      </c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</row>
    <row r="36" spans="1:41" s="69" customFormat="1" ht="15.75">
      <c r="A36" s="103" t="s">
        <v>25</v>
      </c>
      <c r="B36" s="71" t="s">
        <v>170</v>
      </c>
      <c r="C36" s="96">
        <f t="shared" si="2"/>
        <v>4230</v>
      </c>
      <c r="D36" s="100">
        <f t="shared" si="1"/>
        <v>42766</v>
      </c>
      <c r="E36" s="105">
        <v>2634</v>
      </c>
      <c r="F36" s="71">
        <v>18</v>
      </c>
      <c r="G36" s="71">
        <v>18</v>
      </c>
      <c r="H36" s="71">
        <v>44</v>
      </c>
      <c r="I36" s="71">
        <v>876</v>
      </c>
      <c r="J36" s="71">
        <v>859</v>
      </c>
      <c r="K36" s="71">
        <v>819</v>
      </c>
      <c r="L36" s="71">
        <v>413</v>
      </c>
      <c r="M36" s="71">
        <v>745</v>
      </c>
      <c r="N36" s="71">
        <v>308</v>
      </c>
      <c r="O36" s="71">
        <v>52</v>
      </c>
      <c r="P36" s="71">
        <v>37</v>
      </c>
      <c r="Q36" s="71">
        <v>41</v>
      </c>
      <c r="R36" s="71">
        <v>4</v>
      </c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</row>
    <row r="37" spans="1:41" s="69" customFormat="1" ht="15.75">
      <c r="A37" s="103" t="s">
        <v>25</v>
      </c>
      <c r="B37" s="71" t="s">
        <v>171</v>
      </c>
      <c r="C37" s="96">
        <f t="shared" si="2"/>
        <v>3447</v>
      </c>
      <c r="D37" s="100">
        <f t="shared" si="1"/>
        <v>42766</v>
      </c>
      <c r="E37" s="105">
        <v>4647</v>
      </c>
      <c r="F37" s="71">
        <v>110</v>
      </c>
      <c r="G37" s="71">
        <v>76</v>
      </c>
      <c r="H37" s="71">
        <v>113</v>
      </c>
      <c r="I37" s="71">
        <v>391</v>
      </c>
      <c r="J37" s="71">
        <v>322</v>
      </c>
      <c r="K37" s="71">
        <v>633</v>
      </c>
      <c r="L37" s="71">
        <v>893</v>
      </c>
      <c r="M37" s="71">
        <v>517</v>
      </c>
      <c r="N37" s="71">
        <v>54</v>
      </c>
      <c r="O37" s="71">
        <v>162</v>
      </c>
      <c r="P37" s="71">
        <v>114</v>
      </c>
      <c r="Q37" s="71">
        <v>62</v>
      </c>
      <c r="R37" s="71">
        <v>21</v>
      </c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</row>
    <row r="38" spans="1:41" s="69" customFormat="1" ht="15.75">
      <c r="A38" s="103" t="s">
        <v>25</v>
      </c>
      <c r="B38" s="71" t="s">
        <v>149</v>
      </c>
      <c r="C38" s="96">
        <f t="shared" si="2"/>
        <v>3099</v>
      </c>
      <c r="D38" s="100">
        <f t="shared" si="1"/>
        <v>42766</v>
      </c>
      <c r="E38" s="105">
        <v>662</v>
      </c>
      <c r="F38" s="71">
        <v>96</v>
      </c>
      <c r="G38" s="71">
        <v>156</v>
      </c>
      <c r="H38" s="71">
        <v>192</v>
      </c>
      <c r="I38" s="71">
        <v>114</v>
      </c>
      <c r="J38" s="71">
        <v>219</v>
      </c>
      <c r="K38" s="71">
        <v>687</v>
      </c>
      <c r="L38" s="71">
        <v>277</v>
      </c>
      <c r="M38" s="71">
        <v>229</v>
      </c>
      <c r="N38" s="71">
        <v>356</v>
      </c>
      <c r="O38" s="71">
        <v>437</v>
      </c>
      <c r="P38" s="71">
        <v>186</v>
      </c>
      <c r="Q38" s="71">
        <v>150</v>
      </c>
      <c r="R38" s="71">
        <v>117</v>
      </c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</row>
    <row r="39" spans="1:41" s="69" customFormat="1" ht="15.75">
      <c r="A39" s="103" t="s">
        <v>25</v>
      </c>
      <c r="B39" s="71" t="s">
        <v>172</v>
      </c>
      <c r="C39" s="96">
        <f t="shared" si="2"/>
        <v>2773</v>
      </c>
      <c r="D39" s="100">
        <f t="shared" si="1"/>
        <v>42766</v>
      </c>
      <c r="E39" s="105">
        <v>1982</v>
      </c>
      <c r="F39" s="71">
        <v>60</v>
      </c>
      <c r="G39" s="71">
        <v>1</v>
      </c>
      <c r="H39" s="71">
        <v>11</v>
      </c>
      <c r="I39" s="71">
        <v>3</v>
      </c>
      <c r="J39" s="71">
        <v>50</v>
      </c>
      <c r="K39" s="71">
        <v>178</v>
      </c>
      <c r="L39" s="71">
        <v>299</v>
      </c>
      <c r="M39" s="71">
        <v>364</v>
      </c>
      <c r="N39" s="71">
        <v>492</v>
      </c>
      <c r="O39" s="71">
        <v>476</v>
      </c>
      <c r="P39" s="71">
        <v>395</v>
      </c>
      <c r="Q39" s="71">
        <v>444</v>
      </c>
      <c r="R39" s="71">
        <v>9</v>
      </c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</row>
    <row r="40" spans="1:41" s="69" customFormat="1" ht="15.75">
      <c r="A40" s="103" t="s">
        <v>25</v>
      </c>
      <c r="B40" s="71" t="s">
        <v>173</v>
      </c>
      <c r="C40" s="96">
        <f t="shared" si="2"/>
        <v>1455</v>
      </c>
      <c r="D40" s="100">
        <f t="shared" si="1"/>
        <v>42766</v>
      </c>
      <c r="E40" s="105">
        <v>192</v>
      </c>
      <c r="F40" s="71">
        <v>0</v>
      </c>
      <c r="G40" s="71">
        <v>0</v>
      </c>
      <c r="H40" s="71">
        <v>0</v>
      </c>
      <c r="I40" s="71">
        <v>56</v>
      </c>
      <c r="J40" s="71">
        <v>40</v>
      </c>
      <c r="K40" s="71">
        <v>43</v>
      </c>
      <c r="L40" s="71">
        <v>41</v>
      </c>
      <c r="M40" s="71">
        <v>142</v>
      </c>
      <c r="N40" s="71">
        <v>277</v>
      </c>
      <c r="O40" s="71">
        <v>159</v>
      </c>
      <c r="P40" s="71">
        <v>654</v>
      </c>
      <c r="Q40" s="71">
        <v>43</v>
      </c>
      <c r="R40" s="71">
        <v>131</v>
      </c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</row>
    <row r="41" spans="1:41" s="69" customFormat="1" ht="15.75">
      <c r="A41" s="103" t="s">
        <v>25</v>
      </c>
      <c r="B41" s="71" t="s">
        <v>155</v>
      </c>
      <c r="C41" s="96">
        <f t="shared" si="2"/>
        <v>1468</v>
      </c>
      <c r="D41" s="100">
        <f t="shared" si="1"/>
        <v>42766</v>
      </c>
      <c r="E41" s="105">
        <v>196</v>
      </c>
      <c r="F41" s="71">
        <v>19</v>
      </c>
      <c r="G41" s="71">
        <v>26</v>
      </c>
      <c r="H41" s="71">
        <v>72</v>
      </c>
      <c r="I41" s="71">
        <v>25</v>
      </c>
      <c r="J41" s="71">
        <v>75</v>
      </c>
      <c r="K41" s="71">
        <v>194</v>
      </c>
      <c r="L41" s="71">
        <v>164</v>
      </c>
      <c r="M41" s="71">
        <v>45</v>
      </c>
      <c r="N41" s="71">
        <v>111</v>
      </c>
      <c r="O41" s="71">
        <v>393</v>
      </c>
      <c r="P41" s="71">
        <v>242</v>
      </c>
      <c r="Q41" s="71">
        <v>102</v>
      </c>
      <c r="R41" s="71">
        <v>74</v>
      </c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</row>
    <row r="42" spans="1:41" s="69" customFormat="1" ht="15.75">
      <c r="A42" s="103" t="s">
        <v>25</v>
      </c>
      <c r="B42" s="71" t="s">
        <v>145</v>
      </c>
      <c r="C42" s="96">
        <f t="shared" si="2"/>
        <v>1225</v>
      </c>
      <c r="D42" s="100">
        <f t="shared" si="1"/>
        <v>42766</v>
      </c>
      <c r="E42" s="105">
        <v>267</v>
      </c>
      <c r="F42" s="71">
        <v>100</v>
      </c>
      <c r="G42" s="71">
        <v>0</v>
      </c>
      <c r="H42" s="71">
        <v>24</v>
      </c>
      <c r="I42" s="71">
        <v>15</v>
      </c>
      <c r="J42" s="71">
        <v>3</v>
      </c>
      <c r="K42" s="71">
        <v>39</v>
      </c>
      <c r="L42" s="71">
        <v>129</v>
      </c>
      <c r="M42" s="71">
        <v>253</v>
      </c>
      <c r="N42" s="71">
        <v>127</v>
      </c>
      <c r="O42" s="71">
        <v>196</v>
      </c>
      <c r="P42" s="71">
        <v>119</v>
      </c>
      <c r="Q42" s="71">
        <v>220</v>
      </c>
      <c r="R42" s="71">
        <v>51</v>
      </c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</row>
    <row r="43" spans="1:41" s="69" customFormat="1" ht="15.75">
      <c r="A43" s="103" t="s">
        <v>25</v>
      </c>
      <c r="B43" s="71" t="s">
        <v>176</v>
      </c>
      <c r="C43" s="96">
        <f t="shared" si="2"/>
        <v>1207</v>
      </c>
      <c r="D43" s="100">
        <f t="shared" si="1"/>
        <v>42766</v>
      </c>
      <c r="E43" s="105">
        <v>473</v>
      </c>
      <c r="F43" s="71">
        <v>43</v>
      </c>
      <c r="G43" s="71">
        <v>39</v>
      </c>
      <c r="H43" s="71">
        <v>60</v>
      </c>
      <c r="I43" s="71">
        <v>18</v>
      </c>
      <c r="J43" s="71">
        <v>160</v>
      </c>
      <c r="K43" s="71">
        <v>47</v>
      </c>
      <c r="L43" s="71">
        <v>44</v>
      </c>
      <c r="M43" s="71">
        <v>112</v>
      </c>
      <c r="N43" s="71">
        <v>218</v>
      </c>
      <c r="O43" s="71">
        <v>182</v>
      </c>
      <c r="P43" s="71">
        <v>141</v>
      </c>
      <c r="Q43" s="71">
        <v>143</v>
      </c>
      <c r="R43" s="71">
        <v>16</v>
      </c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</row>
    <row r="44" spans="1:41" s="69" customFormat="1" ht="15.75">
      <c r="A44" s="103" t="s">
        <v>25</v>
      </c>
      <c r="B44" s="71" t="s">
        <v>174</v>
      </c>
      <c r="C44" s="96">
        <f t="shared" si="2"/>
        <v>1200</v>
      </c>
      <c r="D44" s="100">
        <f t="shared" si="1"/>
        <v>42766</v>
      </c>
      <c r="E44" s="105">
        <v>7448</v>
      </c>
      <c r="F44" s="71">
        <v>6</v>
      </c>
      <c r="G44" s="71">
        <v>0</v>
      </c>
      <c r="H44" s="71">
        <v>10</v>
      </c>
      <c r="I44" s="71">
        <v>10</v>
      </c>
      <c r="J44" s="71">
        <v>109</v>
      </c>
      <c r="K44" s="71">
        <v>54</v>
      </c>
      <c r="L44" s="71">
        <v>139</v>
      </c>
      <c r="M44" s="71">
        <v>249</v>
      </c>
      <c r="N44" s="71">
        <v>207</v>
      </c>
      <c r="O44" s="71">
        <v>169</v>
      </c>
      <c r="P44" s="71">
        <v>174</v>
      </c>
      <c r="Q44" s="71">
        <v>73</v>
      </c>
      <c r="R44" s="71">
        <v>15</v>
      </c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</row>
    <row r="45" spans="1:41" s="69" customFormat="1" ht="15.75">
      <c r="A45" s="103" t="s">
        <v>25</v>
      </c>
      <c r="B45" s="71" t="s">
        <v>164</v>
      </c>
      <c r="C45" s="96">
        <f t="shared" si="2"/>
        <v>0</v>
      </c>
      <c r="D45" s="100">
        <f t="shared" si="1"/>
        <v>42766</v>
      </c>
      <c r="E45" s="105">
        <v>12776</v>
      </c>
      <c r="F45" s="71">
        <v>0</v>
      </c>
      <c r="G45" s="71">
        <v>0</v>
      </c>
      <c r="H45" s="71">
        <v>0</v>
      </c>
      <c r="I45" s="71">
        <v>0</v>
      </c>
      <c r="J45" s="71">
        <v>0</v>
      </c>
      <c r="K45" s="71">
        <v>0</v>
      </c>
      <c r="L45" s="71">
        <v>0</v>
      </c>
      <c r="M45" s="71">
        <v>0</v>
      </c>
      <c r="N45" s="71">
        <v>0</v>
      </c>
      <c r="O45" s="71">
        <v>0</v>
      </c>
      <c r="P45" s="71">
        <v>0</v>
      </c>
      <c r="Q45" s="71">
        <v>0</v>
      </c>
      <c r="R45" s="71">
        <v>0</v>
      </c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</row>
    <row r="46" spans="1:41" s="69" customFormat="1" ht="15.75">
      <c r="A46" s="103" t="s">
        <v>27</v>
      </c>
      <c r="B46" s="69" t="s">
        <v>157</v>
      </c>
      <c r="C46" s="96">
        <f t="shared" si="2"/>
        <v>0</v>
      </c>
      <c r="D46" s="100">
        <v>42551</v>
      </c>
      <c r="E46" s="104">
        <v>27</v>
      </c>
      <c r="F46" s="106">
        <v>0</v>
      </c>
      <c r="G46" s="8">
        <v>0</v>
      </c>
      <c r="H46" s="106">
        <v>0</v>
      </c>
      <c r="I46" s="8">
        <v>0</v>
      </c>
      <c r="J46" s="106">
        <v>0</v>
      </c>
      <c r="K46" s="8">
        <v>0</v>
      </c>
      <c r="L46" s="8">
        <v>0</v>
      </c>
      <c r="M46" s="8"/>
      <c r="N46" s="8"/>
      <c r="O46" s="8"/>
      <c r="P46" s="8"/>
      <c r="Q46" s="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</row>
    <row r="47" spans="1:41" s="69" customFormat="1" ht="15.75">
      <c r="A47" s="103" t="s">
        <v>27</v>
      </c>
      <c r="B47" s="69" t="s">
        <v>166</v>
      </c>
      <c r="C47" s="96">
        <f t="shared" si="2"/>
        <v>0</v>
      </c>
      <c r="D47" s="100">
        <v>42551</v>
      </c>
      <c r="E47" s="104">
        <v>25</v>
      </c>
      <c r="F47" s="106">
        <v>0</v>
      </c>
      <c r="G47" s="8">
        <v>0</v>
      </c>
      <c r="H47" s="106">
        <v>0</v>
      </c>
      <c r="I47" s="8">
        <v>0</v>
      </c>
      <c r="J47" s="106">
        <v>0</v>
      </c>
      <c r="K47" s="8">
        <v>0</v>
      </c>
      <c r="L47" s="8">
        <v>0</v>
      </c>
      <c r="M47" s="8"/>
      <c r="N47" s="8"/>
      <c r="O47" s="8"/>
      <c r="P47" s="8"/>
      <c r="Q47" s="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</row>
    <row r="48" spans="1:41" s="69" customFormat="1" ht="15.75">
      <c r="A48" s="103" t="s">
        <v>27</v>
      </c>
      <c r="B48" s="69" t="s">
        <v>144</v>
      </c>
      <c r="C48" s="96">
        <f t="shared" si="2"/>
        <v>0</v>
      </c>
      <c r="D48" s="100">
        <v>42551</v>
      </c>
      <c r="E48" s="104">
        <v>17</v>
      </c>
      <c r="F48" s="106">
        <v>0</v>
      </c>
      <c r="G48" s="8">
        <v>0</v>
      </c>
      <c r="H48" s="106">
        <v>0</v>
      </c>
      <c r="I48" s="8">
        <v>0</v>
      </c>
      <c r="J48" s="106">
        <v>0</v>
      </c>
      <c r="K48" s="8">
        <v>0</v>
      </c>
      <c r="L48" s="8">
        <v>0</v>
      </c>
      <c r="M48" s="8"/>
      <c r="N48" s="8"/>
      <c r="O48" s="8"/>
      <c r="P48" s="8"/>
      <c r="Q48" s="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</row>
    <row r="49" spans="1:41" s="69" customFormat="1" ht="15.75">
      <c r="A49" s="103" t="s">
        <v>27</v>
      </c>
      <c r="B49" s="69" t="s">
        <v>177</v>
      </c>
      <c r="C49" s="96">
        <f t="shared" si="2"/>
        <v>0</v>
      </c>
      <c r="D49" s="100">
        <v>42551</v>
      </c>
      <c r="E49" s="104">
        <v>11</v>
      </c>
      <c r="F49" s="106">
        <v>0</v>
      </c>
      <c r="G49" s="8">
        <v>0</v>
      </c>
      <c r="H49" s="106">
        <v>0</v>
      </c>
      <c r="I49" s="8">
        <v>0</v>
      </c>
      <c r="J49" s="106">
        <v>0</v>
      </c>
      <c r="K49" s="8">
        <v>0</v>
      </c>
      <c r="L49" s="8">
        <v>0</v>
      </c>
      <c r="M49" s="8"/>
      <c r="N49" s="8"/>
      <c r="O49" s="8"/>
      <c r="P49" s="8"/>
      <c r="Q49" s="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</row>
    <row r="50" spans="1:41" s="69" customFormat="1" ht="15.75">
      <c r="A50" s="103" t="s">
        <v>27</v>
      </c>
      <c r="B50" s="69" t="s">
        <v>178</v>
      </c>
      <c r="C50" s="96">
        <f t="shared" si="2"/>
        <v>0</v>
      </c>
      <c r="D50" s="100">
        <v>42551</v>
      </c>
      <c r="E50" s="104">
        <v>5</v>
      </c>
      <c r="F50" s="106">
        <v>0</v>
      </c>
      <c r="G50" s="8">
        <v>0</v>
      </c>
      <c r="H50" s="106">
        <v>0</v>
      </c>
      <c r="I50" s="8">
        <v>0</v>
      </c>
      <c r="J50" s="106">
        <v>0</v>
      </c>
      <c r="K50" s="8">
        <v>0</v>
      </c>
      <c r="L50" s="8">
        <v>0</v>
      </c>
      <c r="M50" s="8"/>
      <c r="N50" s="8"/>
      <c r="O50" s="8"/>
      <c r="P50" s="8"/>
      <c r="Q50" s="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</row>
    <row r="51" spans="1:41" s="69" customFormat="1" ht="15.75">
      <c r="A51" s="103" t="s">
        <v>27</v>
      </c>
      <c r="B51" s="69" t="s">
        <v>179</v>
      </c>
      <c r="C51" s="96">
        <f t="shared" si="2"/>
        <v>0</v>
      </c>
      <c r="D51" s="100">
        <v>42551</v>
      </c>
      <c r="E51" s="104">
        <v>5</v>
      </c>
      <c r="F51" s="106">
        <v>0</v>
      </c>
      <c r="G51" s="8">
        <v>0</v>
      </c>
      <c r="H51" s="106">
        <v>0</v>
      </c>
      <c r="I51" s="8">
        <v>0</v>
      </c>
      <c r="J51" s="106">
        <v>0</v>
      </c>
      <c r="K51" s="8">
        <v>0</v>
      </c>
      <c r="L51" s="8">
        <v>0</v>
      </c>
      <c r="M51" s="8"/>
      <c r="N51" s="8"/>
      <c r="O51" s="8"/>
      <c r="P51" s="8"/>
      <c r="Q51" s="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</row>
    <row r="52" spans="1:41" s="69" customFormat="1" ht="15.75">
      <c r="A52" s="103" t="s">
        <v>27</v>
      </c>
      <c r="B52" s="69" t="s">
        <v>168</v>
      </c>
      <c r="C52" s="96">
        <f t="shared" si="2"/>
        <v>0</v>
      </c>
      <c r="D52" s="100">
        <v>42551</v>
      </c>
      <c r="E52" s="104">
        <v>2</v>
      </c>
      <c r="F52" s="106">
        <v>0</v>
      </c>
      <c r="G52" s="8">
        <v>0</v>
      </c>
      <c r="H52" s="106">
        <v>0</v>
      </c>
      <c r="I52" s="8">
        <v>0</v>
      </c>
      <c r="J52" s="106">
        <v>0</v>
      </c>
      <c r="K52" s="8">
        <v>0</v>
      </c>
      <c r="L52" s="8">
        <v>0</v>
      </c>
      <c r="M52" s="8"/>
      <c r="N52" s="8"/>
      <c r="O52" s="8"/>
      <c r="P52" s="8"/>
      <c r="Q52" s="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</row>
    <row r="53" spans="1:41" s="69" customFormat="1" ht="15.75">
      <c r="A53" s="103" t="s">
        <v>27</v>
      </c>
      <c r="B53" s="69" t="s">
        <v>161</v>
      </c>
      <c r="C53" s="96">
        <f t="shared" si="2"/>
        <v>0</v>
      </c>
      <c r="D53" s="100">
        <v>42551</v>
      </c>
      <c r="E53" s="104">
        <v>2</v>
      </c>
      <c r="F53" s="106">
        <v>0</v>
      </c>
      <c r="G53" s="8">
        <v>0</v>
      </c>
      <c r="H53" s="106">
        <v>0</v>
      </c>
      <c r="I53" s="8">
        <v>0</v>
      </c>
      <c r="J53" s="106">
        <v>0</v>
      </c>
      <c r="K53" s="8">
        <v>0</v>
      </c>
      <c r="L53" s="8">
        <v>0</v>
      </c>
      <c r="M53" s="8"/>
      <c r="N53" s="8"/>
      <c r="O53" s="8"/>
      <c r="P53" s="8"/>
      <c r="Q53" s="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</row>
    <row r="54" spans="1:41" s="69" customFormat="1" ht="15.75">
      <c r="A54" s="103" t="s">
        <v>27</v>
      </c>
      <c r="B54" s="69" t="s">
        <v>149</v>
      </c>
      <c r="C54" s="96">
        <f t="shared" si="2"/>
        <v>0</v>
      </c>
      <c r="D54" s="100">
        <v>42551</v>
      </c>
      <c r="E54" s="104">
        <v>5</v>
      </c>
      <c r="F54" s="106">
        <v>0</v>
      </c>
      <c r="G54" s="8">
        <v>0</v>
      </c>
      <c r="H54" s="106">
        <v>0</v>
      </c>
      <c r="I54" s="8">
        <v>0</v>
      </c>
      <c r="J54" s="106">
        <v>0</v>
      </c>
      <c r="K54" s="8">
        <v>0</v>
      </c>
      <c r="L54" s="8">
        <v>0</v>
      </c>
      <c r="M54" s="8"/>
      <c r="N54" s="8"/>
      <c r="O54" s="8"/>
      <c r="P54" s="8"/>
      <c r="Q54" s="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</row>
    <row r="55" spans="1:41" s="69" customFormat="1" ht="15.75">
      <c r="A55" s="103" t="s">
        <v>27</v>
      </c>
      <c r="B55" s="69" t="s">
        <v>180</v>
      </c>
      <c r="C55" s="96">
        <f t="shared" si="2"/>
        <v>0</v>
      </c>
      <c r="D55" s="100">
        <v>42551</v>
      </c>
      <c r="E55" s="104">
        <v>5</v>
      </c>
      <c r="F55" s="106">
        <v>0</v>
      </c>
      <c r="G55" s="8">
        <v>0</v>
      </c>
      <c r="H55" s="106">
        <v>0</v>
      </c>
      <c r="I55" s="8">
        <v>0</v>
      </c>
      <c r="J55" s="106">
        <v>0</v>
      </c>
      <c r="K55" s="8">
        <v>0</v>
      </c>
      <c r="L55" s="8">
        <v>0</v>
      </c>
      <c r="M55" s="8"/>
      <c r="N55" s="8"/>
      <c r="O55" s="8"/>
      <c r="P55" s="8"/>
      <c r="Q55" s="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</row>
    <row r="56" spans="1:41" s="69" customFormat="1" ht="15.75">
      <c r="A56" s="103" t="s">
        <v>23</v>
      </c>
      <c r="B56" s="69" t="s">
        <v>174</v>
      </c>
      <c r="C56" s="96">
        <f t="shared" si="2"/>
        <v>80749</v>
      </c>
      <c r="D56" s="100">
        <v>42766</v>
      </c>
      <c r="E56" s="107">
        <v>479648</v>
      </c>
      <c r="F56" s="106">
        <v>30309</v>
      </c>
      <c r="G56" s="8">
        <v>29412</v>
      </c>
      <c r="H56" s="8">
        <v>14399</v>
      </c>
      <c r="I56" s="8">
        <v>1268</v>
      </c>
      <c r="J56" s="8">
        <v>525</v>
      </c>
      <c r="K56" s="8">
        <v>459</v>
      </c>
      <c r="L56" s="8">
        <v>510</v>
      </c>
      <c r="M56" s="8">
        <v>1112</v>
      </c>
      <c r="N56" s="8">
        <v>866</v>
      </c>
      <c r="O56" s="8">
        <v>1021</v>
      </c>
      <c r="P56" s="8">
        <v>610</v>
      </c>
      <c r="Q56" s="9">
        <v>258</v>
      </c>
      <c r="R56" s="99">
        <v>413</v>
      </c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</row>
    <row r="57" spans="1:41" s="69" customFormat="1" ht="15.75">
      <c r="A57" s="103" t="s">
        <v>23</v>
      </c>
      <c r="B57" s="69" t="s">
        <v>181</v>
      </c>
      <c r="C57" s="96">
        <f t="shared" si="2"/>
        <v>41825</v>
      </c>
      <c r="D57" s="100">
        <v>42766</v>
      </c>
      <c r="E57" s="107">
        <v>209367</v>
      </c>
      <c r="F57" s="106">
        <v>18846</v>
      </c>
      <c r="G57" s="8">
        <v>13943</v>
      </c>
      <c r="H57" s="8">
        <v>6133</v>
      </c>
      <c r="I57" s="8">
        <v>580</v>
      </c>
      <c r="J57" s="8">
        <v>270</v>
      </c>
      <c r="K57" s="8">
        <v>215</v>
      </c>
      <c r="L57" s="8">
        <v>201</v>
      </c>
      <c r="M57" s="8">
        <v>324</v>
      </c>
      <c r="N57" s="8">
        <v>479</v>
      </c>
      <c r="O57" s="8">
        <v>410</v>
      </c>
      <c r="P57" s="8">
        <v>254</v>
      </c>
      <c r="Q57" s="9">
        <v>170</v>
      </c>
      <c r="R57" s="99">
        <v>51</v>
      </c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</row>
    <row r="58" spans="1:41" s="69" customFormat="1" ht="15.75">
      <c r="A58" s="103" t="s">
        <v>23</v>
      </c>
      <c r="B58" s="69" t="s">
        <v>172</v>
      </c>
      <c r="C58" s="96">
        <f t="shared" si="2"/>
        <v>8793</v>
      </c>
      <c r="D58" s="100">
        <v>42766</v>
      </c>
      <c r="E58" s="107">
        <v>23444</v>
      </c>
      <c r="F58" s="106">
        <v>2243</v>
      </c>
      <c r="G58" s="8">
        <v>1539</v>
      </c>
      <c r="H58" s="8">
        <v>1880</v>
      </c>
      <c r="I58" s="8">
        <v>637</v>
      </c>
      <c r="J58" s="8">
        <v>231</v>
      </c>
      <c r="K58" s="8">
        <v>233</v>
      </c>
      <c r="L58" s="8">
        <v>345</v>
      </c>
      <c r="M58" s="8">
        <v>737</v>
      </c>
      <c r="N58" s="8">
        <v>513</v>
      </c>
      <c r="O58" s="8">
        <v>105</v>
      </c>
      <c r="P58" s="8">
        <v>69</v>
      </c>
      <c r="Q58" s="9">
        <v>261</v>
      </c>
      <c r="R58" s="99">
        <v>45</v>
      </c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</row>
    <row r="59" spans="1:41" s="69" customFormat="1" ht="15.75">
      <c r="A59" s="103" t="s">
        <v>23</v>
      </c>
      <c r="B59" s="69" t="s">
        <v>173</v>
      </c>
      <c r="C59" s="96">
        <f t="shared" si="2"/>
        <v>26138</v>
      </c>
      <c r="D59" s="100">
        <v>42766</v>
      </c>
      <c r="E59" s="107">
        <v>87761</v>
      </c>
      <c r="F59" s="106">
        <v>11964</v>
      </c>
      <c r="G59" s="8">
        <v>9134</v>
      </c>
      <c r="H59" s="8">
        <v>2515</v>
      </c>
      <c r="I59" s="8">
        <v>381</v>
      </c>
      <c r="J59" s="8">
        <v>162</v>
      </c>
      <c r="K59" s="8">
        <v>183</v>
      </c>
      <c r="L59" s="8">
        <v>104</v>
      </c>
      <c r="M59" s="8">
        <v>327</v>
      </c>
      <c r="N59" s="8">
        <v>497</v>
      </c>
      <c r="O59" s="8">
        <v>541</v>
      </c>
      <c r="P59" s="8">
        <v>220</v>
      </c>
      <c r="Q59" s="9">
        <v>110</v>
      </c>
      <c r="R59" s="99">
        <v>109</v>
      </c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</row>
    <row r="60" spans="1:41" s="69" customFormat="1" ht="15.75">
      <c r="A60" s="103" t="s">
        <v>23</v>
      </c>
      <c r="B60" s="69" t="s">
        <v>182</v>
      </c>
      <c r="C60" s="96">
        <f t="shared" si="2"/>
        <v>5315</v>
      </c>
      <c r="D60" s="100">
        <v>42766</v>
      </c>
      <c r="E60" s="107">
        <v>22469</v>
      </c>
      <c r="F60" s="106">
        <v>2193</v>
      </c>
      <c r="G60" s="8">
        <v>1593</v>
      </c>
      <c r="H60" s="8">
        <v>674</v>
      </c>
      <c r="I60" s="8">
        <v>73</v>
      </c>
      <c r="J60" s="8">
        <v>64</v>
      </c>
      <c r="K60" s="8">
        <v>51</v>
      </c>
      <c r="L60" s="8">
        <v>73</v>
      </c>
      <c r="M60" s="8">
        <v>123</v>
      </c>
      <c r="N60" s="8">
        <v>155</v>
      </c>
      <c r="O60" s="8">
        <v>216</v>
      </c>
      <c r="P60" s="8">
        <v>70</v>
      </c>
      <c r="Q60" s="9">
        <v>30</v>
      </c>
      <c r="R60" s="99">
        <v>24</v>
      </c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</row>
    <row r="61" spans="1:41" s="69" customFormat="1" ht="15.75">
      <c r="A61" s="103" t="s">
        <v>23</v>
      </c>
      <c r="B61" s="69" t="s">
        <v>180</v>
      </c>
      <c r="C61" s="96">
        <f t="shared" si="2"/>
        <v>10630</v>
      </c>
      <c r="D61" s="100">
        <v>42766</v>
      </c>
      <c r="E61" s="107">
        <v>34034</v>
      </c>
      <c r="F61" s="106">
        <v>1860</v>
      </c>
      <c r="G61" s="8">
        <v>1445</v>
      </c>
      <c r="H61" s="8">
        <v>1370</v>
      </c>
      <c r="I61" s="8">
        <v>711</v>
      </c>
      <c r="J61" s="8">
        <v>469</v>
      </c>
      <c r="K61" s="8">
        <v>413</v>
      </c>
      <c r="L61" s="8">
        <v>687</v>
      </c>
      <c r="M61" s="8">
        <v>824</v>
      </c>
      <c r="N61" s="8">
        <v>570</v>
      </c>
      <c r="O61" s="8">
        <v>677</v>
      </c>
      <c r="P61" s="8">
        <v>768</v>
      </c>
      <c r="Q61" s="9">
        <v>836</v>
      </c>
      <c r="R61" s="99">
        <v>751</v>
      </c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99"/>
    </row>
    <row r="62" spans="1:41" ht="15.75">
      <c r="A62" s="103"/>
      <c r="B62" s="69"/>
      <c r="C62" s="96">
        <f t="shared" si="2"/>
        <v>0</v>
      </c>
      <c r="D62" s="100"/>
      <c r="E62" s="108"/>
      <c r="F62" s="106"/>
      <c r="G62" s="8"/>
      <c r="H62" s="8"/>
      <c r="I62" s="8"/>
      <c r="J62" s="8"/>
      <c r="K62" s="8"/>
      <c r="L62" s="8"/>
      <c r="M62" s="8"/>
      <c r="N62" s="8"/>
      <c r="O62" s="8"/>
      <c r="P62" s="8"/>
      <c r="Q62" s="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</row>
    <row r="63" spans="1:41" ht="15.75">
      <c r="A63" s="103"/>
      <c r="B63" s="69"/>
      <c r="C63" s="96">
        <f t="shared" si="2"/>
        <v>0</v>
      </c>
      <c r="D63" s="100"/>
      <c r="E63" s="108"/>
      <c r="F63" s="106"/>
      <c r="G63" s="8"/>
      <c r="H63" s="8"/>
      <c r="I63" s="109"/>
      <c r="J63" s="8"/>
      <c r="K63" s="8"/>
      <c r="L63" s="8"/>
      <c r="M63" s="8"/>
      <c r="N63" s="8"/>
      <c r="O63" s="8"/>
      <c r="P63" s="8"/>
      <c r="Q63" s="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</row>
    <row r="64" spans="1:41" ht="15.75">
      <c r="A64" s="103"/>
      <c r="B64" s="69"/>
      <c r="C64" s="96">
        <f t="shared" si="2"/>
        <v>0</v>
      </c>
      <c r="D64" s="100"/>
      <c r="E64" s="108"/>
      <c r="F64" s="106"/>
      <c r="G64" s="8"/>
      <c r="H64" s="8"/>
      <c r="I64" s="8"/>
      <c r="J64" s="8"/>
      <c r="K64" s="8"/>
      <c r="L64" s="8"/>
      <c r="M64" s="8"/>
      <c r="N64" s="8"/>
      <c r="O64" s="8"/>
      <c r="P64" s="8"/>
      <c r="Q64" s="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</row>
    <row r="65" spans="1:41" ht="15.75">
      <c r="A65" s="103"/>
      <c r="B65" s="69"/>
      <c r="C65" s="96">
        <f t="shared" si="2"/>
        <v>0</v>
      </c>
      <c r="D65" s="100"/>
      <c r="E65" s="108"/>
      <c r="F65" s="106"/>
      <c r="G65" s="8"/>
      <c r="H65" s="8"/>
      <c r="I65" s="8"/>
      <c r="J65" s="8"/>
      <c r="K65" s="8"/>
      <c r="L65" s="8"/>
      <c r="M65" s="8"/>
      <c r="N65" s="8"/>
      <c r="O65" s="8"/>
      <c r="P65" s="8"/>
      <c r="Q65" s="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99"/>
    </row>
    <row r="66" spans="1:41" ht="15.75">
      <c r="A66" s="103"/>
      <c r="B66" s="69"/>
      <c r="C66" s="96">
        <f t="shared" si="2"/>
        <v>0</v>
      </c>
      <c r="D66" s="100"/>
      <c r="E66" s="108"/>
      <c r="F66" s="106"/>
      <c r="G66" s="8"/>
      <c r="H66" s="8"/>
      <c r="I66" s="8"/>
      <c r="J66" s="8"/>
      <c r="K66" s="8"/>
      <c r="L66" s="8"/>
      <c r="M66" s="8"/>
      <c r="N66" s="8"/>
      <c r="O66" s="8"/>
      <c r="P66" s="8"/>
      <c r="Q66" s="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99"/>
      <c r="AM66" s="99"/>
      <c r="AN66" s="99"/>
      <c r="AO66" s="99"/>
    </row>
    <row r="67" spans="1:41" ht="15.75">
      <c r="A67" s="103"/>
      <c r="B67" s="69"/>
      <c r="C67" s="96">
        <f aca="true" t="shared" si="3" ref="C67:C101">SUM($F67:$Q67)</f>
        <v>0</v>
      </c>
      <c r="D67" s="100"/>
      <c r="E67" s="108"/>
      <c r="F67" s="106"/>
      <c r="G67" s="8"/>
      <c r="H67" s="8"/>
      <c r="I67" s="8"/>
      <c r="J67" s="8"/>
      <c r="K67" s="8"/>
      <c r="L67" s="8"/>
      <c r="M67" s="8"/>
      <c r="N67" s="8"/>
      <c r="O67" s="8"/>
      <c r="P67" s="8"/>
      <c r="Q67" s="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</row>
    <row r="68" spans="1:41" ht="15.75">
      <c r="A68" s="103"/>
      <c r="B68" s="69"/>
      <c r="C68" s="96">
        <f t="shared" si="3"/>
        <v>0</v>
      </c>
      <c r="D68" s="100"/>
      <c r="E68" s="108"/>
      <c r="F68" s="106"/>
      <c r="G68" s="8"/>
      <c r="H68" s="8"/>
      <c r="I68" s="8"/>
      <c r="J68" s="8"/>
      <c r="K68" s="8"/>
      <c r="L68" s="8"/>
      <c r="M68" s="8"/>
      <c r="N68" s="8"/>
      <c r="O68" s="8"/>
      <c r="P68" s="8"/>
      <c r="Q68" s="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9"/>
      <c r="AM68" s="99"/>
      <c r="AN68" s="99"/>
      <c r="AO68" s="99"/>
    </row>
    <row r="69" spans="1:41" ht="15.75">
      <c r="A69" s="103"/>
      <c r="B69" s="69"/>
      <c r="C69" s="96">
        <f t="shared" si="3"/>
        <v>0</v>
      </c>
      <c r="D69" s="100"/>
      <c r="E69" s="108"/>
      <c r="F69" s="106"/>
      <c r="G69" s="8"/>
      <c r="H69" s="8"/>
      <c r="I69" s="8"/>
      <c r="J69" s="8"/>
      <c r="K69" s="8"/>
      <c r="L69" s="8"/>
      <c r="M69" s="8"/>
      <c r="N69" s="8"/>
      <c r="O69" s="8"/>
      <c r="P69" s="8"/>
      <c r="Q69" s="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99"/>
      <c r="AK69" s="99"/>
      <c r="AL69" s="99"/>
      <c r="AM69" s="99"/>
      <c r="AN69" s="99"/>
      <c r="AO69" s="99"/>
    </row>
    <row r="70" spans="1:41" ht="15.75">
      <c r="A70" s="103"/>
      <c r="B70" s="69"/>
      <c r="C70" s="96">
        <f t="shared" si="3"/>
        <v>0</v>
      </c>
      <c r="D70" s="100"/>
      <c r="E70" s="108"/>
      <c r="F70" s="106"/>
      <c r="G70" s="8"/>
      <c r="H70" s="8"/>
      <c r="I70" s="8"/>
      <c r="J70" s="8"/>
      <c r="K70" s="8"/>
      <c r="L70" s="8"/>
      <c r="M70" s="8"/>
      <c r="N70" s="8"/>
      <c r="O70" s="8"/>
      <c r="P70" s="8"/>
      <c r="Q70" s="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99"/>
      <c r="AK70" s="99"/>
      <c r="AL70" s="99"/>
      <c r="AM70" s="99"/>
      <c r="AN70" s="99"/>
      <c r="AO70" s="99"/>
    </row>
    <row r="71" spans="1:41" ht="15.75">
      <c r="A71" s="103"/>
      <c r="B71" s="69"/>
      <c r="C71" s="96">
        <f t="shared" si="3"/>
        <v>0</v>
      </c>
      <c r="D71" s="100"/>
      <c r="E71" s="108"/>
      <c r="F71" s="106"/>
      <c r="G71" s="8"/>
      <c r="H71" s="8"/>
      <c r="I71" s="8"/>
      <c r="J71" s="8"/>
      <c r="K71" s="8"/>
      <c r="L71" s="8"/>
      <c r="M71" s="8"/>
      <c r="N71" s="8"/>
      <c r="O71" s="8"/>
      <c r="P71" s="8"/>
      <c r="Q71" s="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99"/>
      <c r="AK71" s="99"/>
      <c r="AL71" s="99"/>
      <c r="AM71" s="99"/>
      <c r="AN71" s="99"/>
      <c r="AO71" s="99"/>
    </row>
    <row r="72" spans="1:41" ht="15.75">
      <c r="A72" s="103"/>
      <c r="B72" s="69"/>
      <c r="C72" s="96">
        <f t="shared" si="3"/>
        <v>0</v>
      </c>
      <c r="D72" s="100"/>
      <c r="E72" s="108"/>
      <c r="F72" s="106"/>
      <c r="G72" s="8"/>
      <c r="H72" s="8"/>
      <c r="I72" s="8"/>
      <c r="J72" s="8"/>
      <c r="K72" s="8"/>
      <c r="L72" s="8"/>
      <c r="M72" s="8"/>
      <c r="N72" s="8"/>
      <c r="O72" s="8"/>
      <c r="P72" s="8"/>
      <c r="Q72" s="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99"/>
      <c r="AH72" s="99"/>
      <c r="AI72" s="99"/>
      <c r="AJ72" s="99"/>
      <c r="AK72" s="99"/>
      <c r="AL72" s="99"/>
      <c r="AM72" s="99"/>
      <c r="AN72" s="99"/>
      <c r="AO72" s="99"/>
    </row>
    <row r="73" spans="1:41" ht="15.75">
      <c r="A73" s="103"/>
      <c r="B73" s="69"/>
      <c r="C73" s="96">
        <f t="shared" si="3"/>
        <v>0</v>
      </c>
      <c r="D73" s="100"/>
      <c r="E73" s="108"/>
      <c r="F73" s="106"/>
      <c r="G73" s="8"/>
      <c r="H73" s="8"/>
      <c r="I73" s="8"/>
      <c r="J73" s="8"/>
      <c r="K73" s="8"/>
      <c r="L73" s="8"/>
      <c r="M73" s="8"/>
      <c r="N73" s="8"/>
      <c r="O73" s="8"/>
      <c r="P73" s="8"/>
      <c r="Q73" s="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</row>
    <row r="74" spans="1:41" ht="15.75">
      <c r="A74" s="103"/>
      <c r="B74" s="69"/>
      <c r="C74" s="96">
        <f t="shared" si="3"/>
        <v>0</v>
      </c>
      <c r="D74" s="100"/>
      <c r="E74" s="108"/>
      <c r="F74" s="106"/>
      <c r="G74" s="8"/>
      <c r="H74" s="8"/>
      <c r="I74" s="8"/>
      <c r="J74" s="8"/>
      <c r="K74" s="8"/>
      <c r="L74" s="8"/>
      <c r="M74" s="8"/>
      <c r="N74" s="8"/>
      <c r="O74" s="8"/>
      <c r="P74" s="8"/>
      <c r="Q74" s="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/>
      <c r="AH74" s="99"/>
      <c r="AI74" s="99"/>
      <c r="AJ74" s="99"/>
      <c r="AK74" s="99"/>
      <c r="AL74" s="99"/>
      <c r="AM74" s="99"/>
      <c r="AN74" s="99"/>
      <c r="AO74" s="99"/>
    </row>
    <row r="75" spans="1:41" ht="15.75">
      <c r="A75" s="103"/>
      <c r="B75" s="69"/>
      <c r="C75" s="96">
        <f t="shared" si="3"/>
        <v>0</v>
      </c>
      <c r="D75" s="100"/>
      <c r="E75" s="108"/>
      <c r="F75" s="106"/>
      <c r="G75" s="8"/>
      <c r="H75" s="8"/>
      <c r="I75" s="8"/>
      <c r="J75" s="8"/>
      <c r="K75" s="8"/>
      <c r="L75" s="8"/>
      <c r="M75" s="8"/>
      <c r="N75" s="8"/>
      <c r="O75" s="8"/>
      <c r="P75" s="8"/>
      <c r="Q75" s="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9"/>
      <c r="AG75" s="99"/>
      <c r="AH75" s="99"/>
      <c r="AI75" s="99"/>
      <c r="AJ75" s="99"/>
      <c r="AK75" s="99"/>
      <c r="AL75" s="99"/>
      <c r="AM75" s="99"/>
      <c r="AN75" s="99"/>
      <c r="AO75" s="99"/>
    </row>
    <row r="76" spans="1:41" ht="15.75">
      <c r="A76" s="103"/>
      <c r="B76" s="69"/>
      <c r="C76" s="96">
        <f t="shared" si="3"/>
        <v>0</v>
      </c>
      <c r="D76" s="100"/>
      <c r="E76" s="108"/>
      <c r="F76" s="106"/>
      <c r="G76" s="8"/>
      <c r="H76" s="8"/>
      <c r="I76" s="8"/>
      <c r="J76" s="8"/>
      <c r="K76" s="8"/>
      <c r="L76" s="8"/>
      <c r="M76" s="8"/>
      <c r="N76" s="8"/>
      <c r="O76" s="8"/>
      <c r="P76" s="8"/>
      <c r="Q76" s="9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99"/>
      <c r="AD76" s="99"/>
      <c r="AE76" s="99"/>
      <c r="AF76" s="99"/>
      <c r="AG76" s="99"/>
      <c r="AH76" s="99"/>
      <c r="AI76" s="99"/>
      <c r="AJ76" s="99"/>
      <c r="AK76" s="99"/>
      <c r="AL76" s="99"/>
      <c r="AM76" s="99"/>
      <c r="AN76" s="99"/>
      <c r="AO76" s="99"/>
    </row>
    <row r="77" spans="1:41" ht="15.75">
      <c r="A77" s="103"/>
      <c r="B77" s="69"/>
      <c r="C77" s="96">
        <f t="shared" si="3"/>
        <v>0</v>
      </c>
      <c r="D77" s="100"/>
      <c r="E77" s="108"/>
      <c r="F77" s="106"/>
      <c r="G77" s="8"/>
      <c r="H77" s="8"/>
      <c r="I77" s="8"/>
      <c r="J77" s="8"/>
      <c r="K77" s="8"/>
      <c r="L77" s="8"/>
      <c r="M77" s="8"/>
      <c r="N77" s="8"/>
      <c r="O77" s="8"/>
      <c r="P77" s="8"/>
      <c r="Q77" s="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99"/>
      <c r="AM77" s="99"/>
      <c r="AN77" s="99"/>
      <c r="AO77" s="99"/>
    </row>
    <row r="78" spans="1:41" ht="15.75">
      <c r="A78" s="103"/>
      <c r="B78" s="69"/>
      <c r="C78" s="96">
        <f t="shared" si="3"/>
        <v>0</v>
      </c>
      <c r="D78" s="100"/>
      <c r="E78" s="108"/>
      <c r="F78" s="106"/>
      <c r="G78" s="8"/>
      <c r="H78" s="8"/>
      <c r="I78" s="8"/>
      <c r="J78" s="8"/>
      <c r="K78" s="8"/>
      <c r="L78" s="8"/>
      <c r="M78" s="8"/>
      <c r="N78" s="8"/>
      <c r="O78" s="8"/>
      <c r="P78" s="8"/>
      <c r="Q78" s="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99"/>
      <c r="AF78" s="99"/>
      <c r="AG78" s="99"/>
      <c r="AH78" s="99"/>
      <c r="AI78" s="99"/>
      <c r="AJ78" s="99"/>
      <c r="AK78" s="99"/>
      <c r="AL78" s="99"/>
      <c r="AM78" s="99"/>
      <c r="AN78" s="99"/>
      <c r="AO78" s="99"/>
    </row>
    <row r="79" spans="1:41" ht="15.75">
      <c r="A79" s="103"/>
      <c r="B79" s="69"/>
      <c r="C79" s="96">
        <f t="shared" si="3"/>
        <v>0</v>
      </c>
      <c r="D79" s="100"/>
      <c r="E79" s="108"/>
      <c r="F79" s="106"/>
      <c r="G79" s="8"/>
      <c r="H79" s="8"/>
      <c r="I79" s="8"/>
      <c r="J79" s="8"/>
      <c r="K79" s="8"/>
      <c r="L79" s="8"/>
      <c r="M79" s="8"/>
      <c r="N79" s="8"/>
      <c r="O79" s="8"/>
      <c r="P79" s="8"/>
      <c r="Q79" s="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  <c r="AN79" s="99"/>
      <c r="AO79" s="99"/>
    </row>
    <row r="80" spans="1:41" ht="15.75">
      <c r="A80" s="103"/>
      <c r="B80" s="69"/>
      <c r="C80" s="96">
        <f t="shared" si="3"/>
        <v>0</v>
      </c>
      <c r="D80" s="100"/>
      <c r="E80" s="108"/>
      <c r="F80" s="106"/>
      <c r="G80" s="8"/>
      <c r="H80" s="8"/>
      <c r="I80" s="8"/>
      <c r="J80" s="8"/>
      <c r="K80" s="8"/>
      <c r="L80" s="8"/>
      <c r="M80" s="8"/>
      <c r="N80" s="8"/>
      <c r="O80" s="8"/>
      <c r="P80" s="8"/>
      <c r="Q80" s="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M80" s="99"/>
      <c r="AN80" s="99"/>
      <c r="AO80" s="99"/>
    </row>
    <row r="81" spans="1:41" ht="15.75">
      <c r="A81" s="103"/>
      <c r="B81" s="69"/>
      <c r="C81" s="96">
        <f t="shared" si="3"/>
        <v>0</v>
      </c>
      <c r="D81" s="100"/>
      <c r="E81" s="108"/>
      <c r="F81" s="106"/>
      <c r="G81" s="8"/>
      <c r="H81" s="8"/>
      <c r="I81" s="8"/>
      <c r="J81" s="8"/>
      <c r="K81" s="8"/>
      <c r="L81" s="8"/>
      <c r="M81" s="8"/>
      <c r="N81" s="8"/>
      <c r="O81" s="8"/>
      <c r="P81" s="8"/>
      <c r="Q81" s="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M81" s="99"/>
      <c r="AN81" s="99"/>
      <c r="AO81" s="99"/>
    </row>
    <row r="82" spans="1:41" ht="15.75">
      <c r="A82" s="103"/>
      <c r="B82" s="69"/>
      <c r="C82" s="96">
        <f t="shared" si="3"/>
        <v>0</v>
      </c>
      <c r="D82" s="100"/>
      <c r="E82" s="108"/>
      <c r="F82" s="106"/>
      <c r="G82" s="8"/>
      <c r="H82" s="8"/>
      <c r="I82" s="8"/>
      <c r="J82" s="8"/>
      <c r="K82" s="8"/>
      <c r="L82" s="8"/>
      <c r="M82" s="8"/>
      <c r="N82" s="8"/>
      <c r="O82" s="8"/>
      <c r="P82" s="8"/>
      <c r="Q82" s="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M82" s="99"/>
      <c r="AN82" s="99"/>
      <c r="AO82" s="99"/>
    </row>
    <row r="83" spans="1:41" ht="15.75">
      <c r="A83" s="103"/>
      <c r="B83" s="69"/>
      <c r="C83" s="96">
        <f t="shared" si="3"/>
        <v>0</v>
      </c>
      <c r="D83" s="100"/>
      <c r="E83" s="108"/>
      <c r="F83" s="106"/>
      <c r="G83" s="8"/>
      <c r="H83" s="8"/>
      <c r="I83" s="8"/>
      <c r="J83" s="8"/>
      <c r="K83" s="8"/>
      <c r="L83" s="8"/>
      <c r="M83" s="8"/>
      <c r="N83" s="8"/>
      <c r="O83" s="8"/>
      <c r="P83" s="8"/>
      <c r="Q83" s="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99"/>
      <c r="AO83" s="99"/>
    </row>
    <row r="84" spans="1:41" ht="15.75">
      <c r="A84" s="103"/>
      <c r="B84" s="69"/>
      <c r="C84" s="96">
        <f t="shared" si="3"/>
        <v>0</v>
      </c>
      <c r="D84" s="100"/>
      <c r="E84" s="108"/>
      <c r="F84" s="106"/>
      <c r="G84" s="8"/>
      <c r="H84" s="8"/>
      <c r="I84" s="8"/>
      <c r="J84" s="8"/>
      <c r="K84" s="8"/>
      <c r="L84" s="8"/>
      <c r="M84" s="8"/>
      <c r="N84" s="8"/>
      <c r="O84" s="8"/>
      <c r="P84" s="8"/>
      <c r="Q84" s="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99"/>
      <c r="AO84" s="99"/>
    </row>
    <row r="85" spans="1:41" ht="15.75">
      <c r="A85" s="103"/>
      <c r="B85" s="69"/>
      <c r="C85" s="96">
        <f t="shared" si="3"/>
        <v>0</v>
      </c>
      <c r="D85" s="100"/>
      <c r="E85" s="108"/>
      <c r="F85" s="106"/>
      <c r="G85" s="8"/>
      <c r="H85" s="8"/>
      <c r="I85" s="8"/>
      <c r="J85" s="8"/>
      <c r="K85" s="8"/>
      <c r="L85" s="8"/>
      <c r="M85" s="8"/>
      <c r="N85" s="8"/>
      <c r="O85" s="8"/>
      <c r="P85" s="8"/>
      <c r="Q85" s="9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99"/>
      <c r="AK85" s="99"/>
      <c r="AL85" s="99"/>
      <c r="AM85" s="99"/>
      <c r="AN85" s="99"/>
      <c r="AO85" s="99"/>
    </row>
    <row r="86" spans="1:41" ht="15.75">
      <c r="A86" s="103"/>
      <c r="B86" s="69"/>
      <c r="C86" s="96">
        <f t="shared" si="3"/>
        <v>0</v>
      </c>
      <c r="D86" s="100"/>
      <c r="E86" s="108"/>
      <c r="F86" s="106"/>
      <c r="G86" s="8"/>
      <c r="H86" s="8"/>
      <c r="I86" s="8"/>
      <c r="J86" s="8"/>
      <c r="K86" s="8"/>
      <c r="L86" s="8"/>
      <c r="M86" s="8"/>
      <c r="N86" s="8"/>
      <c r="O86" s="8"/>
      <c r="P86" s="8"/>
      <c r="Q86" s="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99"/>
      <c r="AK86" s="99"/>
      <c r="AL86" s="99"/>
      <c r="AM86" s="99"/>
      <c r="AN86" s="99"/>
      <c r="AO86" s="99"/>
    </row>
    <row r="87" spans="1:41" ht="15.75">
      <c r="A87" s="103"/>
      <c r="B87" s="69"/>
      <c r="C87" s="96">
        <f t="shared" si="3"/>
        <v>0</v>
      </c>
      <c r="D87" s="100"/>
      <c r="E87" s="69"/>
      <c r="F87" s="106"/>
      <c r="G87" s="8"/>
      <c r="H87" s="8"/>
      <c r="I87" s="8"/>
      <c r="J87" s="8"/>
      <c r="K87" s="8"/>
      <c r="L87" s="8"/>
      <c r="M87" s="8"/>
      <c r="N87" s="8"/>
      <c r="O87" s="8"/>
      <c r="P87" s="8"/>
      <c r="Q87" s="9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9"/>
      <c r="AG87" s="99"/>
      <c r="AH87" s="99"/>
      <c r="AI87" s="99"/>
      <c r="AJ87" s="99"/>
      <c r="AK87" s="99"/>
      <c r="AL87" s="99"/>
      <c r="AM87" s="99"/>
      <c r="AN87" s="99"/>
      <c r="AO87" s="99"/>
    </row>
    <row r="88" spans="1:41" ht="15.75">
      <c r="A88" s="103"/>
      <c r="B88" s="69"/>
      <c r="C88" s="96">
        <f t="shared" si="3"/>
        <v>0</v>
      </c>
      <c r="D88" s="100"/>
      <c r="E88" s="69"/>
      <c r="F88" s="106"/>
      <c r="G88" s="8"/>
      <c r="H88" s="8"/>
      <c r="I88" s="8"/>
      <c r="J88" s="8"/>
      <c r="K88" s="8"/>
      <c r="L88" s="8"/>
      <c r="M88" s="8"/>
      <c r="N88" s="8"/>
      <c r="O88" s="8"/>
      <c r="P88" s="8"/>
      <c r="Q88" s="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99"/>
      <c r="AJ88" s="99"/>
      <c r="AK88" s="99"/>
      <c r="AL88" s="99"/>
      <c r="AM88" s="99"/>
      <c r="AN88" s="99"/>
      <c r="AO88" s="99"/>
    </row>
    <row r="89" spans="1:41" ht="15.75">
      <c r="A89" s="103"/>
      <c r="B89" s="69"/>
      <c r="C89" s="96">
        <f t="shared" si="3"/>
        <v>0</v>
      </c>
      <c r="D89" s="100"/>
      <c r="E89" s="69"/>
      <c r="F89" s="106"/>
      <c r="G89" s="8"/>
      <c r="H89" s="8"/>
      <c r="I89" s="8"/>
      <c r="J89" s="8"/>
      <c r="K89" s="8"/>
      <c r="L89" s="8"/>
      <c r="M89" s="8"/>
      <c r="N89" s="8"/>
      <c r="O89" s="8"/>
      <c r="P89" s="8"/>
      <c r="Q89" s="9"/>
      <c r="R89" s="99"/>
      <c r="S89" s="99"/>
      <c r="T89" s="99"/>
      <c r="U89" s="99"/>
      <c r="V89" s="99"/>
      <c r="W89" s="99"/>
      <c r="X89" s="99"/>
      <c r="Y89" s="99"/>
      <c r="Z89" s="99"/>
      <c r="AA89" s="99"/>
      <c r="AB89" s="99"/>
      <c r="AC89" s="99"/>
      <c r="AD89" s="99"/>
      <c r="AE89" s="99"/>
      <c r="AF89" s="99"/>
      <c r="AG89" s="99"/>
      <c r="AH89" s="99"/>
      <c r="AI89" s="99"/>
      <c r="AJ89" s="99"/>
      <c r="AK89" s="99"/>
      <c r="AL89" s="99"/>
      <c r="AM89" s="99"/>
      <c r="AN89" s="99"/>
      <c r="AO89" s="99"/>
    </row>
    <row r="90" spans="1:41" ht="15.75">
      <c r="A90" s="103"/>
      <c r="B90" s="69"/>
      <c r="C90" s="96">
        <f t="shared" si="3"/>
        <v>0</v>
      </c>
      <c r="D90" s="100"/>
      <c r="E90" s="69"/>
      <c r="F90" s="106"/>
      <c r="G90" s="8"/>
      <c r="H90" s="8"/>
      <c r="I90" s="8"/>
      <c r="J90" s="8"/>
      <c r="K90" s="8"/>
      <c r="L90" s="8"/>
      <c r="M90" s="8"/>
      <c r="N90" s="8"/>
      <c r="O90" s="8"/>
      <c r="P90" s="8"/>
      <c r="Q90" s="9"/>
      <c r="R90" s="99"/>
      <c r="S90" s="99"/>
      <c r="T90" s="99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9"/>
      <c r="AG90" s="99"/>
      <c r="AH90" s="99"/>
      <c r="AI90" s="99"/>
      <c r="AJ90" s="99"/>
      <c r="AK90" s="99"/>
      <c r="AL90" s="99"/>
      <c r="AM90" s="99"/>
      <c r="AN90" s="99"/>
      <c r="AO90" s="99"/>
    </row>
    <row r="91" spans="1:41" ht="15.75">
      <c r="A91" s="103"/>
      <c r="B91" s="69"/>
      <c r="C91" s="96">
        <f t="shared" si="3"/>
        <v>0</v>
      </c>
      <c r="D91" s="100"/>
      <c r="E91" s="69"/>
      <c r="F91" s="106"/>
      <c r="G91" s="8"/>
      <c r="H91" s="8"/>
      <c r="I91" s="8"/>
      <c r="J91" s="8"/>
      <c r="K91" s="8"/>
      <c r="L91" s="8"/>
      <c r="M91" s="8"/>
      <c r="N91" s="8"/>
      <c r="O91" s="8"/>
      <c r="P91" s="8"/>
      <c r="Q91" s="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  <c r="AC91" s="99"/>
      <c r="AD91" s="99"/>
      <c r="AE91" s="99"/>
      <c r="AF91" s="99"/>
      <c r="AG91" s="99"/>
      <c r="AH91" s="99"/>
      <c r="AI91" s="99"/>
      <c r="AJ91" s="99"/>
      <c r="AK91" s="99"/>
      <c r="AL91" s="99"/>
      <c r="AM91" s="99"/>
      <c r="AN91" s="99"/>
      <c r="AO91" s="99"/>
    </row>
    <row r="92" spans="1:41" ht="15.75">
      <c r="A92" s="103"/>
      <c r="B92" s="69"/>
      <c r="C92" s="96">
        <f t="shared" si="3"/>
        <v>0</v>
      </c>
      <c r="D92" s="100"/>
      <c r="E92" s="69"/>
      <c r="F92" s="106"/>
      <c r="G92" s="8"/>
      <c r="H92" s="8"/>
      <c r="I92" s="8"/>
      <c r="J92" s="8"/>
      <c r="K92" s="8"/>
      <c r="L92" s="8"/>
      <c r="M92" s="8"/>
      <c r="N92" s="8"/>
      <c r="O92" s="8"/>
      <c r="P92" s="8"/>
      <c r="Q92" s="9"/>
      <c r="R92" s="99"/>
      <c r="S92" s="99"/>
      <c r="T92" s="99"/>
      <c r="U92" s="99"/>
      <c r="V92" s="99"/>
      <c r="W92" s="99"/>
      <c r="X92" s="99"/>
      <c r="Y92" s="99"/>
      <c r="Z92" s="99"/>
      <c r="AA92" s="99"/>
      <c r="AB92" s="99"/>
      <c r="AC92" s="99"/>
      <c r="AD92" s="99"/>
      <c r="AE92" s="99"/>
      <c r="AF92" s="99"/>
      <c r="AG92" s="99"/>
      <c r="AH92" s="99"/>
      <c r="AI92" s="99"/>
      <c r="AJ92" s="99"/>
      <c r="AK92" s="99"/>
      <c r="AL92" s="99"/>
      <c r="AM92" s="99"/>
      <c r="AN92" s="99"/>
      <c r="AO92" s="99"/>
    </row>
    <row r="93" spans="1:41" ht="15.75">
      <c r="A93" s="103"/>
      <c r="B93" s="69"/>
      <c r="C93" s="96">
        <f t="shared" si="3"/>
        <v>0</v>
      </c>
      <c r="D93" s="100"/>
      <c r="E93" s="69"/>
      <c r="F93" s="106"/>
      <c r="G93" s="8"/>
      <c r="H93" s="8"/>
      <c r="I93" s="8"/>
      <c r="J93" s="8"/>
      <c r="K93" s="8"/>
      <c r="L93" s="8"/>
      <c r="M93" s="8"/>
      <c r="N93" s="8"/>
      <c r="O93" s="8"/>
      <c r="P93" s="8"/>
      <c r="Q93" s="9"/>
      <c r="R93" s="99"/>
      <c r="S93" s="99"/>
      <c r="T93" s="99"/>
      <c r="U93" s="99"/>
      <c r="V93" s="99"/>
      <c r="W93" s="99"/>
      <c r="X93" s="99"/>
      <c r="Y93" s="99"/>
      <c r="Z93" s="99"/>
      <c r="AA93" s="99"/>
      <c r="AB93" s="99"/>
      <c r="AC93" s="99"/>
      <c r="AD93" s="99"/>
      <c r="AE93" s="99"/>
      <c r="AF93" s="99"/>
      <c r="AG93" s="99"/>
      <c r="AH93" s="99"/>
      <c r="AI93" s="99"/>
      <c r="AJ93" s="99"/>
      <c r="AK93" s="99"/>
      <c r="AL93" s="99"/>
      <c r="AM93" s="99"/>
      <c r="AN93" s="99"/>
      <c r="AO93" s="99"/>
    </row>
    <row r="94" spans="1:41" ht="15.75">
      <c r="A94" s="103"/>
      <c r="B94" s="69"/>
      <c r="C94" s="96">
        <f t="shared" si="3"/>
        <v>0</v>
      </c>
      <c r="D94" s="100"/>
      <c r="E94" s="69"/>
      <c r="F94" s="106"/>
      <c r="G94" s="8"/>
      <c r="H94" s="8"/>
      <c r="I94" s="8"/>
      <c r="J94" s="8"/>
      <c r="K94" s="8"/>
      <c r="L94" s="8"/>
      <c r="M94" s="8"/>
      <c r="N94" s="8"/>
      <c r="O94" s="8"/>
      <c r="P94" s="8"/>
      <c r="Q94" s="9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99"/>
      <c r="AD94" s="99"/>
      <c r="AE94" s="99"/>
      <c r="AF94" s="99"/>
      <c r="AG94" s="99"/>
      <c r="AH94" s="99"/>
      <c r="AI94" s="99"/>
      <c r="AJ94" s="99"/>
      <c r="AK94" s="99"/>
      <c r="AL94" s="99"/>
      <c r="AM94" s="99"/>
      <c r="AN94" s="99"/>
      <c r="AO94" s="99"/>
    </row>
    <row r="95" spans="1:41" ht="15.75">
      <c r="A95" s="103"/>
      <c r="B95" s="69"/>
      <c r="C95" s="96">
        <f t="shared" si="3"/>
        <v>0</v>
      </c>
      <c r="D95" s="100"/>
      <c r="E95" s="69"/>
      <c r="F95" s="106"/>
      <c r="G95" s="8"/>
      <c r="H95" s="8"/>
      <c r="I95" s="8"/>
      <c r="J95" s="8"/>
      <c r="K95" s="8"/>
      <c r="L95" s="8"/>
      <c r="M95" s="8"/>
      <c r="N95" s="8"/>
      <c r="O95" s="8"/>
      <c r="P95" s="8"/>
      <c r="Q95" s="9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99"/>
      <c r="AC95" s="99"/>
      <c r="AD95" s="99"/>
      <c r="AE95" s="99"/>
      <c r="AF95" s="99"/>
      <c r="AG95" s="99"/>
      <c r="AH95" s="99"/>
      <c r="AI95" s="99"/>
      <c r="AJ95" s="99"/>
      <c r="AK95" s="99"/>
      <c r="AL95" s="99"/>
      <c r="AM95" s="99"/>
      <c r="AN95" s="99"/>
      <c r="AO95" s="99"/>
    </row>
    <row r="96" spans="1:41" ht="15.75">
      <c r="A96" s="103"/>
      <c r="B96" s="69"/>
      <c r="C96" s="96">
        <f t="shared" si="3"/>
        <v>0</v>
      </c>
      <c r="D96" s="100"/>
      <c r="E96" s="69"/>
      <c r="F96" s="106"/>
      <c r="G96" s="8"/>
      <c r="H96" s="8"/>
      <c r="I96" s="8"/>
      <c r="J96" s="8"/>
      <c r="K96" s="8"/>
      <c r="L96" s="8"/>
      <c r="M96" s="8"/>
      <c r="N96" s="8"/>
      <c r="O96" s="8"/>
      <c r="P96" s="8"/>
      <c r="Q96" s="9"/>
      <c r="R96" s="99"/>
      <c r="S96" s="99"/>
      <c r="T96" s="99"/>
      <c r="U96" s="99"/>
      <c r="V96" s="99"/>
      <c r="W96" s="99"/>
      <c r="X96" s="99"/>
      <c r="Y96" s="99"/>
      <c r="Z96" s="99"/>
      <c r="AA96" s="99"/>
      <c r="AB96" s="99"/>
      <c r="AC96" s="99"/>
      <c r="AD96" s="99"/>
      <c r="AE96" s="99"/>
      <c r="AF96" s="99"/>
      <c r="AG96" s="99"/>
      <c r="AH96" s="99"/>
      <c r="AI96" s="99"/>
      <c r="AJ96" s="99"/>
      <c r="AK96" s="99"/>
      <c r="AL96" s="99"/>
      <c r="AM96" s="99"/>
      <c r="AN96" s="99"/>
      <c r="AO96" s="99"/>
    </row>
    <row r="97" spans="1:41" ht="15.75">
      <c r="A97" s="103"/>
      <c r="B97" s="69"/>
      <c r="C97" s="96">
        <f t="shared" si="3"/>
        <v>0</v>
      </c>
      <c r="D97" s="100"/>
      <c r="E97" s="69"/>
      <c r="F97" s="106"/>
      <c r="G97" s="8"/>
      <c r="H97" s="8"/>
      <c r="I97" s="8"/>
      <c r="J97" s="8"/>
      <c r="K97" s="8"/>
      <c r="L97" s="8"/>
      <c r="M97" s="8"/>
      <c r="N97" s="8"/>
      <c r="O97" s="8"/>
      <c r="P97" s="8"/>
      <c r="Q97" s="9"/>
      <c r="R97" s="99"/>
      <c r="S97" s="99"/>
      <c r="T97" s="99"/>
      <c r="U97" s="99"/>
      <c r="V97" s="99"/>
      <c r="W97" s="99"/>
      <c r="X97" s="99"/>
      <c r="Y97" s="99"/>
      <c r="Z97" s="99"/>
      <c r="AA97" s="99"/>
      <c r="AB97" s="99"/>
      <c r="AC97" s="99"/>
      <c r="AD97" s="99"/>
      <c r="AE97" s="99"/>
      <c r="AF97" s="99"/>
      <c r="AG97" s="99"/>
      <c r="AH97" s="99"/>
      <c r="AI97" s="99"/>
      <c r="AJ97" s="99"/>
      <c r="AK97" s="99"/>
      <c r="AL97" s="99"/>
      <c r="AM97" s="99"/>
      <c r="AN97" s="99"/>
      <c r="AO97" s="99"/>
    </row>
    <row r="98" spans="1:41" ht="15.75">
      <c r="A98" s="103"/>
      <c r="B98" s="69"/>
      <c r="C98" s="96">
        <f t="shared" si="3"/>
        <v>0</v>
      </c>
      <c r="D98" s="100"/>
      <c r="E98" s="69"/>
      <c r="F98" s="106"/>
      <c r="G98" s="8"/>
      <c r="H98" s="8"/>
      <c r="I98" s="8"/>
      <c r="J98" s="8"/>
      <c r="K98" s="8"/>
      <c r="L98" s="8"/>
      <c r="M98" s="8"/>
      <c r="N98" s="8"/>
      <c r="O98" s="8"/>
      <c r="P98" s="8"/>
      <c r="Q98" s="9"/>
      <c r="R98" s="99"/>
      <c r="S98" s="99"/>
      <c r="T98" s="99"/>
      <c r="U98" s="99"/>
      <c r="V98" s="99"/>
      <c r="W98" s="99"/>
      <c r="X98" s="99"/>
      <c r="Y98" s="99"/>
      <c r="Z98" s="99"/>
      <c r="AA98" s="99"/>
      <c r="AB98" s="99"/>
      <c r="AC98" s="99"/>
      <c r="AD98" s="99"/>
      <c r="AE98" s="99"/>
      <c r="AF98" s="99"/>
      <c r="AG98" s="99"/>
      <c r="AH98" s="99"/>
      <c r="AI98" s="99"/>
      <c r="AJ98" s="99"/>
      <c r="AK98" s="99"/>
      <c r="AL98" s="99"/>
      <c r="AM98" s="99"/>
      <c r="AN98" s="99"/>
      <c r="AO98" s="99"/>
    </row>
    <row r="99" spans="1:41" ht="15.75">
      <c r="A99" s="103"/>
      <c r="B99" s="69"/>
      <c r="C99" s="96">
        <f t="shared" si="3"/>
        <v>0</v>
      </c>
      <c r="D99" s="100"/>
      <c r="E99" s="69"/>
      <c r="F99" s="106"/>
      <c r="G99" s="8"/>
      <c r="H99" s="8"/>
      <c r="I99" s="8"/>
      <c r="J99" s="8"/>
      <c r="K99" s="8"/>
      <c r="L99" s="8"/>
      <c r="M99" s="8"/>
      <c r="N99" s="8"/>
      <c r="O99" s="8"/>
      <c r="P99" s="8"/>
      <c r="Q99" s="9"/>
      <c r="R99" s="99"/>
      <c r="S99" s="99"/>
      <c r="T99" s="99"/>
      <c r="U99" s="99"/>
      <c r="V99" s="99"/>
      <c r="W99" s="99"/>
      <c r="X99" s="99"/>
      <c r="Y99" s="99"/>
      <c r="Z99" s="99"/>
      <c r="AA99" s="99"/>
      <c r="AB99" s="99"/>
      <c r="AC99" s="99"/>
      <c r="AD99" s="99"/>
      <c r="AE99" s="99"/>
      <c r="AF99" s="99"/>
      <c r="AG99" s="99"/>
      <c r="AH99" s="99"/>
      <c r="AI99" s="99"/>
      <c r="AJ99" s="99"/>
      <c r="AK99" s="99"/>
      <c r="AL99" s="99"/>
      <c r="AM99" s="99"/>
      <c r="AN99" s="99"/>
      <c r="AO99" s="99"/>
    </row>
    <row r="100" spans="1:41" ht="15.75">
      <c r="A100" s="103"/>
      <c r="B100" s="69"/>
      <c r="C100" s="96">
        <f t="shared" si="3"/>
        <v>0</v>
      </c>
      <c r="D100" s="100"/>
      <c r="E100" s="69"/>
      <c r="F100" s="106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9"/>
      <c r="R100" s="99"/>
      <c r="S100" s="99"/>
      <c r="T100" s="99"/>
      <c r="U100" s="99"/>
      <c r="V100" s="99"/>
      <c r="W100" s="99"/>
      <c r="X100" s="99"/>
      <c r="Y100" s="99"/>
      <c r="Z100" s="99"/>
      <c r="AA100" s="99"/>
      <c r="AB100" s="99"/>
      <c r="AC100" s="99"/>
      <c r="AD100" s="99"/>
      <c r="AE100" s="99"/>
      <c r="AF100" s="99"/>
      <c r="AG100" s="99"/>
      <c r="AH100" s="99"/>
      <c r="AI100" s="99"/>
      <c r="AJ100" s="99"/>
      <c r="AK100" s="99"/>
      <c r="AL100" s="99"/>
      <c r="AM100" s="99"/>
      <c r="AN100" s="99"/>
      <c r="AO100" s="99"/>
    </row>
    <row r="101" spans="1:41" ht="15.75">
      <c r="A101" s="103"/>
      <c r="B101" s="69"/>
      <c r="C101" s="96">
        <f t="shared" si="3"/>
        <v>0</v>
      </c>
      <c r="D101" s="100"/>
      <c r="E101" s="69"/>
      <c r="F101" s="110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2"/>
      <c r="R101" s="99"/>
      <c r="S101" s="99"/>
      <c r="T101" s="99"/>
      <c r="U101" s="99"/>
      <c r="V101" s="99"/>
      <c r="W101" s="99"/>
      <c r="X101" s="99"/>
      <c r="Y101" s="99"/>
      <c r="Z101" s="99"/>
      <c r="AA101" s="99"/>
      <c r="AB101" s="99"/>
      <c r="AC101" s="99"/>
      <c r="AD101" s="99"/>
      <c r="AE101" s="99"/>
      <c r="AF101" s="99"/>
      <c r="AG101" s="99"/>
      <c r="AH101" s="99"/>
      <c r="AI101" s="99"/>
      <c r="AJ101" s="99"/>
      <c r="AK101" s="99"/>
      <c r="AL101" s="99"/>
      <c r="AM101" s="99"/>
      <c r="AN101" s="99"/>
      <c r="AO101" s="99"/>
    </row>
    <row r="102" spans="1:4" ht="15.75">
      <c r="A102" s="69"/>
      <c r="B102" s="69"/>
      <c r="C102" s="111"/>
      <c r="D102" s="69"/>
    </row>
    <row r="103" spans="1:4" ht="15.75">
      <c r="A103" s="69"/>
      <c r="B103" s="69"/>
      <c r="C103" s="111"/>
      <c r="D103" s="69"/>
    </row>
    <row r="104" spans="1:4" ht="15.75">
      <c r="A104" s="69"/>
      <c r="B104" s="69"/>
      <c r="C104" s="111"/>
      <c r="D104" s="69"/>
    </row>
    <row r="105" spans="1:4" ht="15.75">
      <c r="A105" s="69"/>
      <c r="B105" s="69"/>
      <c r="C105" s="111"/>
      <c r="D105" s="69"/>
    </row>
    <row r="106" spans="1:4" ht="15.75">
      <c r="A106" s="69"/>
      <c r="B106" s="69"/>
      <c r="C106" s="111"/>
      <c r="D106" s="69"/>
    </row>
    <row r="107" spans="1:4" ht="15.75">
      <c r="A107" s="69"/>
      <c r="B107" s="69"/>
      <c r="C107" s="111"/>
      <c r="D107" s="69"/>
    </row>
    <row r="108" spans="1:4" ht="15.75">
      <c r="A108" s="69"/>
      <c r="B108" s="69"/>
      <c r="C108" s="111"/>
      <c r="D108" s="69"/>
    </row>
    <row r="109" spans="1:4" ht="15.75">
      <c r="A109" s="69"/>
      <c r="B109" s="69"/>
      <c r="C109" s="111"/>
      <c r="D109" s="69"/>
    </row>
    <row r="110" spans="1:4" ht="15.75">
      <c r="A110" s="69"/>
      <c r="B110" s="69"/>
      <c r="C110" s="111"/>
      <c r="D110" s="69"/>
    </row>
    <row r="111" spans="1:4" ht="15.75">
      <c r="A111" s="69"/>
      <c r="B111" s="69"/>
      <c r="C111" s="111"/>
      <c r="D111" s="69"/>
    </row>
    <row r="112" spans="1:4" ht="15.75">
      <c r="A112" s="69"/>
      <c r="B112" s="69"/>
      <c r="C112" s="111"/>
      <c r="D112" s="69"/>
    </row>
    <row r="113" spans="1:4" ht="15.75">
      <c r="A113" s="69"/>
      <c r="B113" s="69"/>
      <c r="C113" s="111"/>
      <c r="D113" s="69"/>
    </row>
    <row r="114" spans="1:4" ht="15.75">
      <c r="A114" s="69"/>
      <c r="B114" s="69"/>
      <c r="C114" s="111"/>
      <c r="D114" s="69"/>
    </row>
    <row r="115" spans="1:4" ht="15.75">
      <c r="A115" s="69"/>
      <c r="B115" s="69"/>
      <c r="C115" s="111"/>
      <c r="D115" s="69"/>
    </row>
    <row r="116" spans="1:4" ht="15.75">
      <c r="A116" s="69"/>
      <c r="B116" s="69"/>
      <c r="C116" s="111"/>
      <c r="D116" s="69"/>
    </row>
    <row r="117" spans="1:4" ht="15.75">
      <c r="A117" s="69"/>
      <c r="B117" s="69"/>
      <c r="C117" s="111"/>
      <c r="D117" s="69"/>
    </row>
    <row r="118" spans="1:4" ht="15.75">
      <c r="A118" s="69"/>
      <c r="B118" s="69"/>
      <c r="C118" s="111"/>
      <c r="D118" s="69"/>
    </row>
    <row r="119" spans="1:4" ht="15.75">
      <c r="A119" s="69"/>
      <c r="B119" s="69"/>
      <c r="C119" s="111"/>
      <c r="D119" s="69"/>
    </row>
    <row r="120" spans="1:4" ht="15.75">
      <c r="A120" s="69"/>
      <c r="B120" s="69"/>
      <c r="C120" s="111"/>
      <c r="D120" s="69"/>
    </row>
    <row r="121" spans="1:4" ht="15.75">
      <c r="A121" s="69"/>
      <c r="B121" s="69"/>
      <c r="C121" s="111"/>
      <c r="D121" s="69"/>
    </row>
  </sheetData>
  <sheetProtection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8"/>
  </sheetPr>
  <dimension ref="A1:M12"/>
  <sheetViews>
    <sheetView zoomScalePageLayoutView="0" workbookViewId="0" topLeftCell="A1">
      <selection activeCell="C3" sqref="C3"/>
    </sheetView>
  </sheetViews>
  <sheetFormatPr defaultColWidth="11.00390625" defaultRowHeight="15.75"/>
  <cols>
    <col min="1" max="1" width="14.00390625" style="0" customWidth="1"/>
  </cols>
  <sheetData>
    <row r="1" ht="21">
      <c r="A1" s="36" t="s">
        <v>183</v>
      </c>
    </row>
    <row r="2" spans="1:7" ht="15.75">
      <c r="A2" s="112" t="s">
        <v>184</v>
      </c>
      <c r="B2" t="s">
        <v>23</v>
      </c>
      <c r="C2" t="s">
        <v>25</v>
      </c>
      <c r="D2" t="s">
        <v>27</v>
      </c>
      <c r="E2" t="s">
        <v>29</v>
      </c>
      <c r="F2" t="s">
        <v>111</v>
      </c>
      <c r="G2" s="112" t="s">
        <v>38</v>
      </c>
    </row>
    <row r="3" spans="1:7" ht="15.75">
      <c r="A3" s="55" t="s">
        <v>185</v>
      </c>
      <c r="B3" s="106">
        <f>DemographyMonthly!D3</f>
        <v>73669</v>
      </c>
      <c r="C3" s="113">
        <f>DemographyMonthly!D7</f>
        <v>132378</v>
      </c>
      <c r="D3" s="49">
        <v>0</v>
      </c>
      <c r="E3" s="114">
        <f>SUM(DemographyMonthly!F15:Q15)</f>
        <v>6785</v>
      </c>
      <c r="F3" s="49">
        <v>0</v>
      </c>
      <c r="G3" s="56">
        <f>SUM(Demography!$B3:$E3)</f>
        <v>212832</v>
      </c>
    </row>
    <row r="4" spans="1:7" ht="15.75">
      <c r="A4" s="55" t="s">
        <v>186</v>
      </c>
      <c r="B4" s="106">
        <f>DemographyMonthly!D4</f>
        <v>36945</v>
      </c>
      <c r="C4" s="113">
        <f>DemographyMonthly!D8</f>
        <v>24482</v>
      </c>
      <c r="D4" s="49">
        <v>0</v>
      </c>
      <c r="E4" s="114">
        <f>SUM(DemographyMonthly!F16:Q16)</f>
        <v>665</v>
      </c>
      <c r="F4" s="49">
        <v>0</v>
      </c>
      <c r="G4" s="56">
        <f>SUM(Demography!$B4:$E4)</f>
        <v>62092</v>
      </c>
    </row>
    <row r="5" spans="1:7" ht="15.75">
      <c r="A5" s="55" t="s">
        <v>187</v>
      </c>
      <c r="B5" s="106">
        <f>DemographyMonthly!D5</f>
        <v>64229</v>
      </c>
      <c r="C5" s="113">
        <f>DemographyMonthly!D9</f>
        <v>29043</v>
      </c>
      <c r="D5" s="49">
        <v>0</v>
      </c>
      <c r="E5" s="114">
        <f>SUM(DemographyMonthly!F17:Q17)</f>
        <v>712</v>
      </c>
      <c r="F5" s="49">
        <v>0</v>
      </c>
      <c r="G5" s="56">
        <f>SUM(Demography!$B5:$E5)</f>
        <v>93984</v>
      </c>
    </row>
    <row r="6" spans="1:7" ht="15.75">
      <c r="A6" s="115" t="s">
        <v>38</v>
      </c>
      <c r="B6" s="116">
        <f aca="true" t="shared" si="0" ref="B6:G6">SUM(B3:B5)</f>
        <v>174843</v>
      </c>
      <c r="C6" s="116">
        <f t="shared" si="0"/>
        <v>185903</v>
      </c>
      <c r="D6" s="116">
        <f t="shared" si="0"/>
        <v>0</v>
      </c>
      <c r="E6" s="116">
        <f t="shared" si="0"/>
        <v>8162</v>
      </c>
      <c r="F6" s="116">
        <f t="shared" si="0"/>
        <v>0</v>
      </c>
      <c r="G6" s="116">
        <f t="shared" si="0"/>
        <v>368908</v>
      </c>
    </row>
    <row r="11" spans="9:13" ht="15.75">
      <c r="I11" s="117"/>
      <c r="J11" s="117"/>
      <c r="L11" s="117"/>
      <c r="M11" s="117"/>
    </row>
    <row r="12" spans="1:6" ht="15.75">
      <c r="A12" s="117"/>
      <c r="B12" s="117"/>
      <c r="E12" s="117"/>
      <c r="F12" s="117"/>
    </row>
  </sheetData>
  <sheetProtection sheet="1" selectLockedCells="1"/>
  <dataValidations count="1">
    <dataValidation type="whole" operator="greaterThan" allowBlank="1" showErrorMessage="1" sqref="B3:F5">
      <formula1>-1</formula1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1:B5"/>
  <sheetViews>
    <sheetView zoomScalePageLayoutView="0" workbookViewId="0" topLeftCell="A1">
      <selection activeCell="B5" sqref="B5"/>
    </sheetView>
  </sheetViews>
  <sheetFormatPr defaultColWidth="11.00390625" defaultRowHeight="15.75"/>
  <cols>
    <col min="1" max="1" width="11.00390625" style="0" customWidth="1"/>
    <col min="2" max="2" width="29.125" style="0" customWidth="1"/>
  </cols>
  <sheetData>
    <row r="1" ht="15.75">
      <c r="A1" s="55" t="s">
        <v>188</v>
      </c>
    </row>
    <row r="2" ht="15.75">
      <c r="A2" s="118">
        <v>62326</v>
      </c>
    </row>
    <row r="4" spans="1:2" ht="15.75">
      <c r="A4" t="s">
        <v>189</v>
      </c>
      <c r="B4" s="119">
        <v>42788</v>
      </c>
    </row>
    <row r="5" spans="1:2" ht="15.75">
      <c r="A5" t="s">
        <v>190</v>
      </c>
      <c r="B5" s="120" t="s">
        <v>191</v>
      </c>
    </row>
  </sheetData>
  <sheetProtection sheet="1"/>
  <dataValidations count="1">
    <dataValidation type="whole" operator="greaterThanOrEqual" allowBlank="1" showErrorMessage="1" sqref="A2">
      <formula1>0</formula1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O26"/>
  <sheetViews>
    <sheetView zoomScale="70" zoomScaleNormal="70" zoomScalePageLayoutView="0" workbookViewId="0" topLeftCell="L1">
      <selection activeCell="R15" sqref="R15:R17"/>
    </sheetView>
  </sheetViews>
  <sheetFormatPr defaultColWidth="11.00390625" defaultRowHeight="15.75"/>
  <cols>
    <col min="1" max="1" width="11.00390625" style="0" customWidth="1"/>
    <col min="2" max="2" width="20.00390625" style="0" customWidth="1"/>
    <col min="3" max="3" width="12.00390625" style="0" customWidth="1"/>
  </cols>
  <sheetData>
    <row r="1" spans="1:4" ht="21.75" thickBot="1">
      <c r="A1" s="36" t="s">
        <v>192</v>
      </c>
      <c r="D1" s="243"/>
    </row>
    <row r="2" spans="1:41" s="242" customFormat="1" ht="16.5" thickBot="1">
      <c r="A2" s="232" t="s">
        <v>17</v>
      </c>
      <c r="B2" s="233" t="s">
        <v>184</v>
      </c>
      <c r="C2" s="234" t="s">
        <v>37</v>
      </c>
      <c r="D2" s="244" t="s">
        <v>38</v>
      </c>
      <c r="E2" s="235" t="s">
        <v>143</v>
      </c>
      <c r="F2" s="236" t="s">
        <v>63</v>
      </c>
      <c r="G2" s="237" t="s">
        <v>64</v>
      </c>
      <c r="H2" s="237" t="s">
        <v>65</v>
      </c>
      <c r="I2" s="237" t="s">
        <v>66</v>
      </c>
      <c r="J2" s="237" t="s">
        <v>67</v>
      </c>
      <c r="K2" s="237" t="s">
        <v>68</v>
      </c>
      <c r="L2" s="237" t="s">
        <v>69</v>
      </c>
      <c r="M2" s="237" t="s">
        <v>70</v>
      </c>
      <c r="N2" s="237" t="s">
        <v>71</v>
      </c>
      <c r="O2" s="237" t="s">
        <v>72</v>
      </c>
      <c r="P2" s="237" t="s">
        <v>73</v>
      </c>
      <c r="Q2" s="238" t="s">
        <v>74</v>
      </c>
      <c r="R2" s="239" t="s">
        <v>75</v>
      </c>
      <c r="S2" s="240" t="s">
        <v>76</v>
      </c>
      <c r="T2" s="240" t="s">
        <v>77</v>
      </c>
      <c r="U2" s="240" t="s">
        <v>78</v>
      </c>
      <c r="V2" s="240" t="s">
        <v>79</v>
      </c>
      <c r="W2" s="240" t="s">
        <v>80</v>
      </c>
      <c r="X2" s="240" t="s">
        <v>81</v>
      </c>
      <c r="Y2" s="240" t="s">
        <v>82</v>
      </c>
      <c r="Z2" s="240" t="s">
        <v>83</v>
      </c>
      <c r="AA2" s="240" t="s">
        <v>84</v>
      </c>
      <c r="AB2" s="240" t="s">
        <v>85</v>
      </c>
      <c r="AC2" s="241" t="s">
        <v>86</v>
      </c>
      <c r="AD2" s="236" t="s">
        <v>87</v>
      </c>
      <c r="AE2" s="237" t="s">
        <v>88</v>
      </c>
      <c r="AF2" s="237" t="s">
        <v>89</v>
      </c>
      <c r="AG2" s="237" t="s">
        <v>90</v>
      </c>
      <c r="AH2" s="237" t="s">
        <v>91</v>
      </c>
      <c r="AI2" s="237" t="s">
        <v>92</v>
      </c>
      <c r="AJ2" s="237" t="s">
        <v>93</v>
      </c>
      <c r="AK2" s="237" t="s">
        <v>94</v>
      </c>
      <c r="AL2" s="237" t="s">
        <v>95</v>
      </c>
      <c r="AM2" s="237" t="s">
        <v>96</v>
      </c>
      <c r="AN2" s="237" t="s">
        <v>97</v>
      </c>
      <c r="AO2" s="238" t="s">
        <v>98</v>
      </c>
    </row>
    <row r="3" spans="1:41" ht="15.75">
      <c r="A3" s="121" t="s">
        <v>23</v>
      </c>
      <c r="B3" s="122" t="s">
        <v>185</v>
      </c>
      <c r="C3" s="123">
        <v>42735</v>
      </c>
      <c r="D3" s="245">
        <f>SUM(F3:AC3)</f>
        <v>73669</v>
      </c>
      <c r="E3" s="249">
        <v>462630</v>
      </c>
      <c r="F3" s="124">
        <v>29103</v>
      </c>
      <c r="G3" s="75">
        <v>21685</v>
      </c>
      <c r="H3" s="75">
        <v>10130</v>
      </c>
      <c r="I3" s="75">
        <v>1729</v>
      </c>
      <c r="J3" s="75">
        <v>927</v>
      </c>
      <c r="K3" s="75">
        <v>823</v>
      </c>
      <c r="L3" s="78">
        <v>1202</v>
      </c>
      <c r="M3" s="75">
        <v>2081</v>
      </c>
      <c r="N3" s="75">
        <v>1676</v>
      </c>
      <c r="O3" s="75">
        <v>1449</v>
      </c>
      <c r="P3" s="75">
        <v>1056</v>
      </c>
      <c r="Q3" s="125">
        <v>1013</v>
      </c>
      <c r="R3" s="132">
        <v>795</v>
      </c>
      <c r="S3" s="75"/>
      <c r="T3" s="75"/>
      <c r="U3" s="75"/>
      <c r="V3" s="75"/>
      <c r="W3" s="75"/>
      <c r="X3" s="75"/>
      <c r="Y3" s="75"/>
      <c r="Z3" s="75"/>
      <c r="AA3" s="75"/>
      <c r="AB3" s="75"/>
      <c r="AC3" s="125"/>
      <c r="AD3" s="124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125"/>
    </row>
    <row r="4" spans="1:41" ht="15.75">
      <c r="A4" s="126" t="s">
        <v>23</v>
      </c>
      <c r="B4" s="41" t="s">
        <v>186</v>
      </c>
      <c r="C4" s="123">
        <v>42735</v>
      </c>
      <c r="D4" s="245">
        <f>SUM(F4:AC4)</f>
        <v>36945</v>
      </c>
      <c r="E4" s="250">
        <v>145643</v>
      </c>
      <c r="F4" s="124">
        <v>14091</v>
      </c>
      <c r="G4" s="75">
        <v>12555</v>
      </c>
      <c r="H4" s="75">
        <v>5962</v>
      </c>
      <c r="I4" s="75">
        <v>673</v>
      </c>
      <c r="J4" s="75">
        <v>299</v>
      </c>
      <c r="K4" s="75">
        <v>311</v>
      </c>
      <c r="L4" s="78">
        <v>319</v>
      </c>
      <c r="M4" s="75">
        <v>569</v>
      </c>
      <c r="N4" s="75">
        <v>553</v>
      </c>
      <c r="O4" s="75">
        <v>617</v>
      </c>
      <c r="P4" s="75">
        <v>431</v>
      </c>
      <c r="Q4" s="125">
        <v>276</v>
      </c>
      <c r="R4" s="124">
        <v>289</v>
      </c>
      <c r="S4" s="75"/>
      <c r="T4" s="75"/>
      <c r="U4" s="75"/>
      <c r="V4" s="75"/>
      <c r="W4" s="75"/>
      <c r="X4" s="75"/>
      <c r="Y4" s="75"/>
      <c r="Z4" s="75"/>
      <c r="AA4" s="75"/>
      <c r="AB4" s="75"/>
      <c r="AC4" s="125"/>
      <c r="AD4" s="124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125"/>
    </row>
    <row r="5" spans="1:41" ht="15.75">
      <c r="A5" s="126" t="s">
        <v>23</v>
      </c>
      <c r="B5" s="41" t="s">
        <v>187</v>
      </c>
      <c r="C5" s="123">
        <v>42735</v>
      </c>
      <c r="D5" s="245">
        <f>SUM(F5:AC5)</f>
        <v>64229</v>
      </c>
      <c r="E5" s="250">
        <v>248450</v>
      </c>
      <c r="F5" s="124">
        <v>24221</v>
      </c>
      <c r="G5" s="75">
        <v>22826</v>
      </c>
      <c r="H5" s="75">
        <v>10879</v>
      </c>
      <c r="I5" s="75">
        <v>1248</v>
      </c>
      <c r="J5" s="75">
        <v>495</v>
      </c>
      <c r="K5" s="75">
        <v>420</v>
      </c>
      <c r="L5" s="78">
        <v>399</v>
      </c>
      <c r="M5" s="75">
        <v>797</v>
      </c>
      <c r="N5" s="75">
        <v>851</v>
      </c>
      <c r="O5" s="75">
        <v>904</v>
      </c>
      <c r="P5" s="75">
        <v>504</v>
      </c>
      <c r="Q5" s="125">
        <v>376</v>
      </c>
      <c r="R5" s="124">
        <v>309</v>
      </c>
      <c r="S5" s="75"/>
      <c r="T5" s="75"/>
      <c r="U5" s="75"/>
      <c r="V5" s="75"/>
      <c r="W5" s="75"/>
      <c r="X5" s="75"/>
      <c r="Y5" s="75"/>
      <c r="Z5" s="75"/>
      <c r="AA5" s="75"/>
      <c r="AB5" s="75"/>
      <c r="AC5" s="125"/>
      <c r="AD5" s="124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125"/>
    </row>
    <row r="6" spans="1:41" ht="15.75">
      <c r="A6" s="127" t="s">
        <v>23</v>
      </c>
      <c r="B6" s="128" t="s">
        <v>193</v>
      </c>
      <c r="C6" s="123">
        <v>42429</v>
      </c>
      <c r="D6" s="245">
        <f>SUM(F6:AC6)</f>
        <v>0</v>
      </c>
      <c r="E6" s="251"/>
      <c r="F6" s="129">
        <v>0</v>
      </c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1"/>
      <c r="R6" s="129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1"/>
      <c r="AD6" s="129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1"/>
    </row>
    <row r="7" spans="1:41" ht="15.75">
      <c r="A7" s="121" t="s">
        <v>25</v>
      </c>
      <c r="B7" s="122" t="s">
        <v>185</v>
      </c>
      <c r="C7" s="123">
        <v>42735</v>
      </c>
      <c r="D7" s="245">
        <f>SUM(F7:AC7)</f>
        <v>132378</v>
      </c>
      <c r="E7" s="252">
        <v>115930</v>
      </c>
      <c r="F7" s="132">
        <v>4161</v>
      </c>
      <c r="G7" s="133">
        <v>2730</v>
      </c>
      <c r="H7" s="133">
        <v>7074</v>
      </c>
      <c r="I7" s="134">
        <v>5709</v>
      </c>
      <c r="J7" s="135">
        <v>15124</v>
      </c>
      <c r="K7" s="135">
        <v>14660</v>
      </c>
      <c r="L7" s="71">
        <v>16333</v>
      </c>
      <c r="M7" s="133">
        <v>15004</v>
      </c>
      <c r="N7" s="134">
        <v>12401</v>
      </c>
      <c r="O7" s="71">
        <v>19778</v>
      </c>
      <c r="P7" s="71">
        <v>9765</v>
      </c>
      <c r="Q7" s="136">
        <v>6341</v>
      </c>
      <c r="R7" s="71">
        <v>3298</v>
      </c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6"/>
      <c r="AD7" s="132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6"/>
    </row>
    <row r="8" spans="1:41" ht="15.75">
      <c r="A8" s="126" t="s">
        <v>25</v>
      </c>
      <c r="B8" s="41" t="s">
        <v>186</v>
      </c>
      <c r="C8" s="123">
        <v>42735</v>
      </c>
      <c r="D8" s="245">
        <f aca="true" t="shared" si="0" ref="D8:D22">SUM(F8:AC8)</f>
        <v>24482</v>
      </c>
      <c r="E8" s="253">
        <v>21434</v>
      </c>
      <c r="F8" s="137">
        <v>455</v>
      </c>
      <c r="G8" s="75">
        <v>367</v>
      </c>
      <c r="H8" s="75">
        <v>1049</v>
      </c>
      <c r="I8" s="134">
        <v>1513</v>
      </c>
      <c r="J8" s="135">
        <v>2102</v>
      </c>
      <c r="K8" s="135">
        <v>3670</v>
      </c>
      <c r="L8" s="71">
        <v>3675</v>
      </c>
      <c r="M8" s="75">
        <v>2905</v>
      </c>
      <c r="N8" s="134">
        <v>2214</v>
      </c>
      <c r="O8" s="71">
        <v>3601</v>
      </c>
      <c r="P8" s="71">
        <v>1710</v>
      </c>
      <c r="Q8" s="125">
        <v>872</v>
      </c>
      <c r="R8" s="71">
        <v>349</v>
      </c>
      <c r="S8" s="75"/>
      <c r="T8" s="75"/>
      <c r="U8" s="75"/>
      <c r="V8" s="75"/>
      <c r="W8" s="75"/>
      <c r="X8" s="75"/>
      <c r="Y8" s="75"/>
      <c r="Z8" s="75"/>
      <c r="AA8" s="75"/>
      <c r="AB8" s="75"/>
      <c r="AC8" s="125"/>
      <c r="AD8" s="124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125"/>
    </row>
    <row r="9" spans="1:41" ht="15.75">
      <c r="A9" s="126" t="s">
        <v>25</v>
      </c>
      <c r="B9" s="41" t="s">
        <v>187</v>
      </c>
      <c r="C9" s="123">
        <v>42735</v>
      </c>
      <c r="D9" s="245">
        <f t="shared" si="0"/>
        <v>29043</v>
      </c>
      <c r="E9" s="253">
        <v>16478</v>
      </c>
      <c r="F9" s="137">
        <v>657</v>
      </c>
      <c r="G9" s="75">
        <v>731</v>
      </c>
      <c r="H9" s="75">
        <v>1553</v>
      </c>
      <c r="I9" s="134">
        <v>1927</v>
      </c>
      <c r="J9" s="135">
        <v>2699</v>
      </c>
      <c r="K9" s="135">
        <v>4041</v>
      </c>
      <c r="L9" s="71">
        <v>3544</v>
      </c>
      <c r="M9" s="75">
        <v>3385</v>
      </c>
      <c r="N9" s="134">
        <v>2360</v>
      </c>
      <c r="O9" s="71">
        <v>4005</v>
      </c>
      <c r="P9" s="71">
        <v>2106</v>
      </c>
      <c r="Q9" s="125">
        <v>1215</v>
      </c>
      <c r="R9" s="71">
        <v>820</v>
      </c>
      <c r="S9" s="75"/>
      <c r="T9" s="75"/>
      <c r="U9" s="75"/>
      <c r="V9" s="75"/>
      <c r="W9" s="75"/>
      <c r="X9" s="75"/>
      <c r="Y9" s="75"/>
      <c r="Z9" s="75"/>
      <c r="AA9" s="75"/>
      <c r="AB9" s="75"/>
      <c r="AC9" s="125"/>
      <c r="AD9" s="124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125"/>
    </row>
    <row r="10" spans="1:41" ht="15.75">
      <c r="A10" s="127" t="s">
        <v>25</v>
      </c>
      <c r="B10" s="128" t="s">
        <v>193</v>
      </c>
      <c r="C10" s="123">
        <v>42735</v>
      </c>
      <c r="D10" s="245">
        <f t="shared" si="0"/>
        <v>26644</v>
      </c>
      <c r="E10" s="251"/>
      <c r="F10" s="129">
        <v>645</v>
      </c>
      <c r="G10" s="130">
        <v>691</v>
      </c>
      <c r="H10" s="130">
        <v>1344</v>
      </c>
      <c r="I10" s="134">
        <v>1861</v>
      </c>
      <c r="J10" s="135">
        <v>2468</v>
      </c>
      <c r="K10" s="135">
        <v>3515</v>
      </c>
      <c r="L10" s="71">
        <v>3181</v>
      </c>
      <c r="M10" s="130">
        <v>3158</v>
      </c>
      <c r="N10" s="134">
        <v>2138</v>
      </c>
      <c r="O10" s="71">
        <v>3771</v>
      </c>
      <c r="P10" s="71">
        <v>1887</v>
      </c>
      <c r="Q10" s="131">
        <v>1187</v>
      </c>
      <c r="R10" s="71">
        <v>798</v>
      </c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1"/>
      <c r="AD10" s="129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1"/>
    </row>
    <row r="11" spans="1:41" ht="15.75">
      <c r="A11" s="121" t="s">
        <v>27</v>
      </c>
      <c r="B11" s="122" t="s">
        <v>185</v>
      </c>
      <c r="C11" s="123">
        <v>42704</v>
      </c>
      <c r="D11" s="245">
        <f>SUM(F11:AC11)</f>
        <v>0</v>
      </c>
      <c r="E11" s="252">
        <f>Demography!D3</f>
        <v>0</v>
      </c>
      <c r="F11" s="132">
        <v>0</v>
      </c>
      <c r="G11" s="133">
        <v>0</v>
      </c>
      <c r="H11" s="133">
        <v>0</v>
      </c>
      <c r="I11" s="133">
        <v>0</v>
      </c>
      <c r="J11" s="133">
        <v>0</v>
      </c>
      <c r="K11" s="133">
        <v>0</v>
      </c>
      <c r="L11" s="133">
        <v>0</v>
      </c>
      <c r="M11" s="133">
        <v>0</v>
      </c>
      <c r="N11" s="133">
        <v>0</v>
      </c>
      <c r="O11" s="133">
        <v>0</v>
      </c>
      <c r="P11" s="133">
        <v>0</v>
      </c>
      <c r="Q11" s="136"/>
      <c r="R11" s="132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6"/>
      <c r="AD11" s="132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6"/>
    </row>
    <row r="12" spans="1:41" ht="15.75">
      <c r="A12" s="126" t="s">
        <v>27</v>
      </c>
      <c r="B12" s="41" t="s">
        <v>186</v>
      </c>
      <c r="C12" s="123">
        <v>42704</v>
      </c>
      <c r="D12" s="245">
        <f t="shared" si="0"/>
        <v>0</v>
      </c>
      <c r="E12" s="253">
        <f>Demography!D4</f>
        <v>0</v>
      </c>
      <c r="F12" s="137">
        <v>0</v>
      </c>
      <c r="G12" s="75">
        <v>0</v>
      </c>
      <c r="H12" s="75">
        <v>0</v>
      </c>
      <c r="I12" s="75">
        <v>0</v>
      </c>
      <c r="J12" s="75">
        <v>0</v>
      </c>
      <c r="K12" s="75">
        <v>0</v>
      </c>
      <c r="L12" s="75">
        <v>0</v>
      </c>
      <c r="M12" s="75">
        <v>0</v>
      </c>
      <c r="N12" s="75">
        <v>0</v>
      </c>
      <c r="O12" s="75">
        <v>0</v>
      </c>
      <c r="P12" s="75">
        <v>0</v>
      </c>
      <c r="Q12" s="125"/>
      <c r="R12" s="124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125"/>
      <c r="AD12" s="124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125"/>
    </row>
    <row r="13" spans="1:41" ht="15.75">
      <c r="A13" s="126" t="s">
        <v>27</v>
      </c>
      <c r="B13" s="41" t="s">
        <v>187</v>
      </c>
      <c r="C13" s="123">
        <v>42704</v>
      </c>
      <c r="D13" s="245">
        <f t="shared" si="0"/>
        <v>0</v>
      </c>
      <c r="E13" s="253">
        <f>Demography!D5</f>
        <v>0</v>
      </c>
      <c r="F13" s="137">
        <v>0</v>
      </c>
      <c r="G13" s="75">
        <v>0</v>
      </c>
      <c r="H13" s="75">
        <v>0</v>
      </c>
      <c r="I13" s="75">
        <v>0</v>
      </c>
      <c r="J13" s="75">
        <v>0</v>
      </c>
      <c r="K13" s="75">
        <v>0</v>
      </c>
      <c r="L13" s="75">
        <v>0</v>
      </c>
      <c r="M13" s="75">
        <v>0</v>
      </c>
      <c r="N13" s="75">
        <v>0</v>
      </c>
      <c r="O13" s="75">
        <v>0</v>
      </c>
      <c r="P13" s="75">
        <v>0</v>
      </c>
      <c r="Q13" s="125"/>
      <c r="R13" s="124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125"/>
      <c r="AD13" s="124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125"/>
    </row>
    <row r="14" spans="1:41" ht="15.75">
      <c r="A14" s="127" t="s">
        <v>27</v>
      </c>
      <c r="B14" s="128" t="s">
        <v>193</v>
      </c>
      <c r="C14" s="123">
        <v>42704</v>
      </c>
      <c r="D14" s="245">
        <f t="shared" si="0"/>
        <v>0</v>
      </c>
      <c r="E14" s="251">
        <v>0</v>
      </c>
      <c r="F14" s="129">
        <v>0</v>
      </c>
      <c r="G14" s="130">
        <v>0</v>
      </c>
      <c r="H14" s="130">
        <v>0</v>
      </c>
      <c r="I14" s="130">
        <v>0</v>
      </c>
      <c r="J14" s="130">
        <v>0</v>
      </c>
      <c r="K14" s="130">
        <v>0</v>
      </c>
      <c r="L14" s="130">
        <v>0</v>
      </c>
      <c r="M14" s="130">
        <v>0</v>
      </c>
      <c r="N14" s="130">
        <v>0</v>
      </c>
      <c r="O14" s="130">
        <v>0</v>
      </c>
      <c r="P14" s="130">
        <v>0</v>
      </c>
      <c r="Q14" s="131"/>
      <c r="R14" s="129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1"/>
      <c r="AD14" s="129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1"/>
    </row>
    <row r="15" spans="1:41" ht="15.75">
      <c r="A15" s="121" t="s">
        <v>29</v>
      </c>
      <c r="B15" s="122" t="s">
        <v>185</v>
      </c>
      <c r="C15" s="138">
        <v>42766</v>
      </c>
      <c r="D15" s="245">
        <f t="shared" si="0"/>
        <v>6785</v>
      </c>
      <c r="E15" s="252">
        <v>4419</v>
      </c>
      <c r="F15" s="71">
        <v>390</v>
      </c>
      <c r="G15" s="71">
        <v>182</v>
      </c>
      <c r="H15" s="71">
        <v>306</v>
      </c>
      <c r="I15" s="71">
        <v>390</v>
      </c>
      <c r="J15" s="71">
        <v>485</v>
      </c>
      <c r="K15" s="71">
        <v>630</v>
      </c>
      <c r="L15" s="71">
        <v>374</v>
      </c>
      <c r="M15" s="133">
        <v>754</v>
      </c>
      <c r="N15" s="71">
        <v>1019</v>
      </c>
      <c r="O15" s="71">
        <v>916</v>
      </c>
      <c r="P15" s="134">
        <v>718</v>
      </c>
      <c r="Q15" s="134">
        <v>621</v>
      </c>
      <c r="R15" s="132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6"/>
      <c r="AD15" s="132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6"/>
    </row>
    <row r="16" spans="1:41" ht="15.75">
      <c r="A16" s="126" t="s">
        <v>29</v>
      </c>
      <c r="B16" s="41" t="s">
        <v>186</v>
      </c>
      <c r="C16" s="123">
        <f>C15</f>
        <v>42766</v>
      </c>
      <c r="D16" s="245">
        <f t="shared" si="0"/>
        <v>665</v>
      </c>
      <c r="E16" s="253">
        <v>404</v>
      </c>
      <c r="F16" s="71">
        <v>50</v>
      </c>
      <c r="G16" s="71">
        <v>25</v>
      </c>
      <c r="H16" s="71">
        <v>40</v>
      </c>
      <c r="I16" s="71">
        <v>42</v>
      </c>
      <c r="J16" s="71">
        <v>65</v>
      </c>
      <c r="K16" s="71">
        <v>45</v>
      </c>
      <c r="L16" s="71">
        <v>34</v>
      </c>
      <c r="M16" s="75">
        <v>76</v>
      </c>
      <c r="N16" s="71">
        <v>87</v>
      </c>
      <c r="O16" s="71">
        <v>77</v>
      </c>
      <c r="P16" s="134">
        <v>57</v>
      </c>
      <c r="Q16" s="134">
        <v>67</v>
      </c>
      <c r="R16" s="124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125"/>
      <c r="AD16" s="124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125"/>
    </row>
    <row r="17" spans="1:41" ht="15.75">
      <c r="A17" s="126" t="s">
        <v>29</v>
      </c>
      <c r="B17" s="41" t="s">
        <v>187</v>
      </c>
      <c r="C17" s="123">
        <f>C16</f>
        <v>42766</v>
      </c>
      <c r="D17" s="245">
        <f t="shared" si="0"/>
        <v>712</v>
      </c>
      <c r="E17" s="253">
        <v>460</v>
      </c>
      <c r="F17" s="71">
        <v>52</v>
      </c>
      <c r="G17" s="71">
        <v>15</v>
      </c>
      <c r="H17" s="71">
        <v>5</v>
      </c>
      <c r="I17" s="71">
        <v>19</v>
      </c>
      <c r="J17" s="71">
        <v>25</v>
      </c>
      <c r="K17" s="71">
        <v>40</v>
      </c>
      <c r="L17" s="71">
        <v>50</v>
      </c>
      <c r="M17" s="75">
        <v>104</v>
      </c>
      <c r="N17" s="71">
        <v>142</v>
      </c>
      <c r="O17" s="71">
        <v>117</v>
      </c>
      <c r="P17" s="134">
        <v>79</v>
      </c>
      <c r="Q17" s="134">
        <v>64</v>
      </c>
      <c r="R17" s="124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125"/>
      <c r="AD17" s="124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125"/>
    </row>
    <row r="18" spans="1:41" ht="15.75">
      <c r="A18" s="127" t="s">
        <v>29</v>
      </c>
      <c r="B18" s="128" t="s">
        <v>193</v>
      </c>
      <c r="C18" s="123">
        <f>C17</f>
        <v>42766</v>
      </c>
      <c r="D18" s="245">
        <f t="shared" si="0"/>
        <v>0</v>
      </c>
      <c r="E18" s="251"/>
      <c r="F18" s="129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1"/>
      <c r="R18" s="129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1"/>
      <c r="AD18" s="129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1"/>
    </row>
    <row r="19" spans="1:41" ht="15.75">
      <c r="A19" s="121" t="s">
        <v>111</v>
      </c>
      <c r="B19" s="122" t="s">
        <v>185</v>
      </c>
      <c r="C19" s="123">
        <v>42370</v>
      </c>
      <c r="D19" s="245">
        <f t="shared" si="0"/>
        <v>0</v>
      </c>
      <c r="E19" s="252">
        <f>Demography!F3</f>
        <v>0</v>
      </c>
      <c r="F19" s="132">
        <v>0</v>
      </c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6"/>
      <c r="R19" s="132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6"/>
      <c r="AD19" s="132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6"/>
    </row>
    <row r="20" spans="1:41" ht="15.75">
      <c r="A20" s="126" t="s">
        <v>111</v>
      </c>
      <c r="B20" s="41" t="s">
        <v>186</v>
      </c>
      <c r="C20" s="70">
        <v>42370</v>
      </c>
      <c r="D20" s="245">
        <f t="shared" si="0"/>
        <v>0</v>
      </c>
      <c r="E20" s="253">
        <f>Demography!F4</f>
        <v>0</v>
      </c>
      <c r="F20" s="137">
        <v>0</v>
      </c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125"/>
      <c r="R20" s="124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125"/>
      <c r="AD20" s="124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125"/>
    </row>
    <row r="21" spans="1:41" ht="15.75">
      <c r="A21" s="126" t="s">
        <v>111</v>
      </c>
      <c r="B21" s="41" t="s">
        <v>187</v>
      </c>
      <c r="C21" s="70">
        <v>42370</v>
      </c>
      <c r="D21" s="245">
        <f t="shared" si="0"/>
        <v>0</v>
      </c>
      <c r="E21" s="253">
        <f>Demography!F5</f>
        <v>0</v>
      </c>
      <c r="F21" s="137">
        <v>0</v>
      </c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125"/>
      <c r="R21" s="124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125"/>
      <c r="AD21" s="124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125"/>
    </row>
    <row r="22" spans="1:41" ht="16.5" thickBot="1">
      <c r="A22" s="126" t="s">
        <v>111</v>
      </c>
      <c r="B22" s="139" t="s">
        <v>193</v>
      </c>
      <c r="C22" s="70">
        <v>42370</v>
      </c>
      <c r="D22" s="245">
        <f t="shared" si="0"/>
        <v>0</v>
      </c>
      <c r="E22" s="250"/>
      <c r="F22" s="140">
        <v>0</v>
      </c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2"/>
      <c r="R22" s="140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2"/>
      <c r="AD22" s="140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2"/>
    </row>
    <row r="23" spans="1:41" s="2" customFormat="1" ht="15.75">
      <c r="A23" s="143" t="s">
        <v>38</v>
      </c>
      <c r="B23" s="144" t="s">
        <v>185</v>
      </c>
      <c r="C23" s="145"/>
      <c r="D23" s="246">
        <f>D3+D7+D11+D15+D19</f>
        <v>212832</v>
      </c>
      <c r="E23" s="254">
        <f aca="true" t="shared" si="1" ref="D23:E26">E3+E7+E11+E15+E19</f>
        <v>582979</v>
      </c>
      <c r="F23" s="143">
        <f aca="true" t="shared" si="2" ref="F23:AO23">F3+F7+F11+F15+F19</f>
        <v>33654</v>
      </c>
      <c r="G23" s="147">
        <f t="shared" si="2"/>
        <v>24597</v>
      </c>
      <c r="H23" s="147">
        <f t="shared" si="2"/>
        <v>17510</v>
      </c>
      <c r="I23" s="147">
        <f t="shared" si="2"/>
        <v>7828</v>
      </c>
      <c r="J23" s="147">
        <f t="shared" si="2"/>
        <v>16536</v>
      </c>
      <c r="K23" s="147">
        <f t="shared" si="2"/>
        <v>16113</v>
      </c>
      <c r="L23" s="147">
        <f t="shared" si="2"/>
        <v>17909</v>
      </c>
      <c r="M23" s="147">
        <f t="shared" si="2"/>
        <v>17839</v>
      </c>
      <c r="N23" s="147">
        <f t="shared" si="2"/>
        <v>15096</v>
      </c>
      <c r="O23" s="147">
        <f t="shared" si="2"/>
        <v>22143</v>
      </c>
      <c r="P23" s="147">
        <f t="shared" si="2"/>
        <v>11539</v>
      </c>
      <c r="Q23" s="146">
        <f t="shared" si="2"/>
        <v>7975</v>
      </c>
      <c r="R23" s="143">
        <f>R3+R7+R11+R15+R19</f>
        <v>4093</v>
      </c>
      <c r="S23" s="147">
        <f t="shared" si="2"/>
        <v>0</v>
      </c>
      <c r="T23" s="147">
        <f t="shared" si="2"/>
        <v>0</v>
      </c>
      <c r="U23" s="147">
        <f t="shared" si="2"/>
        <v>0</v>
      </c>
      <c r="V23" s="147">
        <f t="shared" si="2"/>
        <v>0</v>
      </c>
      <c r="W23" s="147">
        <f t="shared" si="2"/>
        <v>0</v>
      </c>
      <c r="X23" s="147">
        <f t="shared" si="2"/>
        <v>0</v>
      </c>
      <c r="Y23" s="147">
        <f t="shared" si="2"/>
        <v>0</v>
      </c>
      <c r="Z23" s="147">
        <f t="shared" si="2"/>
        <v>0</v>
      </c>
      <c r="AA23" s="147">
        <f t="shared" si="2"/>
        <v>0</v>
      </c>
      <c r="AB23" s="147">
        <f t="shared" si="2"/>
        <v>0</v>
      </c>
      <c r="AC23" s="146">
        <f t="shared" si="2"/>
        <v>0</v>
      </c>
      <c r="AD23" s="143">
        <f t="shared" si="2"/>
        <v>0</v>
      </c>
      <c r="AE23" s="147">
        <f t="shared" si="2"/>
        <v>0</v>
      </c>
      <c r="AF23" s="147">
        <f t="shared" si="2"/>
        <v>0</v>
      </c>
      <c r="AG23" s="147">
        <f t="shared" si="2"/>
        <v>0</v>
      </c>
      <c r="AH23" s="147">
        <f t="shared" si="2"/>
        <v>0</v>
      </c>
      <c r="AI23" s="147">
        <f t="shared" si="2"/>
        <v>0</v>
      </c>
      <c r="AJ23" s="147">
        <f t="shared" si="2"/>
        <v>0</v>
      </c>
      <c r="AK23" s="147">
        <f t="shared" si="2"/>
        <v>0</v>
      </c>
      <c r="AL23" s="147">
        <f t="shared" si="2"/>
        <v>0</v>
      </c>
      <c r="AM23" s="147">
        <f t="shared" si="2"/>
        <v>0</v>
      </c>
      <c r="AN23" s="147">
        <f t="shared" si="2"/>
        <v>0</v>
      </c>
      <c r="AO23" s="146">
        <f t="shared" si="2"/>
        <v>0</v>
      </c>
    </row>
    <row r="24" spans="1:41" s="2" customFormat="1" ht="15.75">
      <c r="A24" s="148" t="s">
        <v>38</v>
      </c>
      <c r="B24" s="149" t="s">
        <v>186</v>
      </c>
      <c r="C24" s="150"/>
      <c r="D24" s="247">
        <f>D4+D8+D12+D16+D20</f>
        <v>62092</v>
      </c>
      <c r="E24" s="255">
        <f t="shared" si="1"/>
        <v>167481</v>
      </c>
      <c r="F24" s="151">
        <f aca="true" t="shared" si="3" ref="F24:AO24">F4+F8+F12+F16+F20</f>
        <v>14596</v>
      </c>
      <c r="G24" s="153">
        <f t="shared" si="3"/>
        <v>12947</v>
      </c>
      <c r="H24" s="153">
        <f t="shared" si="3"/>
        <v>7051</v>
      </c>
      <c r="I24" s="153">
        <f t="shared" si="3"/>
        <v>2228</v>
      </c>
      <c r="J24" s="153">
        <f t="shared" si="3"/>
        <v>2466</v>
      </c>
      <c r="K24" s="153">
        <f t="shared" si="3"/>
        <v>4026</v>
      </c>
      <c r="L24" s="153">
        <f t="shared" si="3"/>
        <v>4028</v>
      </c>
      <c r="M24" s="153">
        <f t="shared" si="3"/>
        <v>3550</v>
      </c>
      <c r="N24" s="153">
        <f t="shared" si="3"/>
        <v>2854</v>
      </c>
      <c r="O24" s="153">
        <f t="shared" si="3"/>
        <v>4295</v>
      </c>
      <c r="P24" s="153">
        <f t="shared" si="3"/>
        <v>2198</v>
      </c>
      <c r="Q24" s="152">
        <f t="shared" si="3"/>
        <v>1215</v>
      </c>
      <c r="R24" s="151">
        <f>R4+R8+R12+R16+R20</f>
        <v>638</v>
      </c>
      <c r="S24" s="153">
        <f t="shared" si="3"/>
        <v>0</v>
      </c>
      <c r="T24" s="153">
        <f t="shared" si="3"/>
        <v>0</v>
      </c>
      <c r="U24" s="153">
        <f t="shared" si="3"/>
        <v>0</v>
      </c>
      <c r="V24" s="153">
        <f t="shared" si="3"/>
        <v>0</v>
      </c>
      <c r="W24" s="153">
        <f t="shared" si="3"/>
        <v>0</v>
      </c>
      <c r="X24" s="153">
        <f t="shared" si="3"/>
        <v>0</v>
      </c>
      <c r="Y24" s="153">
        <f t="shared" si="3"/>
        <v>0</v>
      </c>
      <c r="Z24" s="153">
        <f t="shared" si="3"/>
        <v>0</v>
      </c>
      <c r="AA24" s="153">
        <f t="shared" si="3"/>
        <v>0</v>
      </c>
      <c r="AB24" s="153">
        <f t="shared" si="3"/>
        <v>0</v>
      </c>
      <c r="AC24" s="152">
        <f t="shared" si="3"/>
        <v>0</v>
      </c>
      <c r="AD24" s="151">
        <f t="shared" si="3"/>
        <v>0</v>
      </c>
      <c r="AE24" s="153">
        <f t="shared" si="3"/>
        <v>0</v>
      </c>
      <c r="AF24" s="153">
        <f t="shared" si="3"/>
        <v>0</v>
      </c>
      <c r="AG24" s="153">
        <f t="shared" si="3"/>
        <v>0</v>
      </c>
      <c r="AH24" s="153">
        <f t="shared" si="3"/>
        <v>0</v>
      </c>
      <c r="AI24" s="153">
        <f t="shared" si="3"/>
        <v>0</v>
      </c>
      <c r="AJ24" s="153">
        <f t="shared" si="3"/>
        <v>0</v>
      </c>
      <c r="AK24" s="153">
        <f t="shared" si="3"/>
        <v>0</v>
      </c>
      <c r="AL24" s="153">
        <f t="shared" si="3"/>
        <v>0</v>
      </c>
      <c r="AM24" s="153">
        <f t="shared" si="3"/>
        <v>0</v>
      </c>
      <c r="AN24" s="153">
        <f t="shared" si="3"/>
        <v>0</v>
      </c>
      <c r="AO24" s="152">
        <f t="shared" si="3"/>
        <v>0</v>
      </c>
    </row>
    <row r="25" spans="1:41" s="2" customFormat="1" ht="15.75">
      <c r="A25" s="148" t="s">
        <v>38</v>
      </c>
      <c r="B25" s="149" t="s">
        <v>187</v>
      </c>
      <c r="C25" s="150"/>
      <c r="D25" s="247">
        <f>D5+D9+D13+D17+D21</f>
        <v>93984</v>
      </c>
      <c r="E25" s="256">
        <f t="shared" si="1"/>
        <v>265388</v>
      </c>
      <c r="F25" s="148">
        <f aca="true" t="shared" si="4" ref="F25:AO25">F5+F9+F13+F17+F21</f>
        <v>24930</v>
      </c>
      <c r="G25" s="155">
        <f t="shared" si="4"/>
        <v>23572</v>
      </c>
      <c r="H25" s="155">
        <f t="shared" si="4"/>
        <v>12437</v>
      </c>
      <c r="I25" s="155">
        <f t="shared" si="4"/>
        <v>3194</v>
      </c>
      <c r="J25" s="155">
        <f t="shared" si="4"/>
        <v>3219</v>
      </c>
      <c r="K25" s="155">
        <f t="shared" si="4"/>
        <v>4501</v>
      </c>
      <c r="L25" s="155">
        <f t="shared" si="4"/>
        <v>3993</v>
      </c>
      <c r="M25" s="155">
        <f t="shared" si="4"/>
        <v>4286</v>
      </c>
      <c r="N25" s="155">
        <f t="shared" si="4"/>
        <v>3353</v>
      </c>
      <c r="O25" s="155">
        <f t="shared" si="4"/>
        <v>5026</v>
      </c>
      <c r="P25" s="155">
        <f t="shared" si="4"/>
        <v>2689</v>
      </c>
      <c r="Q25" s="154">
        <f t="shared" si="4"/>
        <v>1655</v>
      </c>
      <c r="R25" s="148">
        <f>R5+R9+R13+R17+R21</f>
        <v>1129</v>
      </c>
      <c r="S25" s="155">
        <f t="shared" si="4"/>
        <v>0</v>
      </c>
      <c r="T25" s="155">
        <f t="shared" si="4"/>
        <v>0</v>
      </c>
      <c r="U25" s="155">
        <f t="shared" si="4"/>
        <v>0</v>
      </c>
      <c r="V25" s="155">
        <f t="shared" si="4"/>
        <v>0</v>
      </c>
      <c r="W25" s="155">
        <f t="shared" si="4"/>
        <v>0</v>
      </c>
      <c r="X25" s="155">
        <f t="shared" si="4"/>
        <v>0</v>
      </c>
      <c r="Y25" s="155">
        <f t="shared" si="4"/>
        <v>0</v>
      </c>
      <c r="Z25" s="155">
        <f t="shared" si="4"/>
        <v>0</v>
      </c>
      <c r="AA25" s="155">
        <f t="shared" si="4"/>
        <v>0</v>
      </c>
      <c r="AB25" s="155">
        <f t="shared" si="4"/>
        <v>0</v>
      </c>
      <c r="AC25" s="154">
        <f t="shared" si="4"/>
        <v>0</v>
      </c>
      <c r="AD25" s="148">
        <f t="shared" si="4"/>
        <v>0</v>
      </c>
      <c r="AE25" s="155">
        <f t="shared" si="4"/>
        <v>0</v>
      </c>
      <c r="AF25" s="155">
        <f t="shared" si="4"/>
        <v>0</v>
      </c>
      <c r="AG25" s="155">
        <f t="shared" si="4"/>
        <v>0</v>
      </c>
      <c r="AH25" s="155">
        <f t="shared" si="4"/>
        <v>0</v>
      </c>
      <c r="AI25" s="155">
        <f t="shared" si="4"/>
        <v>0</v>
      </c>
      <c r="AJ25" s="155">
        <f t="shared" si="4"/>
        <v>0</v>
      </c>
      <c r="AK25" s="155">
        <f t="shared" si="4"/>
        <v>0</v>
      </c>
      <c r="AL25" s="155">
        <f t="shared" si="4"/>
        <v>0</v>
      </c>
      <c r="AM25" s="155">
        <f t="shared" si="4"/>
        <v>0</v>
      </c>
      <c r="AN25" s="155">
        <f t="shared" si="4"/>
        <v>0</v>
      </c>
      <c r="AO25" s="154">
        <f t="shared" si="4"/>
        <v>0</v>
      </c>
    </row>
    <row r="26" spans="1:41" s="2" customFormat="1" ht="16.5" thickBot="1">
      <c r="A26" s="156" t="s">
        <v>38</v>
      </c>
      <c r="B26" s="157" t="s">
        <v>193</v>
      </c>
      <c r="C26" s="158"/>
      <c r="D26" s="248">
        <f t="shared" si="1"/>
        <v>26644</v>
      </c>
      <c r="E26" s="257">
        <f t="shared" si="1"/>
        <v>0</v>
      </c>
      <c r="F26" s="156">
        <f aca="true" t="shared" si="5" ref="F26:AO26">F6+F10+F14+F18+F22</f>
        <v>645</v>
      </c>
      <c r="G26" s="160">
        <f t="shared" si="5"/>
        <v>691</v>
      </c>
      <c r="H26" s="160">
        <f t="shared" si="5"/>
        <v>1344</v>
      </c>
      <c r="I26" s="160">
        <f t="shared" si="5"/>
        <v>1861</v>
      </c>
      <c r="J26" s="160">
        <f t="shared" si="5"/>
        <v>2468</v>
      </c>
      <c r="K26" s="160">
        <f t="shared" si="5"/>
        <v>3515</v>
      </c>
      <c r="L26" s="160">
        <f t="shared" si="5"/>
        <v>3181</v>
      </c>
      <c r="M26" s="160">
        <f t="shared" si="5"/>
        <v>3158</v>
      </c>
      <c r="N26" s="160">
        <f t="shared" si="5"/>
        <v>2138</v>
      </c>
      <c r="O26" s="160">
        <f t="shared" si="5"/>
        <v>3771</v>
      </c>
      <c r="P26" s="160">
        <f t="shared" si="5"/>
        <v>1887</v>
      </c>
      <c r="Q26" s="159">
        <f t="shared" si="5"/>
        <v>1187</v>
      </c>
      <c r="R26" s="156">
        <f t="shared" si="5"/>
        <v>798</v>
      </c>
      <c r="S26" s="160">
        <f t="shared" si="5"/>
        <v>0</v>
      </c>
      <c r="T26" s="160">
        <f t="shared" si="5"/>
        <v>0</v>
      </c>
      <c r="U26" s="160">
        <f t="shared" si="5"/>
        <v>0</v>
      </c>
      <c r="V26" s="160">
        <f t="shared" si="5"/>
        <v>0</v>
      </c>
      <c r="W26" s="160">
        <f t="shared" si="5"/>
        <v>0</v>
      </c>
      <c r="X26" s="160">
        <f t="shared" si="5"/>
        <v>0</v>
      </c>
      <c r="Y26" s="160">
        <f t="shared" si="5"/>
        <v>0</v>
      </c>
      <c r="Z26" s="160">
        <f t="shared" si="5"/>
        <v>0</v>
      </c>
      <c r="AA26" s="160">
        <f t="shared" si="5"/>
        <v>0</v>
      </c>
      <c r="AB26" s="160">
        <f t="shared" si="5"/>
        <v>0</v>
      </c>
      <c r="AC26" s="159">
        <f t="shared" si="5"/>
        <v>0</v>
      </c>
      <c r="AD26" s="156">
        <f t="shared" si="5"/>
        <v>0</v>
      </c>
      <c r="AE26" s="160">
        <f t="shared" si="5"/>
        <v>0</v>
      </c>
      <c r="AF26" s="160">
        <f t="shared" si="5"/>
        <v>0</v>
      </c>
      <c r="AG26" s="160">
        <f t="shared" si="5"/>
        <v>0</v>
      </c>
      <c r="AH26" s="160">
        <f t="shared" si="5"/>
        <v>0</v>
      </c>
      <c r="AI26" s="160">
        <f t="shared" si="5"/>
        <v>0</v>
      </c>
      <c r="AJ26" s="160">
        <f t="shared" si="5"/>
        <v>0</v>
      </c>
      <c r="AK26" s="160">
        <f t="shared" si="5"/>
        <v>0</v>
      </c>
      <c r="AL26" s="160">
        <f t="shared" si="5"/>
        <v>0</v>
      </c>
      <c r="AM26" s="160">
        <f t="shared" si="5"/>
        <v>0</v>
      </c>
      <c r="AN26" s="160">
        <f t="shared" si="5"/>
        <v>0</v>
      </c>
      <c r="AO26" s="159">
        <f t="shared" si="5"/>
        <v>0</v>
      </c>
    </row>
  </sheetData>
  <sheetProtection password="CF5D" sheet="1"/>
  <dataValidations count="2">
    <dataValidation type="date" allowBlank="1" showErrorMessage="1" sqref="C2:C26">
      <formula1>42005</formula1>
      <formula2>43831</formula2>
    </dataValidation>
    <dataValidation type="decimal" operator="greaterThanOrEqual" allowBlank="1" showErrorMessage="1" sqref="F3:AO6 F7:K14 M7:N10 F18:AO22 L11:AO14 M15:M17 P15:AO17 Q7:Q10 S7:AO10">
      <formula1>0</formula1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</sheetPr>
  <dimension ref="A1:E61"/>
  <sheetViews>
    <sheetView zoomScalePageLayoutView="0" workbookViewId="0" topLeftCell="A18">
      <selection activeCell="B39" sqref="B39"/>
    </sheetView>
  </sheetViews>
  <sheetFormatPr defaultColWidth="11.00390625" defaultRowHeight="15.75"/>
  <cols>
    <col min="1" max="1" width="10.625" style="161" customWidth="1"/>
  </cols>
  <sheetData>
    <row r="1" spans="1:5" ht="15.75">
      <c r="A1" s="162" t="s">
        <v>194</v>
      </c>
      <c r="B1" s="163" t="s">
        <v>23</v>
      </c>
      <c r="C1" s="163" t="s">
        <v>25</v>
      </c>
      <c r="D1" s="163" t="s">
        <v>27</v>
      </c>
      <c r="E1" s="163" t="s">
        <v>29</v>
      </c>
    </row>
    <row r="2" spans="1:5" ht="15.75">
      <c r="A2" s="164">
        <v>41640</v>
      </c>
      <c r="B2">
        <v>955</v>
      </c>
      <c r="C2">
        <v>2171</v>
      </c>
      <c r="D2">
        <v>0</v>
      </c>
      <c r="E2">
        <v>144</v>
      </c>
    </row>
    <row r="3" spans="1:5" ht="15.75">
      <c r="A3" s="164">
        <v>41671</v>
      </c>
      <c r="B3">
        <v>1001</v>
      </c>
      <c r="C3">
        <v>3335</v>
      </c>
      <c r="D3">
        <v>0</v>
      </c>
      <c r="E3">
        <v>33</v>
      </c>
    </row>
    <row r="4" spans="1:5" ht="15.75">
      <c r="A4" s="164">
        <v>41699</v>
      </c>
      <c r="B4">
        <v>1501</v>
      </c>
      <c r="C4">
        <v>5459</v>
      </c>
      <c r="D4">
        <v>91</v>
      </c>
      <c r="E4">
        <v>232</v>
      </c>
    </row>
    <row r="5" spans="1:5" ht="15.75">
      <c r="A5" s="164">
        <v>41730</v>
      </c>
      <c r="B5">
        <v>1257</v>
      </c>
      <c r="C5">
        <v>15679</v>
      </c>
      <c r="D5">
        <v>0</v>
      </c>
      <c r="E5">
        <v>148</v>
      </c>
    </row>
    <row r="6" spans="1:5" ht="15.75">
      <c r="A6" s="164">
        <v>41760</v>
      </c>
      <c r="B6">
        <v>1703</v>
      </c>
      <c r="C6">
        <v>14599</v>
      </c>
      <c r="D6">
        <v>0</v>
      </c>
      <c r="E6">
        <v>325</v>
      </c>
    </row>
    <row r="7" spans="1:5" ht="15.75">
      <c r="A7" s="164">
        <v>41791</v>
      </c>
      <c r="B7">
        <v>3198</v>
      </c>
      <c r="C7">
        <v>22641</v>
      </c>
      <c r="D7">
        <v>136</v>
      </c>
      <c r="E7">
        <v>246</v>
      </c>
    </row>
    <row r="8" spans="1:5" ht="15.75">
      <c r="A8" s="164">
        <v>41821</v>
      </c>
      <c r="B8">
        <v>3927</v>
      </c>
      <c r="C8">
        <v>24031</v>
      </c>
      <c r="D8">
        <v>81</v>
      </c>
      <c r="E8">
        <v>264</v>
      </c>
    </row>
    <row r="9" spans="1:5" ht="15.75">
      <c r="A9" s="164">
        <v>41852</v>
      </c>
      <c r="B9">
        <v>6742</v>
      </c>
      <c r="C9">
        <v>24774</v>
      </c>
      <c r="D9">
        <v>257</v>
      </c>
      <c r="E9">
        <v>1705</v>
      </c>
    </row>
    <row r="10" spans="1:5" ht="15.75">
      <c r="A10" s="164">
        <v>41883</v>
      </c>
      <c r="B10">
        <v>7454</v>
      </c>
      <c r="C10">
        <v>26107</v>
      </c>
      <c r="D10">
        <v>3</v>
      </c>
      <c r="E10">
        <v>380</v>
      </c>
    </row>
    <row r="11" spans="1:5" ht="15.75">
      <c r="A11" s="164">
        <v>41913</v>
      </c>
      <c r="B11">
        <v>7432</v>
      </c>
      <c r="C11">
        <v>15277</v>
      </c>
      <c r="D11">
        <v>0</v>
      </c>
      <c r="E11">
        <v>341</v>
      </c>
    </row>
    <row r="12" spans="1:5" ht="15.75">
      <c r="A12" s="164">
        <v>41944</v>
      </c>
      <c r="B12">
        <v>3812</v>
      </c>
      <c r="C12">
        <v>9295</v>
      </c>
      <c r="D12">
        <v>0</v>
      </c>
      <c r="E12">
        <v>211</v>
      </c>
    </row>
    <row r="13" spans="1:5" ht="15.75">
      <c r="A13" s="164">
        <v>41974</v>
      </c>
      <c r="B13">
        <v>2056</v>
      </c>
      <c r="C13">
        <v>6732</v>
      </c>
      <c r="D13">
        <v>0</v>
      </c>
      <c r="E13">
        <v>319</v>
      </c>
    </row>
    <row r="14" spans="1:5" ht="15.75">
      <c r="A14" s="164">
        <v>42005</v>
      </c>
      <c r="B14">
        <v>1694</v>
      </c>
      <c r="C14">
        <v>3528</v>
      </c>
      <c r="D14">
        <v>87</v>
      </c>
      <c r="E14">
        <v>241</v>
      </c>
    </row>
    <row r="15" spans="1:5" ht="15.75">
      <c r="A15" s="164">
        <v>42036</v>
      </c>
      <c r="B15">
        <v>2873</v>
      </c>
      <c r="C15">
        <v>4354</v>
      </c>
      <c r="D15">
        <v>0</v>
      </c>
      <c r="E15">
        <v>44</v>
      </c>
    </row>
    <row r="16" spans="1:5" ht="15.75">
      <c r="A16" s="164">
        <v>42064</v>
      </c>
      <c r="B16">
        <v>7874</v>
      </c>
      <c r="C16">
        <v>2283</v>
      </c>
      <c r="D16">
        <v>0</v>
      </c>
      <c r="E16">
        <v>267</v>
      </c>
    </row>
    <row r="17" spans="1:5" ht="15.75">
      <c r="A17" s="164">
        <v>42095</v>
      </c>
      <c r="B17">
        <v>13556</v>
      </c>
      <c r="C17">
        <v>16063</v>
      </c>
      <c r="D17">
        <v>5</v>
      </c>
      <c r="E17">
        <v>240</v>
      </c>
    </row>
    <row r="18" spans="1:5" ht="15.75">
      <c r="A18" s="164">
        <v>42125</v>
      </c>
      <c r="B18">
        <v>17889</v>
      </c>
      <c r="C18">
        <v>21235</v>
      </c>
      <c r="D18">
        <v>0</v>
      </c>
      <c r="E18">
        <v>438</v>
      </c>
    </row>
    <row r="19" spans="1:5" ht="15.75">
      <c r="A19" s="164">
        <v>42156</v>
      </c>
      <c r="B19">
        <v>31318</v>
      </c>
      <c r="C19">
        <v>22891</v>
      </c>
      <c r="D19">
        <v>2</v>
      </c>
      <c r="E19">
        <v>377</v>
      </c>
    </row>
    <row r="20" spans="1:5" ht="15.75">
      <c r="A20" s="164">
        <v>42186</v>
      </c>
      <c r="B20">
        <v>54899</v>
      </c>
      <c r="C20">
        <v>23186</v>
      </c>
      <c r="D20">
        <v>2</v>
      </c>
      <c r="E20">
        <v>346</v>
      </c>
    </row>
    <row r="21" spans="1:5" ht="15.75">
      <c r="A21" s="164">
        <v>42217</v>
      </c>
      <c r="B21">
        <v>107843</v>
      </c>
      <c r="C21">
        <v>22609</v>
      </c>
      <c r="D21">
        <v>2</v>
      </c>
      <c r="E21">
        <v>385</v>
      </c>
    </row>
    <row r="22" spans="1:5" ht="15.75">
      <c r="A22" s="164">
        <v>42248</v>
      </c>
      <c r="B22">
        <v>147123</v>
      </c>
      <c r="C22">
        <v>15922</v>
      </c>
      <c r="D22">
        <v>7</v>
      </c>
      <c r="E22">
        <v>459</v>
      </c>
    </row>
    <row r="23" spans="1:5" ht="15.75">
      <c r="A23" s="164">
        <v>42278</v>
      </c>
      <c r="B23">
        <v>211663</v>
      </c>
      <c r="C23">
        <v>8916</v>
      </c>
      <c r="D23">
        <v>0</v>
      </c>
      <c r="E23">
        <v>795</v>
      </c>
    </row>
    <row r="24" spans="1:5" ht="15.75">
      <c r="A24" s="164">
        <v>42309</v>
      </c>
      <c r="B24">
        <v>151249</v>
      </c>
      <c r="C24">
        <v>3218</v>
      </c>
      <c r="D24">
        <v>0</v>
      </c>
      <c r="E24">
        <v>508</v>
      </c>
    </row>
    <row r="25" spans="1:5" ht="15.75">
      <c r="A25" s="164">
        <v>42339</v>
      </c>
      <c r="B25">
        <v>108742</v>
      </c>
      <c r="C25">
        <v>9637</v>
      </c>
      <c r="D25">
        <v>0</v>
      </c>
      <c r="E25">
        <v>308</v>
      </c>
    </row>
    <row r="26" spans="1:5" ht="15.75">
      <c r="A26" s="164">
        <v>42370</v>
      </c>
      <c r="B26">
        <v>67415</v>
      </c>
      <c r="C26">
        <v>5273</v>
      </c>
      <c r="D26">
        <v>0</v>
      </c>
      <c r="E26">
        <v>447</v>
      </c>
    </row>
    <row r="27" spans="1:5" ht="15.75">
      <c r="A27" s="164">
        <v>42401</v>
      </c>
      <c r="B27">
        <v>57066</v>
      </c>
      <c r="C27">
        <v>3828</v>
      </c>
      <c r="D27">
        <v>0</v>
      </c>
      <c r="E27">
        <v>180</v>
      </c>
    </row>
    <row r="28" spans="1:5" ht="15.75">
      <c r="A28" s="164">
        <v>42430</v>
      </c>
      <c r="B28">
        <v>26971</v>
      </c>
      <c r="C28">
        <v>9676</v>
      </c>
      <c r="D28">
        <v>0</v>
      </c>
      <c r="E28">
        <v>276</v>
      </c>
    </row>
    <row r="29" spans="1:5" ht="15.75">
      <c r="A29" s="164">
        <v>42461</v>
      </c>
      <c r="B29">
        <v>3650</v>
      </c>
      <c r="C29">
        <v>9149</v>
      </c>
      <c r="D29">
        <v>0</v>
      </c>
      <c r="E29">
        <v>449</v>
      </c>
    </row>
    <row r="30" spans="1:5" ht="15.75">
      <c r="A30" s="164">
        <v>42491</v>
      </c>
      <c r="B30">
        <v>1721</v>
      </c>
      <c r="C30">
        <v>19925</v>
      </c>
      <c r="D30">
        <v>0</v>
      </c>
      <c r="E30">
        <v>466</v>
      </c>
    </row>
    <row r="31" spans="1:5" ht="15.75">
      <c r="A31" s="164">
        <v>42522</v>
      </c>
      <c r="B31">
        <v>1554</v>
      </c>
      <c r="C31">
        <v>22371</v>
      </c>
      <c r="D31">
        <v>0</v>
      </c>
      <c r="E31">
        <v>658</v>
      </c>
    </row>
    <row r="32" spans="1:5" ht="15.75">
      <c r="A32" s="164">
        <v>42552</v>
      </c>
      <c r="B32">
        <v>1920</v>
      </c>
      <c r="C32">
        <v>23552</v>
      </c>
      <c r="D32">
        <v>0</v>
      </c>
      <c r="E32">
        <v>458</v>
      </c>
    </row>
    <row r="33" spans="1:5" ht="15.75">
      <c r="A33" s="164">
        <v>42583</v>
      </c>
      <c r="B33">
        <v>3447</v>
      </c>
      <c r="C33">
        <v>21294</v>
      </c>
      <c r="D33">
        <v>0</v>
      </c>
      <c r="E33">
        <v>870</v>
      </c>
    </row>
    <row r="34" spans="1:5" ht="15.75">
      <c r="A34" s="164">
        <v>42614</v>
      </c>
      <c r="B34">
        <v>3080</v>
      </c>
      <c r="C34">
        <v>16975</v>
      </c>
      <c r="D34">
        <v>0</v>
      </c>
      <c r="E34">
        <v>1167</v>
      </c>
    </row>
    <row r="35" spans="1:5" ht="15.75">
      <c r="A35" s="164">
        <v>42644</v>
      </c>
      <c r="B35">
        <v>2970</v>
      </c>
      <c r="C35" s="79">
        <f>MonthlyArrivalsByCountry!AN7</f>
        <v>27384</v>
      </c>
      <c r="D35">
        <v>0</v>
      </c>
      <c r="E35" s="79">
        <f>MonthlyArrivalsByCountry!AN9</f>
        <v>1075</v>
      </c>
    </row>
    <row r="36" spans="1:5" ht="15.75">
      <c r="A36" s="164">
        <v>42675</v>
      </c>
      <c r="B36">
        <v>1991</v>
      </c>
      <c r="C36" s="79">
        <f>MonthlyArrivalsByCountry!AO7</f>
        <v>13581</v>
      </c>
      <c r="D36">
        <v>0</v>
      </c>
      <c r="E36" s="79">
        <f>MonthlyArrivalsByCountry!AO9</f>
        <v>780</v>
      </c>
    </row>
    <row r="37" spans="1:5" ht="15.75">
      <c r="A37" s="164">
        <v>42705</v>
      </c>
      <c r="B37" s="99">
        <v>1665</v>
      </c>
      <c r="C37" s="99">
        <f>MonthlyArrivalsByCountry!AP7</f>
        <v>8428</v>
      </c>
      <c r="D37" s="99">
        <v>0</v>
      </c>
      <c r="E37" s="79">
        <f>MonthlyArrivalsByCountry!AP9</f>
        <v>664</v>
      </c>
    </row>
    <row r="38" spans="1:5" ht="15.75">
      <c r="A38" s="164">
        <v>42736</v>
      </c>
      <c r="B38" s="99">
        <v>1393</v>
      </c>
      <c r="C38" s="279">
        <f>MonthlyArrivalsByCountry!AQ7</f>
        <v>4463</v>
      </c>
      <c r="D38" s="99">
        <v>0</v>
      </c>
      <c r="E38" s="99">
        <v>0</v>
      </c>
    </row>
    <row r="39" spans="1:5" ht="15.75">
      <c r="A39" s="164">
        <v>42767</v>
      </c>
      <c r="B39" s="99">
        <v>65</v>
      </c>
      <c r="C39" s="279">
        <f>MonthlyArrivalsByCountry!AR7</f>
        <v>6235</v>
      </c>
      <c r="D39" s="99"/>
      <c r="E39" s="99"/>
    </row>
    <row r="40" spans="1:5" ht="15.75">
      <c r="A40" s="164">
        <v>42795</v>
      </c>
      <c r="B40" s="99"/>
      <c r="C40" s="279">
        <f>MonthlyArrivalsByCountry!AS7</f>
        <v>0</v>
      </c>
      <c r="D40" s="99"/>
      <c r="E40" s="99"/>
    </row>
    <row r="41" spans="1:5" ht="15.75">
      <c r="A41" s="164">
        <v>42826</v>
      </c>
      <c r="B41" s="99"/>
      <c r="C41" s="279">
        <f>MonthlyArrivalsByCountry!AT7</f>
        <v>0</v>
      </c>
      <c r="D41" s="99"/>
      <c r="E41" s="99"/>
    </row>
    <row r="42" spans="1:5" ht="15.75">
      <c r="A42" s="164">
        <v>42856</v>
      </c>
      <c r="B42" s="99"/>
      <c r="C42" s="279">
        <f>MonthlyArrivalsByCountry!AU7</f>
        <v>0</v>
      </c>
      <c r="D42" s="99"/>
      <c r="E42" s="99"/>
    </row>
    <row r="43" spans="1:5" ht="15.75">
      <c r="A43" s="164">
        <v>42887</v>
      </c>
      <c r="B43" s="99"/>
      <c r="C43" s="279">
        <f>MonthlyArrivalsByCountry!AV7</f>
        <v>0</v>
      </c>
      <c r="D43" s="99"/>
      <c r="E43" s="99"/>
    </row>
    <row r="44" spans="1:5" ht="15.75">
      <c r="A44" s="164">
        <v>42917</v>
      </c>
      <c r="B44" s="99"/>
      <c r="C44" s="279">
        <f>MonthlyArrivalsByCountry!AW7</f>
        <v>0</v>
      </c>
      <c r="D44" s="99"/>
      <c r="E44" s="99"/>
    </row>
    <row r="45" spans="1:5" ht="15.75">
      <c r="A45" s="164">
        <v>42948</v>
      </c>
      <c r="B45" s="99"/>
      <c r="C45" s="279">
        <f>MonthlyArrivalsByCountry!AX7</f>
        <v>0</v>
      </c>
      <c r="D45" s="99"/>
      <c r="E45" s="99"/>
    </row>
    <row r="46" spans="1:5" ht="15.75">
      <c r="A46" s="164">
        <v>42979</v>
      </c>
      <c r="B46" s="99"/>
      <c r="C46" s="279">
        <f>MonthlyArrivalsByCountry!AY7</f>
        <v>0</v>
      </c>
      <c r="D46" s="99"/>
      <c r="E46" s="99"/>
    </row>
    <row r="47" spans="1:5" ht="15.75">
      <c r="A47" s="164">
        <v>43009</v>
      </c>
      <c r="B47" s="99"/>
      <c r="C47" s="279">
        <f>MonthlyArrivalsByCountry!AZ7</f>
        <v>0</v>
      </c>
      <c r="D47" s="99"/>
      <c r="E47" s="99"/>
    </row>
    <row r="48" spans="1:5" ht="15.75">
      <c r="A48" s="164">
        <v>43040</v>
      </c>
      <c r="B48" s="99"/>
      <c r="C48" s="279">
        <f>MonthlyArrivalsByCountry!BA7</f>
        <v>0</v>
      </c>
      <c r="D48" s="99"/>
      <c r="E48" s="99"/>
    </row>
    <row r="49" spans="1:5" ht="15.75">
      <c r="A49" s="164">
        <v>43070</v>
      </c>
      <c r="B49" s="99"/>
      <c r="C49" s="279">
        <f>MonthlyArrivalsByCountry!BB7</f>
        <v>0</v>
      </c>
      <c r="D49" s="99"/>
      <c r="E49" s="99"/>
    </row>
    <row r="50" spans="1:5" ht="15.75">
      <c r="A50" s="164">
        <v>43101</v>
      </c>
      <c r="B50" s="99"/>
      <c r="C50" s="99"/>
      <c r="D50" s="99"/>
      <c r="E50" s="99"/>
    </row>
    <row r="51" spans="1:5" ht="15.75">
      <c r="A51" s="164">
        <v>43132</v>
      </c>
      <c r="B51" s="99"/>
      <c r="C51" s="99"/>
      <c r="D51" s="99"/>
      <c r="E51" s="99"/>
    </row>
    <row r="52" spans="1:5" ht="15.75">
      <c r="A52" s="164">
        <v>43160</v>
      </c>
      <c r="B52" s="99"/>
      <c r="C52" s="99"/>
      <c r="D52" s="99"/>
      <c r="E52" s="99"/>
    </row>
    <row r="53" spans="1:5" ht="15.75">
      <c r="A53" s="164">
        <v>43191</v>
      </c>
      <c r="B53" s="99"/>
      <c r="C53" s="99"/>
      <c r="D53" s="99"/>
      <c r="E53" s="99"/>
    </row>
    <row r="54" spans="1:5" ht="15.75">
      <c r="A54" s="164">
        <v>43221</v>
      </c>
      <c r="B54" s="99"/>
      <c r="C54" s="99"/>
      <c r="D54" s="99"/>
      <c r="E54" s="99"/>
    </row>
    <row r="55" spans="1:5" ht="15.75">
      <c r="A55" s="164">
        <v>43252</v>
      </c>
      <c r="B55" s="99"/>
      <c r="C55" s="99"/>
      <c r="D55" s="99"/>
      <c r="E55" s="99"/>
    </row>
    <row r="56" spans="1:5" ht="15.75">
      <c r="A56" s="164">
        <v>43282</v>
      </c>
      <c r="B56" s="99"/>
      <c r="C56" s="99"/>
      <c r="D56" s="99"/>
      <c r="E56" s="99"/>
    </row>
    <row r="57" spans="1:5" ht="15.75">
      <c r="A57" s="164">
        <v>43313</v>
      </c>
      <c r="B57" s="99"/>
      <c r="C57" s="99"/>
      <c r="D57" s="99"/>
      <c r="E57" s="99"/>
    </row>
    <row r="58" spans="1:5" ht="15.75">
      <c r="A58" s="164">
        <v>43344</v>
      </c>
      <c r="B58" s="99"/>
      <c r="C58" s="99"/>
      <c r="D58" s="99"/>
      <c r="E58" s="99"/>
    </row>
    <row r="59" spans="1:5" ht="15.75">
      <c r="A59" s="164">
        <v>43374</v>
      </c>
      <c r="B59" s="99"/>
      <c r="C59" s="99"/>
      <c r="D59" s="99"/>
      <c r="E59" s="99"/>
    </row>
    <row r="60" spans="1:5" ht="15.75">
      <c r="A60" s="164">
        <v>43405</v>
      </c>
      <c r="B60" s="99"/>
      <c r="C60" s="99"/>
      <c r="D60" s="99"/>
      <c r="E60" s="99"/>
    </row>
    <row r="61" spans="1:5" ht="15.75">
      <c r="A61" s="164">
        <v>43435</v>
      </c>
      <c r="B61" s="99"/>
      <c r="C61" s="99"/>
      <c r="D61" s="99"/>
      <c r="E61" s="99"/>
    </row>
  </sheetData>
  <sheetProtection selectLockedCells="1" selectUnlockedCells="1"/>
  <dataValidations count="1">
    <dataValidation type="whole" operator="greaterThanOrEqual" allowBlank="1" showErrorMessage="1" sqref="B2:E61">
      <formula1>0</formula1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Smawfield</dc:creator>
  <cp:keywords/>
  <dc:description/>
  <cp:lastModifiedBy>Guido Vittorio Di Gioacchino</cp:lastModifiedBy>
  <dcterms:created xsi:type="dcterms:W3CDTF">2015-08-26T14:49:56Z</dcterms:created>
  <dcterms:modified xsi:type="dcterms:W3CDTF">2017-02-23T11:37:35Z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76afee45adb24397969b692a3d3c2252</vt:lpwstr>
  </property>
</Properties>
</file>