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 windowWidth="19200" windowHeight="8028"/>
  </bookViews>
  <sheets>
    <sheet name="Instructions" sheetId="4" r:id="rId1"/>
    <sheet name="Data" sheetId="3" r:id="rId2"/>
    <sheet name="Profile_Portrait" sheetId="1" r:id="rId3"/>
    <sheet name="Profile_Landscape" sheetId="6" r:id="rId4"/>
    <sheet name="Photos" sheetId="5" r:id="rId5"/>
  </sheets>
  <externalReferences>
    <externalReference r:id="rId6"/>
    <externalReference r:id="rId7"/>
  </externalReferences>
  <definedNames>
    <definedName name="Actual2" localSheetId="3">#REF!</definedName>
    <definedName name="Actual2">#REF!</definedName>
    <definedName name="Actual3" localSheetId="0">[1]Example4!$B$73</definedName>
    <definedName name="Actual3">[2]Example4!$B$73</definedName>
    <definedName name="Actual4" localSheetId="0">[1]Example4!$B$83</definedName>
    <definedName name="Actual4">[2]Example4!$B$83</definedName>
    <definedName name="Actual5" localSheetId="0">[1]Example4!$B$93</definedName>
    <definedName name="Actual5">[2]Example4!$B$93</definedName>
    <definedName name="Actual6">[2]Catalogue!$R$173</definedName>
    <definedName name="Actual7">[2]Catalogue!$R$182</definedName>
    <definedName name="Actual8">[2]Poster!$X$50</definedName>
    <definedName name="Ex2leftOffset" localSheetId="0">[1]Example2!#REF!</definedName>
    <definedName name="Ex2leftOffset" localSheetId="3">[2]Example2!#REF!</definedName>
    <definedName name="Ex2leftOffset">[2]Example2!#REF!</definedName>
    <definedName name="MaxOK2" localSheetId="3">#REF!</definedName>
    <definedName name="MaxOK2">#REF!</definedName>
    <definedName name="MaxPoor2" localSheetId="3">#REF!</definedName>
    <definedName name="MaxPoor2">#REF!</definedName>
    <definedName name="MaxVal2" localSheetId="3">#REF!</definedName>
    <definedName name="MaxVal2">#REF!</definedName>
    <definedName name="MinVal2" localSheetId="3">#REF!</definedName>
    <definedName name="MinVal2">#REF!</definedName>
    <definedName name="_xlnm.Print_Area" localSheetId="3">Profile_Landscape!$B$1:$B$42</definedName>
    <definedName name="_xlnm.Print_Area" localSheetId="2">Profile_Portrait!$B$1:$B$59</definedName>
    <definedName name="Target2" localSheetId="3">#REF!</definedName>
    <definedName name="Target2">#REF!</definedName>
    <definedName name="Target3" localSheetId="0">[1]Example4!$C$74</definedName>
    <definedName name="Target3">[2]Example4!$C$74</definedName>
    <definedName name="Target4" localSheetId="0">[1]Example4!$C$84</definedName>
    <definedName name="Target4">[2]Example4!$C$84</definedName>
    <definedName name="Target5" localSheetId="0">[1]Example4!$C$94</definedName>
    <definedName name="Target5">[2]Example4!$C$94</definedName>
    <definedName name="Target6">[2]Catalogue!$S$174</definedName>
    <definedName name="Target7">[2]Catalogue!$S$183</definedName>
    <definedName name="Target8">[2]Poster!$Y$51</definedName>
  </definedNames>
  <calcPr calcId="145621"/>
</workbook>
</file>

<file path=xl/calcChain.xml><?xml version="1.0" encoding="utf-8"?>
<calcChain xmlns="http://schemas.openxmlformats.org/spreadsheetml/2006/main">
  <c r="CJ1" i="3" l="1"/>
  <c r="W10" i="1" s="1"/>
  <c r="CJ2" i="3"/>
  <c r="CJ3" i="3"/>
  <c r="CR1" i="3"/>
  <c r="W18" i="1" s="1"/>
  <c r="CR3" i="3"/>
  <c r="CR2" i="3" s="1"/>
  <c r="Z18" i="1" s="1"/>
  <c r="CT1" i="3"/>
  <c r="W20" i="1" s="1"/>
  <c r="CT3" i="3"/>
  <c r="CT2" i="3" s="1"/>
  <c r="Z20" i="1" s="1"/>
  <c r="P11" i="1"/>
  <c r="P18" i="1"/>
  <c r="CF1" i="3"/>
  <c r="CF3" i="3"/>
  <c r="CF2" i="3" s="1"/>
  <c r="P7" i="1"/>
  <c r="BU1" i="3"/>
  <c r="BU3" i="3"/>
  <c r="BU2" i="3" s="1"/>
  <c r="S7" i="1" s="1"/>
  <c r="S18" i="1" l="1"/>
  <c r="P9" i="1"/>
  <c r="P10" i="1"/>
  <c r="P12" i="1"/>
  <c r="P13" i="1"/>
  <c r="P14" i="1"/>
  <c r="P15" i="1"/>
  <c r="P16" i="1"/>
  <c r="P17" i="1"/>
  <c r="P8" i="1"/>
  <c r="BV1" i="3"/>
  <c r="BW1" i="3"/>
  <c r="BX1" i="3"/>
  <c r="BY1" i="3"/>
  <c r="BZ1" i="3"/>
  <c r="CA1" i="3"/>
  <c r="CB1" i="3"/>
  <c r="CC1" i="3"/>
  <c r="CD1" i="3"/>
  <c r="CE1" i="3"/>
  <c r="BV3" i="3"/>
  <c r="BV2" i="3" s="1"/>
  <c r="BW3" i="3"/>
  <c r="BW2" i="3" s="1"/>
  <c r="S9" i="1" s="1"/>
  <c r="BX3" i="3"/>
  <c r="BX2" i="3" s="1"/>
  <c r="BY3" i="3"/>
  <c r="BY2" i="3" s="1"/>
  <c r="S11" i="1" s="1"/>
  <c r="BZ3" i="3"/>
  <c r="BZ2" i="3" s="1"/>
  <c r="CA3" i="3"/>
  <c r="CA2" i="3" s="1"/>
  <c r="S13" i="1" s="1"/>
  <c r="CB3" i="3"/>
  <c r="CB2" i="3" s="1"/>
  <c r="CC3" i="3"/>
  <c r="CC2" i="3" s="1"/>
  <c r="S15" i="1" s="1"/>
  <c r="CD3" i="3"/>
  <c r="CD2" i="3" s="1"/>
  <c r="S16" i="1" s="1"/>
  <c r="CE3" i="3"/>
  <c r="CE2" i="3" s="1"/>
  <c r="S17" i="1" l="1"/>
  <c r="S12" i="1"/>
  <c r="S8" i="1"/>
  <c r="S14" i="1"/>
  <c r="S10" i="1"/>
  <c r="CI1" i="3"/>
  <c r="CH1" i="3"/>
  <c r="CG1" i="3"/>
  <c r="W7" i="1" l="1"/>
  <c r="W8" i="1"/>
  <c r="W9" i="1"/>
  <c r="BB1" i="3"/>
  <c r="BC1" i="3"/>
  <c r="BD1" i="3"/>
  <c r="BB3" i="3"/>
  <c r="BB2" i="3" s="1"/>
  <c r="BC3" i="3"/>
  <c r="BC2" i="3" s="1"/>
  <c r="BD3" i="3"/>
  <c r="BD2" i="3" s="1"/>
  <c r="E3" i="3"/>
  <c r="E2" i="3" s="1"/>
  <c r="AY1" i="3"/>
  <c r="AZ1" i="3"/>
  <c r="BA1" i="3"/>
  <c r="AY3" i="3"/>
  <c r="AY2" i="3" s="1"/>
  <c r="AZ3" i="3"/>
  <c r="AZ2" i="3" s="1"/>
  <c r="BA3" i="3"/>
  <c r="BA2" i="3" s="1"/>
  <c r="CW3" i="3"/>
  <c r="CW2" i="3" s="1"/>
  <c r="CX3" i="3"/>
  <c r="CX2" i="3" s="1"/>
  <c r="CY3" i="3"/>
  <c r="CY2" i="3" s="1"/>
  <c r="CZ3" i="3"/>
  <c r="CZ2" i="3" s="1"/>
  <c r="DA3" i="3"/>
  <c r="DA2" i="3" s="1"/>
  <c r="DB3" i="3"/>
  <c r="DB2" i="3" s="1"/>
  <c r="DC3" i="3"/>
  <c r="DC2" i="3" s="1"/>
  <c r="DD3" i="3"/>
  <c r="DD2" i="3" s="1"/>
  <c r="DE3" i="3"/>
  <c r="DE2" i="3" s="1"/>
  <c r="DF3" i="3"/>
  <c r="DF2" i="3" s="1"/>
  <c r="DG3" i="3"/>
  <c r="DG2" i="3" s="1"/>
  <c r="DH3" i="3"/>
  <c r="DH2" i="3" s="1"/>
  <c r="DI3" i="3"/>
  <c r="DI2" i="3" s="1"/>
  <c r="DJ3" i="3"/>
  <c r="DJ2" i="3" s="1"/>
  <c r="DK3" i="3"/>
  <c r="DK2" i="3" s="1"/>
  <c r="DL3" i="3"/>
  <c r="DL2" i="3" s="1"/>
  <c r="DM3" i="3"/>
  <c r="DM2" i="3" s="1"/>
  <c r="DN3" i="3"/>
  <c r="DN2" i="3" s="1"/>
  <c r="DO3" i="3"/>
  <c r="DO2" i="3" s="1"/>
  <c r="DP3" i="3"/>
  <c r="DP2" i="3" s="1"/>
  <c r="DQ3" i="3"/>
  <c r="DQ2" i="3" s="1"/>
  <c r="DR3" i="3"/>
  <c r="DR2" i="3" s="1"/>
  <c r="DS3" i="3"/>
  <c r="DS2" i="3" s="1"/>
  <c r="DT3" i="3"/>
  <c r="DT2" i="3" s="1"/>
  <c r="DU3" i="3"/>
  <c r="DU2" i="3" s="1"/>
  <c r="DV3" i="3"/>
  <c r="DV2" i="3" s="1"/>
  <c r="DW3" i="3"/>
  <c r="DW2" i="3" s="1"/>
  <c r="CW1" i="3"/>
  <c r="CX1" i="3"/>
  <c r="CY1" i="3"/>
  <c r="CZ1" i="3"/>
  <c r="DA1" i="3"/>
  <c r="DB1" i="3"/>
  <c r="DC1" i="3"/>
  <c r="DD1" i="3"/>
  <c r="DE1" i="3"/>
  <c r="DF1" i="3"/>
  <c r="DG1" i="3"/>
  <c r="DH1" i="3"/>
  <c r="DI1" i="3"/>
  <c r="DJ1" i="3"/>
  <c r="DK1" i="3"/>
  <c r="DL1" i="3"/>
  <c r="DM1" i="3"/>
  <c r="DN1" i="3"/>
  <c r="DO1" i="3"/>
  <c r="DP1" i="3"/>
  <c r="DQ1" i="3"/>
  <c r="DR1" i="3"/>
  <c r="DS1" i="3"/>
  <c r="DT1" i="3"/>
  <c r="DU1" i="3"/>
  <c r="DV1" i="3"/>
  <c r="DW1" i="3"/>
  <c r="F1" i="3"/>
  <c r="F3" i="3"/>
  <c r="F2" i="3" s="1"/>
  <c r="AS3" i="3"/>
  <c r="AS2" i="3" s="1"/>
  <c r="AW3" i="3"/>
  <c r="AW2" i="3" s="1"/>
  <c r="AU3" i="3"/>
  <c r="AU2" i="3" s="1"/>
  <c r="AX3" i="3"/>
  <c r="AX2" i="3" s="1"/>
  <c r="AV3" i="3"/>
  <c r="AV2" i="3" s="1"/>
  <c r="AT3" i="3"/>
  <c r="AT2" i="3" s="1"/>
  <c r="H21" i="1"/>
  <c r="I21" i="1"/>
  <c r="J21" i="1"/>
  <c r="G21" i="1"/>
  <c r="H20" i="1"/>
  <c r="I20" i="1"/>
  <c r="J20" i="1"/>
  <c r="G20" i="1"/>
  <c r="AL3" i="3"/>
  <c r="AL2" i="3" s="1"/>
  <c r="AM3" i="3"/>
  <c r="AM2" i="3" s="1"/>
  <c r="AN3" i="3"/>
  <c r="AN2" i="3" s="1"/>
  <c r="AK3" i="3"/>
  <c r="AK2" i="3" s="1"/>
  <c r="AL1" i="3"/>
  <c r="AM1" i="3"/>
  <c r="AN1" i="3"/>
  <c r="AK1" i="3"/>
  <c r="AJ3" i="3"/>
  <c r="AJ2" i="3" s="1"/>
  <c r="AI3" i="3"/>
  <c r="AI2" i="3" s="1"/>
  <c r="AH3" i="3"/>
  <c r="AH2" i="3" s="1"/>
  <c r="AG3" i="3"/>
  <c r="AG2" i="3" s="1"/>
  <c r="AJ1" i="3"/>
  <c r="AI1" i="3"/>
  <c r="AH1" i="3"/>
  <c r="AG1" i="3"/>
  <c r="AF1" i="3"/>
  <c r="CP1" i="3"/>
  <c r="CO1" i="3"/>
  <c r="CN1" i="3"/>
  <c r="CM1" i="3"/>
  <c r="CL1" i="3"/>
  <c r="CK1" i="3"/>
  <c r="CU1" i="3"/>
  <c r="CS1" i="3"/>
  <c r="CQ1" i="3"/>
  <c r="CV1" i="3"/>
  <c r="BT1" i="3"/>
  <c r="BS1" i="3"/>
  <c r="CH3" i="3"/>
  <c r="CG3" i="3"/>
  <c r="CP3" i="3"/>
  <c r="CP2" i="3" s="1"/>
  <c r="CO3" i="3"/>
  <c r="CO2" i="3" s="1"/>
  <c r="CN3" i="3"/>
  <c r="CN2" i="3" s="1"/>
  <c r="CM3" i="3"/>
  <c r="CM2" i="3" s="1"/>
  <c r="CL3" i="3"/>
  <c r="CL2" i="3" s="1"/>
  <c r="CK3" i="3"/>
  <c r="CK2" i="3" s="1"/>
  <c r="CI3" i="3"/>
  <c r="CI2" i="3" s="1"/>
  <c r="Z10" i="1" s="1"/>
  <c r="CU3" i="3"/>
  <c r="CU2" i="3" s="1"/>
  <c r="CS3" i="3"/>
  <c r="CS2" i="3" s="1"/>
  <c r="CQ3" i="3"/>
  <c r="CQ2" i="3" s="1"/>
  <c r="CV3" i="3"/>
  <c r="CV2" i="3" s="1"/>
  <c r="Y3" i="3"/>
  <c r="Y2" i="3" s="1"/>
  <c r="AA3" i="3"/>
  <c r="AA2" i="3" s="1"/>
  <c r="AC3" i="3"/>
  <c r="AC2" i="3" s="1"/>
  <c r="AE3" i="3"/>
  <c r="AE2" i="3" s="1"/>
  <c r="X3" i="3"/>
  <c r="X2" i="3" s="1"/>
  <c r="Z3" i="3"/>
  <c r="Z2" i="3" s="1"/>
  <c r="AB3" i="3"/>
  <c r="AB2" i="3" s="1"/>
  <c r="AD3" i="3"/>
  <c r="AD2" i="3" s="1"/>
  <c r="W3" i="3"/>
  <c r="W2" i="3" s="1"/>
  <c r="V3" i="3"/>
  <c r="V2" i="3" s="1"/>
  <c r="O3" i="3"/>
  <c r="O2" i="3" s="1"/>
  <c r="N3" i="3"/>
  <c r="N2" i="3" s="1"/>
  <c r="N1" i="3"/>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C3" i="3"/>
  <c r="C2" i="3" s="1"/>
  <c r="A2" i="5"/>
  <c r="S3" i="3"/>
  <c r="S14" i="3"/>
  <c r="S8" i="3"/>
  <c r="S10" i="3"/>
  <c r="T3" i="3"/>
  <c r="T2" i="3" s="1"/>
  <c r="U3" i="3"/>
  <c r="U2" i="3" s="1"/>
  <c r="AF3" i="3"/>
  <c r="AF2" i="3" s="1"/>
  <c r="AO3" i="3"/>
  <c r="AO2" i="3" s="1"/>
  <c r="AP3" i="3"/>
  <c r="AP2" i="3" s="1"/>
  <c r="AQ3" i="3"/>
  <c r="AQ2" i="3" s="1"/>
  <c r="AR3" i="3"/>
  <c r="AR2" i="3" s="1"/>
  <c r="BE3" i="3"/>
  <c r="BE2" i="3" s="1"/>
  <c r="BF3" i="3"/>
  <c r="BF2" i="3" s="1"/>
  <c r="BG3" i="3"/>
  <c r="BG2" i="3" s="1"/>
  <c r="BH3" i="3"/>
  <c r="BH2" i="3" s="1"/>
  <c r="BI3" i="3"/>
  <c r="BI2" i="3" s="1"/>
  <c r="BJ3" i="3"/>
  <c r="BJ2" i="3" s="1"/>
  <c r="BK3" i="3"/>
  <c r="BK2" i="3" s="1"/>
  <c r="BL3" i="3"/>
  <c r="BL2" i="3" s="1"/>
  <c r="BM3" i="3"/>
  <c r="BM2" i="3" s="1"/>
  <c r="BN3" i="3"/>
  <c r="BN2" i="3" s="1"/>
  <c r="BO3" i="3"/>
  <c r="BO2" i="3" s="1"/>
  <c r="BP3" i="3"/>
  <c r="BP2" i="3" s="1"/>
  <c r="BQ3" i="3"/>
  <c r="BQ2" i="3" s="1"/>
  <c r="BR3" i="3"/>
  <c r="BR2" i="3" s="1"/>
  <c r="BS3" i="3"/>
  <c r="BS2" i="3" s="1"/>
  <c r="BT3" i="3"/>
  <c r="BT2" i="3" s="1"/>
  <c r="Q3" i="3"/>
  <c r="Q2" i="3" s="1"/>
  <c r="R3" i="3"/>
  <c r="R2" i="3" s="1"/>
  <c r="B3" i="3"/>
  <c r="B2" i="3" s="1"/>
  <c r="D3" i="3"/>
  <c r="D2" i="3" s="1"/>
  <c r="G3" i="3"/>
  <c r="G2" i="3" s="1"/>
  <c r="H3" i="3"/>
  <c r="I3" i="3"/>
  <c r="I2" i="3" s="1"/>
  <c r="J3" i="3"/>
  <c r="J2" i="3" s="1"/>
  <c r="K3" i="3"/>
  <c r="K2" i="3" s="1"/>
  <c r="L3" i="3"/>
  <c r="L2" i="3" s="1"/>
  <c r="M3" i="3"/>
  <c r="M2" i="3" s="1"/>
  <c r="P3" i="3"/>
  <c r="P2" i="3" s="1"/>
  <c r="A3" i="3"/>
  <c r="A2" i="3" s="1"/>
  <c r="H2" i="3"/>
  <c r="AP1" i="3"/>
  <c r="AQ1" i="3"/>
  <c r="AR1" i="3"/>
  <c r="S1" i="3"/>
  <c r="T1" i="3"/>
  <c r="U1" i="3"/>
  <c r="V1" i="3"/>
  <c r="W1" i="3"/>
  <c r="X1" i="3"/>
  <c r="Y1" i="3"/>
  <c r="Z1" i="3"/>
  <c r="AA1" i="3"/>
  <c r="AB1" i="3"/>
  <c r="AC1" i="3"/>
  <c r="AD1" i="3"/>
  <c r="AE1" i="3"/>
  <c r="K1" i="3"/>
  <c r="L1" i="3"/>
  <c r="M1" i="3"/>
  <c r="O1" i="3"/>
  <c r="P1" i="3"/>
  <c r="Q1" i="3"/>
  <c r="C1" i="3"/>
  <c r="D1" i="3"/>
  <c r="E1" i="3"/>
  <c r="G1" i="3"/>
  <c r="H1" i="3"/>
  <c r="I1" i="3"/>
  <c r="J1" i="3"/>
  <c r="R1" i="3"/>
  <c r="AO1" i="3"/>
  <c r="AS1" i="3"/>
  <c r="AT1" i="3"/>
  <c r="AU1" i="3"/>
  <c r="AV1" i="3"/>
  <c r="AW1" i="3"/>
  <c r="AX1" i="3"/>
  <c r="BE1" i="3"/>
  <c r="BF1" i="3"/>
  <c r="BG1" i="3"/>
  <c r="BH1" i="3"/>
  <c r="BI1" i="3"/>
  <c r="BJ1" i="3"/>
  <c r="BK1" i="3"/>
  <c r="BL1" i="3"/>
  <c r="BM1" i="3"/>
  <c r="BN1" i="3"/>
  <c r="BO1" i="3"/>
  <c r="BP1" i="3"/>
  <c r="BQ1" i="3"/>
  <c r="BR1" i="3"/>
  <c r="B1" i="3"/>
  <c r="A1" i="3"/>
  <c r="S47" i="3"/>
  <c r="S46" i="3"/>
  <c r="S45" i="3"/>
  <c r="S44" i="3"/>
  <c r="S43" i="3"/>
  <c r="S42" i="3"/>
  <c r="S41" i="3"/>
  <c r="S40" i="3"/>
  <c r="S39" i="3"/>
  <c r="S38" i="3"/>
  <c r="S37" i="3"/>
  <c r="S36" i="3"/>
  <c r="S35" i="3"/>
  <c r="S34" i="3"/>
  <c r="S33" i="3"/>
  <c r="S32" i="3"/>
  <c r="S31" i="3"/>
  <c r="S30" i="3"/>
  <c r="S29" i="3"/>
  <c r="S28" i="3"/>
  <c r="S27" i="3"/>
  <c r="S26" i="3"/>
  <c r="S25" i="3"/>
  <c r="S24" i="3"/>
  <c r="S23" i="3"/>
  <c r="S22" i="3"/>
  <c r="S21" i="3"/>
  <c r="S20" i="3"/>
  <c r="S19" i="3"/>
  <c r="S18" i="3"/>
  <c r="S17" i="3"/>
  <c r="S16" i="3"/>
  <c r="S15" i="3"/>
  <c r="S13" i="3"/>
  <c r="S12" i="3"/>
  <c r="S11" i="3"/>
  <c r="S9" i="3"/>
  <c r="E1" i="1"/>
  <c r="AC12" i="1" l="1"/>
  <c r="AC10" i="1"/>
  <c r="AC8" i="1"/>
  <c r="AC6" i="1"/>
  <c r="AD13" i="1"/>
  <c r="AD11" i="1"/>
  <c r="AD9" i="1"/>
  <c r="AD7" i="1"/>
  <c r="AC13" i="1"/>
  <c r="AC11" i="1"/>
  <c r="AC9" i="1"/>
  <c r="AC7" i="1"/>
  <c r="AD12" i="1"/>
  <c r="AD10" i="1"/>
  <c r="AD8" i="1"/>
  <c r="AD6" i="1"/>
  <c r="W22" i="1"/>
  <c r="G25" i="1"/>
  <c r="G16" i="1"/>
  <c r="G26" i="1"/>
  <c r="J16" i="1"/>
  <c r="W12" i="1"/>
  <c r="G27" i="1"/>
  <c r="I16" i="1"/>
  <c r="W13" i="1"/>
  <c r="G28" i="1"/>
  <c r="H16" i="1"/>
  <c r="G24" i="1"/>
  <c r="J7" i="6"/>
  <c r="H26" i="1"/>
  <c r="G8" i="6"/>
  <c r="H7" i="6"/>
  <c r="I8" i="6"/>
  <c r="Z9" i="1"/>
  <c r="Z14" i="1"/>
  <c r="H24" i="1"/>
  <c r="Z16" i="1"/>
  <c r="K7" i="6"/>
  <c r="K8" i="6"/>
  <c r="H8" i="6"/>
  <c r="Z17" i="1"/>
  <c r="Z11" i="1"/>
  <c r="Z15" i="1"/>
  <c r="H25" i="1"/>
  <c r="J17" i="1"/>
  <c r="Z19" i="1"/>
  <c r="I17" i="1"/>
  <c r="Z12" i="1"/>
  <c r="AG6" i="1"/>
  <c r="G7" i="6"/>
  <c r="I7" i="6"/>
  <c r="J8" i="6"/>
  <c r="Z22" i="1"/>
  <c r="Z21" i="1"/>
  <c r="Z13" i="1"/>
  <c r="H27" i="1"/>
  <c r="H17" i="1"/>
  <c r="K11" i="1"/>
  <c r="AH10" i="1"/>
  <c r="K8" i="1"/>
  <c r="AH7" i="1"/>
  <c r="J10" i="1"/>
  <c r="AG9" i="1"/>
  <c r="J7" i="1"/>
  <c r="J9" i="1"/>
  <c r="AG8" i="1"/>
  <c r="K10" i="1"/>
  <c r="AH9" i="1"/>
  <c r="J11" i="1"/>
  <c r="AG10" i="1"/>
  <c r="K7" i="1"/>
  <c r="AH6" i="1"/>
  <c r="J8" i="1"/>
  <c r="AG7" i="1"/>
  <c r="K9" i="1"/>
  <c r="AH8" i="1"/>
  <c r="W11" i="1"/>
  <c r="W19" i="1"/>
  <c r="W16" i="1"/>
  <c r="W21" i="1"/>
  <c r="W17" i="1"/>
  <c r="W15" i="1"/>
  <c r="W14" i="1"/>
  <c r="S2" i="3"/>
  <c r="CH2" i="3"/>
  <c r="CG2" i="3"/>
  <c r="H28" i="1"/>
  <c r="G17" i="1"/>
  <c r="AI7" i="1" l="1"/>
  <c r="AI10" i="1"/>
  <c r="AI9" i="1"/>
  <c r="AI8" i="1"/>
  <c r="AI6" i="1"/>
  <c r="AH11" i="1"/>
  <c r="AG11" i="1"/>
  <c r="AC14" i="1"/>
  <c r="AD14" i="1"/>
  <c r="L11" i="1"/>
  <c r="L7" i="1"/>
  <c r="L8" i="6"/>
  <c r="K9" i="6"/>
  <c r="I9" i="6"/>
  <c r="L8" i="1"/>
  <c r="Z8" i="1"/>
  <c r="G9" i="6"/>
  <c r="L7" i="6"/>
  <c r="H9" i="6"/>
  <c r="Z7" i="1"/>
  <c r="J9" i="6"/>
  <c r="L9" i="1"/>
  <c r="J12" i="1"/>
  <c r="L10" i="1"/>
  <c r="K12" i="1"/>
  <c r="AI11" i="1" l="1"/>
  <c r="L9" i="6"/>
  <c r="L12" i="1"/>
  <c r="H7" i="1" s="1"/>
  <c r="I8" i="1" l="1"/>
  <c r="H8" i="1"/>
  <c r="I10" i="1"/>
  <c r="H11" i="1"/>
  <c r="I7" i="1"/>
  <c r="I9" i="1"/>
  <c r="H10" i="1"/>
  <c r="I11" i="1"/>
  <c r="H9" i="1"/>
</calcChain>
</file>

<file path=xl/sharedStrings.xml><?xml version="1.0" encoding="utf-8"?>
<sst xmlns="http://schemas.openxmlformats.org/spreadsheetml/2006/main" count="902" uniqueCount="330">
  <si>
    <t>Yes</t>
  </si>
  <si>
    <t>Education</t>
  </si>
  <si>
    <t>Food</t>
  </si>
  <si>
    <t>Total</t>
  </si>
  <si>
    <t>Health</t>
  </si>
  <si>
    <t>Camp Name</t>
  </si>
  <si>
    <t>Aiden (New Alyawa)</t>
  </si>
  <si>
    <t>Al Yawa Old</t>
  </si>
  <si>
    <t>Al-Nabi Younis</t>
  </si>
  <si>
    <t>Al-Wand 1</t>
  </si>
  <si>
    <t>Al-Wand 2</t>
  </si>
  <si>
    <t>Arbat IDP</t>
  </si>
  <si>
    <t>Ashti IDP</t>
  </si>
  <si>
    <t>Babylon tbc</t>
  </si>
  <si>
    <t>Bahari Taza Old</t>
  </si>
  <si>
    <t>Baharka</t>
  </si>
  <si>
    <t>Bajet Kandala</t>
  </si>
  <si>
    <t>Bardarash</t>
  </si>
  <si>
    <t>Basrah (Shabat al Arab)</t>
  </si>
  <si>
    <t>Berseve 1</t>
  </si>
  <si>
    <t>Berseve 2</t>
  </si>
  <si>
    <t>Chamishku</t>
  </si>
  <si>
    <t>Dawadia</t>
  </si>
  <si>
    <t>Dukan</t>
  </si>
  <si>
    <t>Essian</t>
  </si>
  <si>
    <t>Eyes of Missan</t>
  </si>
  <si>
    <t>Garmawa</t>
  </si>
  <si>
    <t>Harshm</t>
  </si>
  <si>
    <t>Khanaqin</t>
  </si>
  <si>
    <t>Resafa</t>
  </si>
  <si>
    <t>Sulaymaniya</t>
  </si>
  <si>
    <t>Hilla</t>
  </si>
  <si>
    <t>Erbil</t>
  </si>
  <si>
    <t>Sumel</t>
  </si>
  <si>
    <t>Akre</t>
  </si>
  <si>
    <t>Basrah</t>
  </si>
  <si>
    <t>Zakho</t>
  </si>
  <si>
    <t>Dokan</t>
  </si>
  <si>
    <t>Shikhan</t>
  </si>
  <si>
    <t>Amara</t>
  </si>
  <si>
    <t>Tilkaif</t>
  </si>
  <si>
    <t>Kerbala</t>
  </si>
  <si>
    <t>Kut</t>
  </si>
  <si>
    <t>Daquq</t>
  </si>
  <si>
    <t>Iraq</t>
  </si>
  <si>
    <t>Kabarto 1</t>
  </si>
  <si>
    <t>Kabarto 2</t>
  </si>
  <si>
    <t>Kerbalah tbc</t>
  </si>
  <si>
    <t>Khanke</t>
  </si>
  <si>
    <t>Kut Spot city</t>
  </si>
  <si>
    <t>Laylan IDP</t>
  </si>
  <si>
    <t>Mamilian</t>
  </si>
  <si>
    <t>Mamrashan</t>
  </si>
  <si>
    <t>Nabi Sheit (Prophet Sheit)</t>
  </si>
  <si>
    <t>Najaf tbc</t>
  </si>
  <si>
    <t>New Kurdistan</t>
  </si>
  <si>
    <t>Qoratu / Banrasayi</t>
  </si>
  <si>
    <t>Rwanga Community</t>
  </si>
  <si>
    <t>Shariya</t>
  </si>
  <si>
    <t>Sheikhan</t>
  </si>
  <si>
    <t>Tazar De</t>
  </si>
  <si>
    <t>Wargahe Zakho</t>
  </si>
  <si>
    <t>Yayawah</t>
  </si>
  <si>
    <t>Alt_Name_1</t>
  </si>
  <si>
    <t>Alt_Name_2</t>
  </si>
  <si>
    <t>Alt_Name_3</t>
  </si>
  <si>
    <t>Alt_Name_4</t>
  </si>
  <si>
    <t>Alt_Name_5</t>
  </si>
  <si>
    <t>Alt_Name_6</t>
  </si>
  <si>
    <t>Alt_Name_7</t>
  </si>
  <si>
    <t>Alt_Name_8</t>
  </si>
  <si>
    <t>Alt_Name_9</t>
  </si>
  <si>
    <t>Alt_Name_10</t>
  </si>
  <si>
    <t>Alt_Name_11</t>
  </si>
  <si>
    <t>Alt_Name_12</t>
  </si>
  <si>
    <t>Alt_Name_13</t>
  </si>
  <si>
    <t>Alt_Name_14</t>
  </si>
  <si>
    <t>Alt_Name_15</t>
  </si>
  <si>
    <t>Alt_Name_16</t>
  </si>
  <si>
    <t>Alt_Name_17</t>
  </si>
  <si>
    <t>Alt_Name_18</t>
  </si>
  <si>
    <t>Alt_Name_19</t>
  </si>
  <si>
    <t>Alt_Name_20</t>
  </si>
  <si>
    <t>Alt_Name_21</t>
  </si>
  <si>
    <t>Alt_Name_22</t>
  </si>
  <si>
    <t>Alt_Name_23</t>
  </si>
  <si>
    <t>Alt_Name_24</t>
  </si>
  <si>
    <t>Alt_Name_25</t>
  </si>
  <si>
    <t>Alt_Name_26</t>
  </si>
  <si>
    <t>Alt_Name_27</t>
  </si>
  <si>
    <t>Alt_Name_28</t>
  </si>
  <si>
    <t>Alt_Name_29</t>
  </si>
  <si>
    <t>Alt_Name_30</t>
  </si>
  <si>
    <t>Alt_Name_31</t>
  </si>
  <si>
    <t>Alt_Name_32</t>
  </si>
  <si>
    <t>Alt_Name_33</t>
  </si>
  <si>
    <t>Alt_Name_34</t>
  </si>
  <si>
    <t>Alt_Name_35</t>
  </si>
  <si>
    <t>Alt_Name_36</t>
  </si>
  <si>
    <t>Alt_Name_37</t>
  </si>
  <si>
    <t>Alt_Name_38</t>
  </si>
  <si>
    <t>Alt_Name_39</t>
  </si>
  <si>
    <t>Alt_Name_40</t>
  </si>
  <si>
    <t>Adhamia</t>
  </si>
  <si>
    <t>Najaf</t>
  </si>
  <si>
    <t>Kalar</t>
  </si>
  <si>
    <t>Ramadi</t>
  </si>
  <si>
    <t>Falluja</t>
  </si>
  <si>
    <t>Amriyeat Al Falluja</t>
  </si>
  <si>
    <t>Hillah and Hashimiya</t>
  </si>
  <si>
    <t>Musayab</t>
  </si>
  <si>
    <t>Hashimiya</t>
  </si>
  <si>
    <t>Mahawil</t>
  </si>
  <si>
    <t>Kadhimia</t>
  </si>
  <si>
    <t>Karkh</t>
  </si>
  <si>
    <t>Mahmoudiya</t>
  </si>
  <si>
    <t>Abu Ghraib</t>
  </si>
  <si>
    <t xml:space="preserve"> Mahmoudiya</t>
  </si>
  <si>
    <t>Ba'quba</t>
  </si>
  <si>
    <t>Camp Management</t>
  </si>
  <si>
    <t>Camp</t>
  </si>
  <si>
    <t>Open</t>
  </si>
  <si>
    <t>LNGO Kanz</t>
  </si>
  <si>
    <t>LNGO Ofoq</t>
  </si>
  <si>
    <t>Government</t>
  </si>
  <si>
    <t>Anwar Al Ataa LNGO</t>
  </si>
  <si>
    <t>Under Construction</t>
  </si>
  <si>
    <t>Arbat Deputy Mayor's Office</t>
  </si>
  <si>
    <t>Closed</t>
  </si>
  <si>
    <t>Erbil Refugee Council (ERC)</t>
  </si>
  <si>
    <t>Dohuk Governorate</t>
  </si>
  <si>
    <t>Cancelled</t>
  </si>
  <si>
    <t>ACTED</t>
  </si>
  <si>
    <t>UNHCR/IRD</t>
  </si>
  <si>
    <t>GEC/UNHCR</t>
  </si>
  <si>
    <t>government</t>
  </si>
  <si>
    <t>IQ1004</t>
  </si>
  <si>
    <t>IQ0707</t>
  </si>
  <si>
    <t>IQ0510</t>
  </si>
  <si>
    <t>IQ0602</t>
  </si>
  <si>
    <t>IQ1102</t>
  </si>
  <si>
    <t>IQ0803</t>
  </si>
  <si>
    <t>IQ1501</t>
  </si>
  <si>
    <t>IQ0202</t>
  </si>
  <si>
    <t>IQ0804</t>
  </si>
  <si>
    <t>IQ0503</t>
  </si>
  <si>
    <t>IQ1506</t>
  </si>
  <si>
    <t>IQ1402</t>
  </si>
  <si>
    <t>IQ1509</t>
  </si>
  <si>
    <t>IQ1203</t>
  </si>
  <si>
    <t>IQ1604</t>
  </si>
  <si>
    <t>IQ1302</t>
  </si>
  <si>
    <t>IQ0702</t>
  </si>
  <si>
    <t>IQ1703</t>
  </si>
  <si>
    <t>IQ0505</t>
  </si>
  <si>
    <t>Spontaneous Settlement</t>
  </si>
  <si>
    <t>Collective Centre</t>
  </si>
  <si>
    <t>0-4</t>
  </si>
  <si>
    <t>5-11</t>
  </si>
  <si>
    <t>12-17</t>
  </si>
  <si>
    <t>18-59</t>
  </si>
  <si>
    <t>60 and above</t>
  </si>
  <si>
    <t>Demographics</t>
  </si>
  <si>
    <t>Male 0-4</t>
  </si>
  <si>
    <t>Male 5-11</t>
  </si>
  <si>
    <t>Male 12-17</t>
  </si>
  <si>
    <t>Male 18-59</t>
  </si>
  <si>
    <t>Male 60 and above</t>
  </si>
  <si>
    <t>Female 60 and above</t>
  </si>
  <si>
    <t>Male%</t>
  </si>
  <si>
    <t>Female%</t>
  </si>
  <si>
    <t>Male</t>
  </si>
  <si>
    <t>Female</t>
  </si>
  <si>
    <t>Female 5-11</t>
  </si>
  <si>
    <t>Female 12-17</t>
  </si>
  <si>
    <t>Female 18-59</t>
  </si>
  <si>
    <t>Female 0-4</t>
  </si>
  <si>
    <t>General Information</t>
  </si>
  <si>
    <t>Main Ethnicities</t>
  </si>
  <si>
    <t>Age and Gender Breakdown</t>
  </si>
  <si>
    <t>Main Religions</t>
  </si>
  <si>
    <t>No</t>
  </si>
  <si>
    <t>Modules</t>
  </si>
  <si>
    <t>Priority Needs</t>
  </si>
  <si>
    <t>Shelter</t>
  </si>
  <si>
    <t>Sanitation</t>
  </si>
  <si>
    <t>Security</t>
  </si>
  <si>
    <t>Percentage</t>
  </si>
  <si>
    <t>Need 2</t>
  </si>
  <si>
    <t>Need 3</t>
  </si>
  <si>
    <t>Need 1</t>
  </si>
  <si>
    <t>Sanitiation</t>
  </si>
  <si>
    <t>Portable Water</t>
  </si>
  <si>
    <t>Livelihoods</t>
  </si>
  <si>
    <t>NFIs</t>
  </si>
  <si>
    <t>Vulnerable Populations</t>
  </si>
  <si>
    <t>% of children aged 6-11 enrolled in primary school</t>
  </si>
  <si>
    <t>% of children aged 12-17 enrolled in secondary school</t>
  </si>
  <si>
    <t>Livelihood</t>
  </si>
  <si>
    <t>% of households who are able to afford basic needs</t>
  </si>
  <si>
    <t>Protection</t>
  </si>
  <si>
    <t>% of IDPs registered on an individual basis</t>
  </si>
  <si>
    <t>Shelter/NFI</t>
  </si>
  <si>
    <t>Average area per household</t>
  </si>
  <si>
    <t>Average number of individuals per tent</t>
  </si>
  <si>
    <t>Average covered space per person</t>
  </si>
  <si>
    <t>WASH</t>
  </si>
  <si>
    <t>Litres of water available per person per day</t>
  </si>
  <si>
    <t># of persons per latrine (m/f)</t>
  </si>
  <si>
    <t># of persons per shower (m/f)</t>
  </si>
  <si>
    <t>CCCM</t>
  </si>
  <si>
    <t>Operational Standard</t>
  </si>
  <si>
    <t>3.5m2</t>
  </si>
  <si>
    <t>Max 20</t>
  </si>
  <si>
    <t>% of individuals with access to information</t>
  </si>
  <si>
    <t>% of women represention in camp management structures</t>
  </si>
  <si>
    <t>Woman at Risk (Male)</t>
  </si>
  <si>
    <t>Serious Medical Condition (Male)</t>
  </si>
  <si>
    <t>Legal Protection Needs (Male)</t>
  </si>
  <si>
    <t>Single Parent (Male)</t>
  </si>
  <si>
    <t>Persons with Disabilities (Male)</t>
  </si>
  <si>
    <t>Unaccompanied Minor/Separated Child (Male)</t>
  </si>
  <si>
    <t>Older Person at Risk (Male)</t>
  </si>
  <si>
    <t>Woman at Risk (Female)</t>
  </si>
  <si>
    <t>Serious Medical Condition (Female)</t>
  </si>
  <si>
    <t>Legal Protection Needs (Female)</t>
  </si>
  <si>
    <t>Single Parent (Female)</t>
  </si>
  <si>
    <t>Persons with Disabilities (Female)</t>
  </si>
  <si>
    <t>Unaccompanied Minor/Separated Child (Female)</t>
  </si>
  <si>
    <t>Older Person at Risk (Female)</t>
  </si>
  <si>
    <t>Places of Origin</t>
  </si>
  <si>
    <t>Separated Child (Male)</t>
  </si>
  <si>
    <t>Separated Child (Female)</t>
  </si>
  <si>
    <t>30m2</t>
  </si>
  <si>
    <t>Lorem ipsum dolor sit amet, consectetuer adipiscing. Lorem ipsum dolor sit amet, consectetuer adipiscing. Lorem ipsum dolor sit amet, consectetuer adipiscing. Lorem ipsum dolor sit amet, consectetuer adipiscing.</t>
  </si>
  <si>
    <t>Group1</t>
  </si>
  <si>
    <t>Group2</t>
  </si>
  <si>
    <t>Group3</t>
  </si>
  <si>
    <t>Group4</t>
  </si>
  <si>
    <t xml:space="preserve"> </t>
  </si>
  <si>
    <t>Region:</t>
  </si>
  <si>
    <t>Country:</t>
  </si>
  <si>
    <t>Alternative Name:</t>
  </si>
  <si>
    <t>Province:</t>
  </si>
  <si>
    <t>P-code:</t>
  </si>
  <si>
    <t>Latitude:</t>
  </si>
  <si>
    <t>Longitude:</t>
  </si>
  <si>
    <t>Type:</t>
  </si>
  <si>
    <t>Status:</t>
  </si>
  <si>
    <t>Established Date:</t>
  </si>
  <si>
    <t>Capacity Tents:</t>
  </si>
  <si>
    <t>Site Management Committee:</t>
  </si>
  <si>
    <t>Individuals:</t>
  </si>
  <si>
    <t>Males:</t>
  </si>
  <si>
    <t>Females:</t>
  </si>
  <si>
    <t>Capacity Individuals:</t>
  </si>
  <si>
    <t>Size of Camp (m2):</t>
  </si>
  <si>
    <t>Christian</t>
  </si>
  <si>
    <t>Muslim</t>
  </si>
  <si>
    <t>Buddhist</t>
  </si>
  <si>
    <t>Hindu</t>
  </si>
  <si>
    <t xml:space="preserve">Availability of Information </t>
  </si>
  <si>
    <t>Available assistance</t>
  </si>
  <si>
    <t>Legal services</t>
  </si>
  <si>
    <t>Primary Concerns</t>
  </si>
  <si>
    <t>Lack of livelihood</t>
  </si>
  <si>
    <t>Lack of free movement</t>
  </si>
  <si>
    <t>Lack of access to services</t>
  </si>
  <si>
    <t>Documentation</t>
  </si>
  <si>
    <t>Reported Indicator</t>
  </si>
  <si>
    <t>Minimum Standard</t>
  </si>
  <si>
    <t>Site Management Agency:</t>
  </si>
  <si>
    <t>Summary</t>
  </si>
  <si>
    <t>Males</t>
  </si>
  <si>
    <t>Females</t>
  </si>
  <si>
    <t>Totals</t>
  </si>
  <si>
    <t>Over 60</t>
  </si>
  <si>
    <t>Households:</t>
  </si>
  <si>
    <t>Basic Sectorial Information</t>
  </si>
  <si>
    <t>Detailed Sectorial Overview</t>
  </si>
  <si>
    <t>Shelter &amp; NFI</t>
  </si>
  <si>
    <t>distance in kilometres to nearest medical facility</t>
  </si>
  <si>
    <t>Basic Sectorial Indicators</t>
  </si>
  <si>
    <t>On site</t>
  </si>
  <si>
    <t>less than 1 km</t>
  </si>
  <si>
    <t>5 - 10 km</t>
  </si>
  <si>
    <t>10 km or more</t>
  </si>
  <si>
    <t>1 - 5 km</t>
  </si>
  <si>
    <t>Averaqe open air per household</t>
  </si>
  <si>
    <t>Age</t>
  </si>
  <si>
    <t>min. 30m2</t>
  </si>
  <si>
    <t>Frequency of solid waste disposal from the settled environment</t>
  </si>
  <si>
    <t>once per day</t>
  </si>
  <si>
    <t>weekly</t>
  </si>
  <si>
    <t>every 2 weeks</t>
  </si>
  <si>
    <t>monthly</t>
  </si>
  <si>
    <t>every 3 weeks</t>
  </si>
  <si>
    <t>% of households accessed food parcels or equivalent in the past month</t>
  </si>
  <si>
    <t>min. 30m3</t>
  </si>
  <si>
    <t>15 litres</t>
  </si>
  <si>
    <t>min.weekly</t>
  </si>
  <si>
    <t>1-5km</t>
  </si>
  <si>
    <t xml:space="preserve">Separated Child </t>
  </si>
  <si>
    <t xml:space="preserve">Woman at Risk </t>
  </si>
  <si>
    <t xml:space="preserve">Serious Medical Condition </t>
  </si>
  <si>
    <t xml:space="preserve">Legal Protection Needs </t>
  </si>
  <si>
    <t xml:space="preserve">Single Parent </t>
  </si>
  <si>
    <t xml:space="preserve">Persons with Disabilities </t>
  </si>
  <si>
    <t xml:space="preserve">Unaccompanied Minor/Separated Child </t>
  </si>
  <si>
    <t xml:space="preserve">Older Person at Risk </t>
  </si>
  <si>
    <t># of people per health unit</t>
  </si>
  <si>
    <t>10,000 max</t>
  </si>
  <si>
    <t># of health care workers per 10,000 people</t>
  </si>
  <si>
    <t>min 22</t>
  </si>
  <si>
    <t>% of population within 1 days return walk of supplimentary feeding programmes</t>
  </si>
  <si>
    <t>Distance to food distribution site</t>
  </si>
  <si>
    <t>10km</t>
  </si>
  <si>
    <t>Distance between each shelter</t>
  </si>
  <si>
    <t>2m</t>
  </si>
  <si>
    <t>Distance between shelters and toilets</t>
  </si>
  <si>
    <t>50 max</t>
  </si>
  <si>
    <t># people per water point</t>
  </si>
  <si>
    <t>250 max</t>
  </si>
  <si>
    <t>Distance between toilets and ground water sources</t>
  </si>
  <si>
    <t>Min 30</t>
  </si>
  <si>
    <t># of persons per refuse pit</t>
  </si>
  <si>
    <t>Max 500</t>
  </si>
  <si>
    <t>% of newborns issued with a birth certificate</t>
  </si>
  <si>
    <t>% of individuals with identification documents</t>
  </si>
  <si>
    <t>% of children with specific needs enrolled in school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</si>
</sst>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dd/mm/yyyy"/>
    <numFmt numFmtId="165" formatCode="0.0%"/>
    <numFmt numFmtId="166" formatCode="_(* #,##0_);_(* \(#,##0\);_(* &quot;-&quot;??_);_(@_)"/>
    <numFmt numFmtId="167" formatCode="0.0"/>
    <numFmt numFmtId="178" formatCode="0,000"/>
  </numFmts>
  <fonts count="36" x14ac:knownFonts="1">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0"/>
      <name val="Arial"/>
      <family val="2"/>
    </font>
    <font>
      <sz val="11"/>
      <color theme="1"/>
      <name val="Calibri"/>
      <family val="2"/>
      <charset val="238"/>
      <scheme val="minor"/>
    </font>
    <font>
      <b/>
      <sz val="11"/>
      <color indexed="63"/>
      <name val="Calibri"/>
      <family val="2"/>
    </font>
    <font>
      <sz val="11"/>
      <color indexed="62"/>
      <name val="Calibri"/>
      <family val="2"/>
    </font>
    <font>
      <b/>
      <sz val="11"/>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9"/>
      <name val="Tahoma"/>
      <family val="2"/>
    </font>
    <font>
      <sz val="11"/>
      <color indexed="10"/>
      <name val="Calibri"/>
      <family val="2"/>
    </font>
    <font>
      <i/>
      <sz val="11"/>
      <color indexed="23"/>
      <name val="Calibri"/>
      <family val="2"/>
    </font>
    <font>
      <sz val="11"/>
      <color theme="1"/>
      <name val="Arial"/>
      <family val="2"/>
    </font>
    <font>
      <sz val="10"/>
      <color theme="1"/>
      <name val="Arial"/>
      <family val="2"/>
    </font>
    <font>
      <b/>
      <sz val="12"/>
      <color theme="1"/>
      <name val="Arial"/>
      <family val="2"/>
    </font>
    <font>
      <b/>
      <sz val="12"/>
      <color rgb="FF0072BC"/>
      <name val="Arial"/>
      <family val="2"/>
    </font>
    <font>
      <b/>
      <sz val="10"/>
      <color rgb="FF63686A"/>
      <name val="Arial"/>
      <family val="2"/>
    </font>
    <font>
      <sz val="10"/>
      <color rgb="FF63686A"/>
      <name val="Arial"/>
      <family val="2"/>
    </font>
    <font>
      <b/>
      <sz val="10"/>
      <name val="Arial"/>
      <family val="2"/>
    </font>
    <font>
      <b/>
      <sz val="12"/>
      <name val="Arial"/>
      <family val="2"/>
    </font>
    <font>
      <sz val="11"/>
      <color theme="4" tint="0.79998168889431442"/>
      <name val="Arial"/>
      <family val="2"/>
    </font>
    <font>
      <sz val="10"/>
      <color theme="4" tint="0.79998168889431442"/>
      <name val="Arial"/>
      <family val="2"/>
    </font>
    <font>
      <b/>
      <sz val="20"/>
      <color theme="0"/>
      <name val="Arial"/>
      <family val="2"/>
    </font>
    <font>
      <b/>
      <sz val="11"/>
      <color theme="1"/>
      <name val="Arial"/>
      <family val="2"/>
    </font>
    <font>
      <sz val="11"/>
      <color rgb="FF2A87C8"/>
      <name val="Arial"/>
      <family val="2"/>
    </font>
    <font>
      <b/>
      <sz val="10"/>
      <color rgb="FF0072BC"/>
      <name val="Arial"/>
      <family val="2"/>
    </font>
  </fonts>
  <fills count="34">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0072BC"/>
        <bgColor indexed="64"/>
      </patternFill>
    </fill>
    <fill>
      <patternFill patternType="solid">
        <fgColor rgb="FFC8C9C7"/>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C8C9C7"/>
      </left>
      <right style="thin">
        <color rgb="FFC8C9C7"/>
      </right>
      <top style="thin">
        <color rgb="FFC8C9C7"/>
      </top>
      <bottom style="thin">
        <color rgb="FFC8C9C7"/>
      </bottom>
      <diagonal/>
    </border>
    <border>
      <left/>
      <right style="thin">
        <color rgb="FFC8C9C7"/>
      </right>
      <top/>
      <bottom style="thin">
        <color rgb="FFC8C9C7"/>
      </bottom>
      <diagonal/>
    </border>
    <border>
      <left/>
      <right style="thin">
        <color rgb="FFC8C9C7"/>
      </right>
      <top/>
      <bottom/>
      <diagonal/>
    </border>
    <border>
      <left style="thin">
        <color rgb="FFC8C9C7"/>
      </left>
      <right style="thin">
        <color rgb="FFC8C9C7"/>
      </right>
      <top/>
      <bottom style="thin">
        <color rgb="FFC8C9C7"/>
      </bottom>
      <diagonal/>
    </border>
    <border>
      <left style="thin">
        <color rgb="FFC8C9C7"/>
      </left>
      <right/>
      <top style="thin">
        <color rgb="FFC8C9C7"/>
      </top>
      <bottom style="thin">
        <color rgb="FFC8C9C7"/>
      </bottom>
      <diagonal/>
    </border>
    <border>
      <left/>
      <right style="thin">
        <color rgb="FFC8C9C7"/>
      </right>
      <top style="thin">
        <color rgb="FFC8C9C7"/>
      </top>
      <bottom style="thin">
        <color rgb="FFC8C9C7"/>
      </bottom>
      <diagonal/>
    </border>
    <border>
      <left/>
      <right style="thin">
        <color indexed="64"/>
      </right>
      <top/>
      <bottom/>
      <diagonal/>
    </border>
    <border>
      <left style="thin">
        <color indexed="64"/>
      </left>
      <right/>
      <top/>
      <bottom/>
      <diagonal/>
    </border>
  </borders>
  <cellStyleXfs count="54">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3" fillId="19"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4" fillId="0" borderId="0"/>
    <xf numFmtId="0" fontId="1" fillId="0" borderId="0"/>
    <xf numFmtId="0" fontId="4" fillId="0" borderId="0"/>
    <xf numFmtId="0" fontId="5" fillId="0" borderId="0"/>
    <xf numFmtId="9" fontId="5" fillId="0" borderId="0" applyFont="0" applyFill="0" applyBorder="0" applyAlignment="0" applyProtection="0"/>
    <xf numFmtId="0" fontId="6" fillId="23" borderId="5" applyNumberFormat="0" applyAlignment="0" applyProtection="0"/>
    <xf numFmtId="0" fontId="6" fillId="23" borderId="5" applyNumberFormat="0" applyAlignment="0" applyProtection="0"/>
    <xf numFmtId="0" fontId="7" fillId="14" borderId="6" applyNumberFormat="0" applyAlignment="0" applyProtection="0"/>
    <xf numFmtId="0" fontId="7" fillId="14" borderId="6" applyNumberFormat="0" applyAlignment="0" applyProtection="0"/>
    <xf numFmtId="0" fontId="8" fillId="0" borderId="7" applyNumberFormat="0" applyFill="0" applyAlignment="0" applyProtection="0"/>
    <xf numFmtId="0" fontId="8" fillId="0" borderId="7" applyNumberFormat="0" applyFill="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9" fillId="11" borderId="0" applyNumberFormat="0" applyBorder="0" applyAlignment="0" applyProtection="0"/>
    <xf numFmtId="0" fontId="10" fillId="23" borderId="6" applyNumberFormat="0" applyAlignment="0" applyProtection="0"/>
    <xf numFmtId="0" fontId="10" fillId="23" borderId="6" applyNumberFormat="0" applyAlignment="0" applyProtection="0"/>
    <xf numFmtId="0" fontId="11" fillId="28" borderId="8" applyNumberFormat="0" applyAlignment="0" applyProtection="0"/>
    <xf numFmtId="0" fontId="12" fillId="0" borderId="9" applyNumberFormat="0" applyFill="0" applyAlignment="0" applyProtection="0"/>
    <xf numFmtId="0" fontId="13" fillId="10" borderId="0" applyNumberFormat="0" applyBorder="0" applyAlignment="0" applyProtection="0"/>
    <xf numFmtId="0" fontId="14" fillId="0" borderId="0" applyNumberFormat="0" applyFill="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xf numFmtId="0" fontId="17" fillId="0" borderId="0" applyNumberFormat="0" applyFill="0" applyBorder="0" applyAlignment="0" applyProtection="0"/>
    <xf numFmtId="0" fontId="18" fillId="29" borderId="0" applyNumberFormat="0" applyBorder="0" applyAlignment="0" applyProtection="0"/>
    <xf numFmtId="0" fontId="19" fillId="30" borderId="13" applyNumberFormat="0" applyFont="0" applyAlignment="0" applyProtection="0"/>
    <xf numFmtId="0" fontId="19" fillId="30" borderId="13"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66">
    <xf numFmtId="0" fontId="0" fillId="0" borderId="0" xfId="0"/>
    <xf numFmtId="0" fontId="0" fillId="3" borderId="0" xfId="0" applyFill="1"/>
    <xf numFmtId="0" fontId="22" fillId="3" borderId="0" xfId="0" applyFont="1" applyFill="1"/>
    <xf numFmtId="0" fontId="22" fillId="4" borderId="0" xfId="0" applyFont="1" applyFill="1"/>
    <xf numFmtId="0" fontId="23" fillId="0" borderId="1" xfId="0" applyFont="1" applyBorder="1"/>
    <xf numFmtId="0" fontId="23" fillId="0" borderId="0" xfId="0" applyFont="1"/>
    <xf numFmtId="0" fontId="23" fillId="2" borderId="1" xfId="0" applyFont="1" applyFill="1" applyBorder="1" applyAlignment="1">
      <alignment wrapText="1"/>
    </xf>
    <xf numFmtId="0" fontId="23" fillId="8" borderId="1" xfId="0" applyFont="1" applyFill="1" applyBorder="1" applyAlignment="1">
      <alignment wrapText="1"/>
    </xf>
    <xf numFmtId="0" fontId="23" fillId="0" borderId="1" xfId="0" applyFont="1" applyFill="1" applyBorder="1" applyAlignment="1">
      <alignment wrapText="1"/>
    </xf>
    <xf numFmtId="0" fontId="23" fillId="0" borderId="1" xfId="0" applyFont="1" applyBorder="1" applyAlignment="1">
      <alignment wrapText="1"/>
    </xf>
    <xf numFmtId="0" fontId="4" fillId="0" borderId="1" xfId="0" applyFont="1" applyBorder="1" applyAlignment="1">
      <alignment horizontal="left"/>
    </xf>
    <xf numFmtId="0" fontId="4" fillId="0" borderId="1" xfId="0" applyFont="1" applyBorder="1" applyAlignment="1"/>
    <xf numFmtId="0" fontId="23" fillId="0" borderId="1" xfId="0" applyFont="1" applyBorder="1" applyAlignment="1">
      <alignment horizontal="left"/>
    </xf>
    <xf numFmtId="164" fontId="23" fillId="0" borderId="1" xfId="0" applyNumberFormat="1" applyFont="1" applyBorder="1"/>
    <xf numFmtId="0" fontId="22" fillId="0" borderId="0" xfId="0" applyFont="1"/>
    <xf numFmtId="0" fontId="22" fillId="0" borderId="0" xfId="0" applyFont="1" applyFill="1"/>
    <xf numFmtId="0" fontId="24" fillId="3" borderId="0" xfId="0" applyFont="1" applyFill="1" applyAlignment="1">
      <alignment horizontal="right" vertical="center"/>
    </xf>
    <xf numFmtId="0" fontId="24" fillId="3" borderId="0" xfId="0" applyFont="1" applyFill="1"/>
    <xf numFmtId="0" fontId="22" fillId="3" borderId="0" xfId="0" applyFont="1" applyFill="1" applyBorder="1"/>
    <xf numFmtId="0" fontId="22" fillId="4" borderId="0" xfId="0" applyFont="1" applyFill="1" applyBorder="1"/>
    <xf numFmtId="0" fontId="23" fillId="33" borderId="1" xfId="0" applyFont="1" applyFill="1" applyBorder="1"/>
    <xf numFmtId="0" fontId="23" fillId="33" borderId="1" xfId="0" applyFont="1" applyFill="1" applyBorder="1" applyAlignment="1">
      <alignment wrapText="1"/>
    </xf>
    <xf numFmtId="0" fontId="4" fillId="33" borderId="1" xfId="0" applyFont="1" applyFill="1" applyBorder="1" applyAlignment="1">
      <alignment horizontal="left"/>
    </xf>
    <xf numFmtId="0" fontId="4" fillId="33" borderId="1" xfId="0" applyFont="1" applyFill="1" applyBorder="1" applyAlignment="1"/>
    <xf numFmtId="0" fontId="23" fillId="33" borderId="1" xfId="0" applyFont="1" applyFill="1" applyBorder="1" applyAlignment="1">
      <alignment horizontal="left"/>
    </xf>
    <xf numFmtId="164" fontId="23" fillId="33" borderId="1" xfId="0" applyNumberFormat="1" applyFont="1" applyFill="1" applyBorder="1"/>
    <xf numFmtId="0" fontId="23" fillId="33" borderId="1" xfId="0" applyNumberFormat="1" applyFont="1" applyFill="1" applyBorder="1"/>
    <xf numFmtId="9" fontId="23" fillId="33" borderId="1" xfId="0" applyNumberFormat="1" applyFont="1" applyFill="1" applyBorder="1"/>
    <xf numFmtId="9" fontId="23" fillId="33" borderId="1" xfId="1" applyFont="1" applyFill="1" applyBorder="1"/>
    <xf numFmtId="167" fontId="23" fillId="33" borderId="1" xfId="0" applyNumberFormat="1" applyFont="1" applyFill="1" applyBorder="1"/>
    <xf numFmtId="0" fontId="23" fillId="33" borderId="0" xfId="0" applyFont="1" applyFill="1"/>
    <xf numFmtId="0" fontId="26" fillId="4" borderId="0" xfId="0" applyFont="1" applyFill="1" applyBorder="1"/>
    <xf numFmtId="9" fontId="27" fillId="4" borderId="0" xfId="0" applyNumberFormat="1" applyFont="1" applyFill="1" applyBorder="1" applyAlignment="1">
      <alignment horizontal="center"/>
    </xf>
    <xf numFmtId="0" fontId="27" fillId="4" borderId="0" xfId="0" applyFont="1" applyFill="1" applyBorder="1" applyAlignment="1">
      <alignment horizontal="center"/>
    </xf>
    <xf numFmtId="0" fontId="25" fillId="4" borderId="0" xfId="0" applyFont="1" applyFill="1" applyBorder="1" applyAlignment="1">
      <alignment vertical="center"/>
    </xf>
    <xf numFmtId="0" fontId="23" fillId="3" borderId="0" xfId="0" applyFont="1" applyFill="1"/>
    <xf numFmtId="0" fontId="23" fillId="0" borderId="0" xfId="0" applyFont="1" applyFill="1"/>
    <xf numFmtId="0" fontId="23" fillId="0" borderId="0" xfId="0" applyFont="1" applyFill="1" applyAlignment="1">
      <alignment wrapText="1"/>
    </xf>
    <xf numFmtId="0" fontId="0" fillId="2" borderId="0" xfId="0" applyFill="1"/>
    <xf numFmtId="0" fontId="27" fillId="3" borderId="0" xfId="0" applyFont="1" applyFill="1" applyBorder="1"/>
    <xf numFmtId="166" fontId="27" fillId="3" borderId="0" xfId="2" applyNumberFormat="1" applyFont="1" applyFill="1" applyBorder="1" applyAlignment="1">
      <alignment horizontal="left"/>
    </xf>
    <xf numFmtId="166" fontId="27" fillId="4" borderId="0" xfId="2" applyNumberFormat="1" applyFont="1" applyFill="1" applyBorder="1" applyAlignment="1">
      <alignment horizontal="left"/>
    </xf>
    <xf numFmtId="0" fontId="27" fillId="4" borderId="0" xfId="0" applyFont="1" applyFill="1" applyBorder="1" applyAlignment="1">
      <alignment horizontal="left"/>
    </xf>
    <xf numFmtId="0" fontId="4" fillId="4" borderId="1" xfId="0" applyFont="1" applyFill="1" applyBorder="1"/>
    <xf numFmtId="0" fontId="4" fillId="4" borderId="2" xfId="0" applyFont="1" applyFill="1" applyBorder="1"/>
    <xf numFmtId="165" fontId="4" fillId="4" borderId="1" xfId="1" applyNumberFormat="1" applyFont="1" applyFill="1" applyBorder="1"/>
    <xf numFmtId="3" fontId="4" fillId="4" borderId="1" xfId="0" applyNumberFormat="1" applyFont="1" applyFill="1" applyBorder="1"/>
    <xf numFmtId="16" fontId="4" fillId="4" borderId="1" xfId="0" quotePrefix="1" applyNumberFormat="1" applyFont="1" applyFill="1" applyBorder="1"/>
    <xf numFmtId="0" fontId="4" fillId="4" borderId="1" xfId="0" quotePrefix="1" applyFont="1" applyFill="1" applyBorder="1"/>
    <xf numFmtId="0" fontId="4" fillId="4" borderId="1" xfId="0" applyFont="1" applyFill="1" applyBorder="1" applyAlignment="1"/>
    <xf numFmtId="0" fontId="23" fillId="3" borderId="0" xfId="0" applyFont="1" applyFill="1" applyBorder="1"/>
    <xf numFmtId="0" fontId="23" fillId="4" borderId="1" xfId="0" applyFont="1" applyFill="1" applyBorder="1"/>
    <xf numFmtId="0" fontId="23" fillId="0" borderId="1" xfId="0" applyFont="1" applyFill="1" applyBorder="1"/>
    <xf numFmtId="0" fontId="23" fillId="0" borderId="20" xfId="0" applyFont="1" applyFill="1" applyBorder="1"/>
    <xf numFmtId="0" fontId="23" fillId="4" borderId="23" xfId="0" applyFont="1" applyFill="1" applyBorder="1"/>
    <xf numFmtId="0" fontId="23" fillId="4" borderId="17" xfId="0" applyFont="1" applyFill="1" applyBorder="1"/>
    <xf numFmtId="0" fontId="23" fillId="4" borderId="16" xfId="0" applyFont="1" applyFill="1" applyBorder="1"/>
    <xf numFmtId="0" fontId="28" fillId="6" borderId="1" xfId="0" applyFont="1" applyFill="1" applyBorder="1" applyAlignment="1">
      <alignment wrapText="1"/>
    </xf>
    <xf numFmtId="0" fontId="23" fillId="0" borderId="0" xfId="0" applyNumberFormat="1" applyFont="1" applyFill="1"/>
    <xf numFmtId="0" fontId="23" fillId="0" borderId="1" xfId="0" applyNumberFormat="1" applyFont="1" applyFill="1" applyBorder="1"/>
    <xf numFmtId="9" fontId="23" fillId="0" borderId="1" xfId="0" applyNumberFormat="1" applyFont="1" applyFill="1" applyBorder="1"/>
    <xf numFmtId="9" fontId="23" fillId="0" borderId="1" xfId="1" applyFont="1" applyFill="1" applyBorder="1"/>
    <xf numFmtId="167" fontId="23" fillId="0" borderId="1" xfId="0" applyNumberFormat="1" applyFont="1" applyFill="1" applyBorder="1"/>
    <xf numFmtId="0" fontId="23" fillId="2" borderId="17" xfId="0" applyFont="1" applyFill="1" applyBorder="1" applyAlignment="1">
      <alignment wrapText="1"/>
    </xf>
    <xf numFmtId="0" fontId="23" fillId="0" borderId="17" xfId="0" applyFont="1" applyBorder="1"/>
    <xf numFmtId="0" fontId="23" fillId="33" borderId="17" xfId="0" applyFont="1" applyFill="1" applyBorder="1"/>
    <xf numFmtId="0" fontId="23" fillId="0" borderId="19" xfId="0" applyFont="1" applyBorder="1"/>
    <xf numFmtId="0" fontId="23" fillId="7" borderId="1" xfId="0" applyFont="1" applyFill="1" applyBorder="1" applyAlignment="1">
      <alignment wrapText="1"/>
    </xf>
    <xf numFmtId="0" fontId="23" fillId="32" borderId="0" xfId="0" applyFont="1" applyFill="1"/>
    <xf numFmtId="0" fontId="23" fillId="32" borderId="1" xfId="0" applyFont="1" applyFill="1" applyBorder="1" applyAlignment="1"/>
    <xf numFmtId="164" fontId="23" fillId="32" borderId="1" xfId="0" applyNumberFormat="1" applyFont="1" applyFill="1" applyBorder="1" applyAlignment="1"/>
    <xf numFmtId="9" fontId="23" fillId="32" borderId="1" xfId="1" applyFont="1" applyFill="1" applyBorder="1" applyAlignment="1"/>
    <xf numFmtId="0" fontId="23" fillId="32" borderId="19" xfId="0" applyFont="1" applyFill="1" applyBorder="1"/>
    <xf numFmtId="0" fontId="4" fillId="32" borderId="1" xfId="0" applyFont="1" applyFill="1" applyBorder="1" applyAlignment="1">
      <alignment wrapText="1"/>
    </xf>
    <xf numFmtId="0" fontId="4" fillId="32" borderId="17" xfId="0" applyFont="1" applyFill="1" applyBorder="1" applyAlignment="1">
      <alignment wrapText="1"/>
    </xf>
    <xf numFmtId="0" fontId="29" fillId="2" borderId="17" xfId="0" applyFont="1" applyFill="1" applyBorder="1" applyAlignment="1">
      <alignment wrapText="1"/>
    </xf>
    <xf numFmtId="0" fontId="23" fillId="7" borderId="1" xfId="0" applyFont="1" applyFill="1" applyBorder="1" applyAlignment="1">
      <alignment horizontal="center"/>
    </xf>
    <xf numFmtId="0" fontId="22" fillId="3" borderId="30" xfId="0" applyFont="1" applyFill="1" applyBorder="1"/>
    <xf numFmtId="0" fontId="22" fillId="3" borderId="29" xfId="0" applyFont="1" applyFill="1" applyBorder="1"/>
    <xf numFmtId="0" fontId="27" fillId="4" borderId="28" xfId="0" applyFont="1" applyFill="1" applyBorder="1" applyAlignment="1">
      <alignment horizontal="center"/>
    </xf>
    <xf numFmtId="16" fontId="27" fillId="4" borderId="28" xfId="0" quotePrefix="1" applyNumberFormat="1" applyFont="1" applyFill="1" applyBorder="1" applyAlignment="1">
      <alignment horizontal="center"/>
    </xf>
    <xf numFmtId="0" fontId="27" fillId="4" borderId="33" xfId="0" quotePrefix="1" applyFont="1" applyFill="1" applyBorder="1" applyAlignment="1">
      <alignment horizontal="center"/>
    </xf>
    <xf numFmtId="0" fontId="27" fillId="4" borderId="33" xfId="0" applyFont="1" applyFill="1" applyBorder="1" applyAlignment="1">
      <alignment horizontal="center"/>
    </xf>
    <xf numFmtId="0" fontId="27" fillId="4" borderId="31" xfId="0" applyFont="1" applyFill="1" applyBorder="1" applyAlignment="1">
      <alignment horizontal="center"/>
    </xf>
    <xf numFmtId="0" fontId="27" fillId="4" borderId="29" xfId="0" applyFont="1" applyFill="1" applyBorder="1" applyAlignment="1">
      <alignment horizontal="center"/>
    </xf>
    <xf numFmtId="0" fontId="30" fillId="5" borderId="0" xfId="0" applyFont="1" applyFill="1"/>
    <xf numFmtId="0" fontId="31" fillId="5" borderId="0" xfId="0" applyFont="1" applyFill="1" applyAlignment="1">
      <alignment wrapText="1"/>
    </xf>
    <xf numFmtId="0" fontId="30" fillId="5" borderId="0" xfId="0" applyFont="1" applyFill="1" applyAlignment="1">
      <alignment wrapText="1"/>
    </xf>
    <xf numFmtId="0" fontId="30" fillId="5" borderId="34" xfId="0" applyFont="1" applyFill="1" applyBorder="1"/>
    <xf numFmtId="0" fontId="27" fillId="4" borderId="0" xfId="0" applyNumberFormat="1" applyFont="1" applyFill="1" applyBorder="1" applyAlignment="1">
      <alignment horizontal="center"/>
    </xf>
    <xf numFmtId="0" fontId="23" fillId="8" borderId="24" xfId="0" applyFont="1" applyFill="1" applyBorder="1" applyAlignment="1">
      <alignment horizontal="center"/>
    </xf>
    <xf numFmtId="0" fontId="23" fillId="7" borderId="1" xfId="0" applyFont="1" applyFill="1" applyBorder="1" applyAlignment="1">
      <alignment horizontal="left" wrapText="1"/>
    </xf>
    <xf numFmtId="0" fontId="22" fillId="5" borderId="0" xfId="0" applyFont="1" applyFill="1"/>
    <xf numFmtId="0" fontId="22" fillId="5" borderId="34" xfId="0" applyFont="1" applyFill="1" applyBorder="1"/>
    <xf numFmtId="0" fontId="22" fillId="5" borderId="15" xfId="0" applyFont="1" applyFill="1" applyBorder="1"/>
    <xf numFmtId="0" fontId="23" fillId="5" borderId="0" xfId="0" applyFont="1" applyFill="1" applyBorder="1" applyAlignment="1">
      <alignment wrapText="1"/>
    </xf>
    <xf numFmtId="0" fontId="26" fillId="3" borderId="0" xfId="0" applyFont="1" applyFill="1" applyBorder="1" applyAlignment="1">
      <alignment horizontal="left"/>
    </xf>
    <xf numFmtId="0" fontId="27" fillId="3" borderId="0" xfId="0" applyFont="1" applyFill="1" applyBorder="1" applyAlignment="1">
      <alignment horizontal="left"/>
    </xf>
    <xf numFmtId="9" fontId="27" fillId="3" borderId="0" xfId="0" applyNumberFormat="1" applyFont="1" applyFill="1" applyBorder="1" applyAlignment="1">
      <alignment horizontal="center"/>
    </xf>
    <xf numFmtId="0" fontId="27" fillId="3" borderId="0" xfId="0" applyNumberFormat="1" applyFont="1" applyFill="1" applyBorder="1" applyAlignment="1">
      <alignment horizontal="center"/>
    </xf>
    <xf numFmtId="0" fontId="26" fillId="3" borderId="0" xfId="0" applyFont="1" applyFill="1" applyBorder="1"/>
    <xf numFmtId="0" fontId="34" fillId="3" borderId="0" xfId="0" applyFont="1" applyFill="1"/>
    <xf numFmtId="167" fontId="27" fillId="3" borderId="0" xfId="0" applyNumberFormat="1" applyFont="1" applyFill="1" applyBorder="1" applyAlignment="1">
      <alignment horizontal="center"/>
    </xf>
    <xf numFmtId="0" fontId="33" fillId="4" borderId="0" xfId="0" applyFont="1" applyFill="1"/>
    <xf numFmtId="0" fontId="23" fillId="7" borderId="1" xfId="0" applyFont="1" applyFill="1" applyBorder="1" applyAlignment="1">
      <alignment horizontal="center"/>
    </xf>
    <xf numFmtId="0" fontId="23" fillId="8" borderId="24" xfId="0" applyFont="1" applyFill="1" applyBorder="1" applyAlignment="1">
      <alignment horizontal="center"/>
    </xf>
    <xf numFmtId="0" fontId="23" fillId="7" borderId="24" xfId="0" applyFont="1" applyFill="1" applyBorder="1" applyAlignment="1">
      <alignment horizontal="center"/>
    </xf>
    <xf numFmtId="0" fontId="23" fillId="7" borderId="25" xfId="0" applyFont="1" applyFill="1" applyBorder="1" applyAlignment="1">
      <alignment horizontal="center"/>
    </xf>
    <xf numFmtId="0" fontId="23" fillId="7" borderId="26" xfId="0" applyFont="1" applyFill="1" applyBorder="1" applyAlignment="1">
      <alignment horizontal="center"/>
    </xf>
    <xf numFmtId="0" fontId="23" fillId="7" borderId="1" xfId="0" applyFont="1" applyFill="1" applyBorder="1" applyAlignment="1">
      <alignment horizontal="center"/>
    </xf>
    <xf numFmtId="0" fontId="23" fillId="2" borderId="1" xfId="0" applyFont="1" applyFill="1" applyBorder="1" applyAlignment="1">
      <alignment horizontal="center"/>
    </xf>
    <xf numFmtId="0" fontId="23" fillId="8" borderId="24" xfId="0" applyFont="1" applyFill="1" applyBorder="1" applyAlignment="1">
      <alignment horizontal="center"/>
    </xf>
    <xf numFmtId="0" fontId="23" fillId="8" borderId="26" xfId="0" applyFont="1" applyFill="1" applyBorder="1" applyAlignment="1">
      <alignment horizontal="center"/>
    </xf>
    <xf numFmtId="0" fontId="23" fillId="8" borderId="25" xfId="0" applyFont="1" applyFill="1" applyBorder="1" applyAlignment="1">
      <alignment horizontal="center"/>
    </xf>
    <xf numFmtId="0" fontId="23" fillId="8" borderId="21" xfId="0" applyFont="1" applyFill="1" applyBorder="1" applyAlignment="1">
      <alignment horizontal="center"/>
    </xf>
    <xf numFmtId="0" fontId="23" fillId="8" borderId="3" xfId="0" applyFont="1" applyFill="1" applyBorder="1" applyAlignment="1">
      <alignment horizontal="center"/>
    </xf>
    <xf numFmtId="0" fontId="23" fillId="8" borderId="14" xfId="0" applyFont="1" applyFill="1" applyBorder="1" applyAlignment="1">
      <alignment horizontal="center"/>
    </xf>
    <xf numFmtId="0" fontId="23" fillId="8" borderId="22" xfId="0" applyFont="1" applyFill="1" applyBorder="1" applyAlignment="1">
      <alignment horizontal="center"/>
    </xf>
    <xf numFmtId="0" fontId="23" fillId="8" borderId="4" xfId="0" applyFont="1" applyFill="1" applyBorder="1" applyAlignment="1">
      <alignment horizontal="center"/>
    </xf>
    <xf numFmtId="0" fontId="23" fillId="8" borderId="15" xfId="0" applyFont="1" applyFill="1" applyBorder="1" applyAlignment="1">
      <alignment horizontal="center"/>
    </xf>
    <xf numFmtId="0" fontId="23" fillId="7" borderId="21" xfId="0" applyFont="1" applyFill="1" applyBorder="1" applyAlignment="1">
      <alignment horizontal="center"/>
    </xf>
    <xf numFmtId="0" fontId="23" fillId="7" borderId="3" xfId="0" applyFont="1" applyFill="1" applyBorder="1" applyAlignment="1">
      <alignment horizontal="center"/>
    </xf>
    <xf numFmtId="0" fontId="23" fillId="7" borderId="14" xfId="0" applyFont="1" applyFill="1" applyBorder="1" applyAlignment="1">
      <alignment horizontal="center"/>
    </xf>
    <xf numFmtId="0" fontId="23" fillId="7" borderId="22" xfId="0" applyFont="1" applyFill="1" applyBorder="1" applyAlignment="1">
      <alignment horizontal="center"/>
    </xf>
    <xf numFmtId="0" fontId="23" fillId="7" borderId="4" xfId="0" applyFont="1" applyFill="1" applyBorder="1" applyAlignment="1">
      <alignment horizontal="center"/>
    </xf>
    <xf numFmtId="0" fontId="23" fillId="7" borderId="15" xfId="0" applyFont="1" applyFill="1" applyBorder="1" applyAlignment="1">
      <alignment horizontal="center"/>
    </xf>
    <xf numFmtId="0" fontId="23" fillId="2" borderId="21" xfId="0" applyFont="1" applyFill="1" applyBorder="1" applyAlignment="1">
      <alignment horizontal="center"/>
    </xf>
    <xf numFmtId="0" fontId="23" fillId="2" borderId="3" xfId="0" applyFont="1" applyFill="1" applyBorder="1" applyAlignment="1">
      <alignment horizontal="center"/>
    </xf>
    <xf numFmtId="0" fontId="23" fillId="2" borderId="18" xfId="0" applyFont="1" applyFill="1" applyBorder="1" applyAlignment="1">
      <alignment horizontal="center"/>
    </xf>
    <xf numFmtId="0" fontId="23" fillId="2" borderId="14" xfId="0" applyFont="1" applyFill="1" applyBorder="1" applyAlignment="1">
      <alignment horizontal="center"/>
    </xf>
    <xf numFmtId="0" fontId="23" fillId="2" borderId="22" xfId="0" applyFont="1" applyFill="1" applyBorder="1" applyAlignment="1">
      <alignment horizontal="center"/>
    </xf>
    <xf numFmtId="0" fontId="23" fillId="2" borderId="4" xfId="0" applyFont="1" applyFill="1" applyBorder="1" applyAlignment="1">
      <alignment horizontal="center"/>
    </xf>
    <xf numFmtId="0" fontId="23" fillId="2" borderId="20" xfId="0" applyFont="1" applyFill="1" applyBorder="1" applyAlignment="1">
      <alignment horizontal="center"/>
    </xf>
    <xf numFmtId="0" fontId="23" fillId="2" borderId="15" xfId="0" applyFont="1" applyFill="1" applyBorder="1" applyAlignment="1">
      <alignment horizontal="center"/>
    </xf>
    <xf numFmtId="0" fontId="23" fillId="8" borderId="1" xfId="0" applyFont="1" applyFill="1" applyBorder="1" applyAlignment="1">
      <alignment horizontal="center"/>
    </xf>
    <xf numFmtId="0" fontId="25" fillId="4" borderId="0" xfId="0" applyFont="1" applyFill="1" applyBorder="1" applyAlignment="1">
      <alignment horizontal="left" vertical="center"/>
    </xf>
    <xf numFmtId="0" fontId="27" fillId="4" borderId="0" xfId="0" applyFont="1" applyFill="1" applyBorder="1" applyAlignment="1">
      <alignment horizontal="center" wrapText="1"/>
    </xf>
    <xf numFmtId="0" fontId="27" fillId="3" borderId="0" xfId="0" applyFont="1" applyFill="1" applyBorder="1" applyAlignment="1">
      <alignment horizontal="center"/>
    </xf>
    <xf numFmtId="0" fontId="25" fillId="3" borderId="0" xfId="0" applyFont="1" applyFill="1" applyBorder="1" applyAlignment="1">
      <alignment vertical="center"/>
    </xf>
    <xf numFmtId="9" fontId="27" fillId="3" borderId="0" xfId="1" applyFont="1" applyFill="1" applyBorder="1" applyAlignment="1">
      <alignment horizontal="center"/>
    </xf>
    <xf numFmtId="0" fontId="27" fillId="3" borderId="0" xfId="1" applyNumberFormat="1" applyFont="1" applyFill="1" applyBorder="1" applyAlignment="1">
      <alignment horizontal="center"/>
    </xf>
    <xf numFmtId="9" fontId="27" fillId="4" borderId="0" xfId="1" applyFont="1" applyFill="1" applyBorder="1" applyAlignment="1">
      <alignment horizontal="center"/>
    </xf>
    <xf numFmtId="0" fontId="23" fillId="8" borderId="24" xfId="0" applyFont="1" applyFill="1" applyBorder="1" applyAlignment="1">
      <alignment horizontal="center" wrapText="1"/>
    </xf>
    <xf numFmtId="0" fontId="22" fillId="5" borderId="0" xfId="0" applyFont="1" applyFill="1" applyBorder="1" applyAlignment="1">
      <alignment wrapText="1"/>
    </xf>
    <xf numFmtId="0" fontId="22" fillId="5" borderId="0" xfId="0" applyFont="1" applyFill="1" applyBorder="1"/>
    <xf numFmtId="0" fontId="32" fillId="31" borderId="21" xfId="0" applyFont="1" applyFill="1" applyBorder="1" applyAlignment="1">
      <alignment horizontal="center" vertical="center"/>
    </xf>
    <xf numFmtId="0" fontId="32" fillId="31" borderId="14" xfId="0" applyFont="1" applyFill="1" applyBorder="1" applyAlignment="1">
      <alignment horizontal="center" vertical="center"/>
    </xf>
    <xf numFmtId="0" fontId="32" fillId="31" borderId="15" xfId="0" applyFont="1" applyFill="1" applyBorder="1" applyAlignment="1">
      <alignment horizontal="center" vertical="center"/>
    </xf>
    <xf numFmtId="0" fontId="27" fillId="4" borderId="0" xfId="1" applyNumberFormat="1" applyFont="1" applyFill="1" applyBorder="1" applyAlignment="1">
      <alignment horizontal="center"/>
    </xf>
    <xf numFmtId="3" fontId="27" fillId="4" borderId="0" xfId="0" applyNumberFormat="1" applyFont="1" applyFill="1" applyBorder="1" applyAlignment="1">
      <alignment horizontal="center"/>
    </xf>
    <xf numFmtId="166" fontId="23" fillId="0" borderId="1" xfId="2" applyNumberFormat="1" applyFont="1" applyFill="1" applyBorder="1"/>
    <xf numFmtId="166" fontId="23" fillId="33" borderId="1" xfId="2" applyNumberFormat="1" applyFont="1" applyFill="1" applyBorder="1"/>
    <xf numFmtId="166" fontId="23" fillId="32" borderId="1" xfId="2" applyNumberFormat="1" applyFont="1" applyFill="1" applyBorder="1" applyAlignment="1"/>
    <xf numFmtId="178" fontId="27" fillId="4" borderId="0" xfId="0" applyNumberFormat="1" applyFont="1" applyFill="1" applyBorder="1" applyAlignment="1">
      <alignment horizontal="center"/>
    </xf>
    <xf numFmtId="0" fontId="23" fillId="32" borderId="1" xfId="1" applyNumberFormat="1" applyFont="1" applyFill="1" applyBorder="1" applyAlignment="1"/>
    <xf numFmtId="9" fontId="27" fillId="3" borderId="0" xfId="1" applyNumberFormat="1" applyFont="1" applyFill="1" applyBorder="1" applyAlignment="1">
      <alignment horizontal="center"/>
    </xf>
    <xf numFmtId="1" fontId="27" fillId="3" borderId="0" xfId="2" applyNumberFormat="1" applyFont="1" applyFill="1" applyBorder="1" applyAlignment="1">
      <alignment horizontal="center"/>
    </xf>
    <xf numFmtId="1" fontId="27" fillId="4" borderId="0" xfId="2" applyNumberFormat="1" applyFont="1" applyFill="1" applyBorder="1" applyAlignment="1">
      <alignment horizontal="center"/>
    </xf>
    <xf numFmtId="0" fontId="22" fillId="5" borderId="4" xfId="0" applyFont="1" applyFill="1" applyBorder="1"/>
    <xf numFmtId="0" fontId="32" fillId="31" borderId="27" xfId="0" applyFont="1" applyFill="1" applyBorder="1" applyAlignment="1">
      <alignment horizontal="center" vertical="center"/>
    </xf>
    <xf numFmtId="0" fontId="32" fillId="31" borderId="4" xfId="0" applyFont="1" applyFill="1" applyBorder="1" applyAlignment="1">
      <alignment horizontal="center" vertical="center"/>
    </xf>
    <xf numFmtId="0" fontId="31" fillId="5" borderId="0" xfId="0" applyFont="1" applyFill="1" applyBorder="1" applyAlignment="1">
      <alignment wrapText="1"/>
    </xf>
    <xf numFmtId="0" fontId="32" fillId="31" borderId="35" xfId="0" applyFont="1" applyFill="1" applyBorder="1" applyAlignment="1">
      <alignment horizontal="center" vertical="center"/>
    </xf>
    <xf numFmtId="0" fontId="32" fillId="31" borderId="34" xfId="0" applyFont="1" applyFill="1" applyBorder="1" applyAlignment="1">
      <alignment horizontal="center" vertical="center"/>
    </xf>
    <xf numFmtId="0" fontId="35" fillId="4" borderId="32" xfId="0" applyFont="1" applyFill="1" applyBorder="1" applyAlignment="1">
      <alignment horizontal="center"/>
    </xf>
    <xf numFmtId="0" fontId="35" fillId="4" borderId="28" xfId="0" applyFont="1" applyFill="1" applyBorder="1" applyAlignment="1">
      <alignment horizontal="center"/>
    </xf>
  </cellXfs>
  <cellStyles count="54">
    <cellStyle name="20% - تمييز1" xfId="3"/>
    <cellStyle name="20% - تمييز2" xfId="4"/>
    <cellStyle name="20% - تمييز3" xfId="5"/>
    <cellStyle name="20% - تمييز4" xfId="6"/>
    <cellStyle name="20% - تمييز5" xfId="7"/>
    <cellStyle name="20% - تمييز6" xfId="8"/>
    <cellStyle name="40% - تمييز1" xfId="9"/>
    <cellStyle name="40% - تمييز2" xfId="10"/>
    <cellStyle name="40% - تمييز3" xfId="11"/>
    <cellStyle name="40% - تمييز4" xfId="12"/>
    <cellStyle name="40% - تمييز5" xfId="13"/>
    <cellStyle name="40% - تمييز6" xfId="14"/>
    <cellStyle name="60% - تمييز1" xfId="15"/>
    <cellStyle name="60% - تمييز2" xfId="16"/>
    <cellStyle name="60% - تمييز3" xfId="17"/>
    <cellStyle name="60% - تمييز4" xfId="18"/>
    <cellStyle name="60% - تمييز5" xfId="19"/>
    <cellStyle name="60% - تمييز6" xfId="20"/>
    <cellStyle name="Comma" xfId="2" builtinId="3"/>
    <cellStyle name="Normal" xfId="0" builtinId="0"/>
    <cellStyle name="Normal 2" xfId="21"/>
    <cellStyle name="Normal 2 2" xfId="22"/>
    <cellStyle name="Normal 2 3" xfId="23"/>
    <cellStyle name="Normal 3" xfId="24"/>
    <cellStyle name="Percent" xfId="1" builtinId="5"/>
    <cellStyle name="Percent 2" xfId="25"/>
    <cellStyle name="إخراج" xfId="26"/>
    <cellStyle name="إخراج 2" xfId="27"/>
    <cellStyle name="إدخال" xfId="28"/>
    <cellStyle name="إدخال 2" xfId="29"/>
    <cellStyle name="الإجمالي" xfId="30"/>
    <cellStyle name="الإجمالي 2" xfId="31"/>
    <cellStyle name="تمييز1" xfId="32"/>
    <cellStyle name="تمييز2" xfId="33"/>
    <cellStyle name="تمييز3" xfId="34"/>
    <cellStyle name="تمييز4" xfId="35"/>
    <cellStyle name="تمييز5" xfId="36"/>
    <cellStyle name="تمييز6" xfId="37"/>
    <cellStyle name="جيد" xfId="38"/>
    <cellStyle name="حساب" xfId="39"/>
    <cellStyle name="حساب 2" xfId="40"/>
    <cellStyle name="خلية تدقيق" xfId="41"/>
    <cellStyle name="خلية مرتبطة" xfId="42"/>
    <cellStyle name="سيئ" xfId="43"/>
    <cellStyle name="عنوان" xfId="44"/>
    <cellStyle name="عنوان 1" xfId="45"/>
    <cellStyle name="عنوان 2" xfId="46"/>
    <cellStyle name="عنوان 3" xfId="47"/>
    <cellStyle name="عنوان 4" xfId="48"/>
    <cellStyle name="محايد" xfId="49"/>
    <cellStyle name="ملاحظة" xfId="50"/>
    <cellStyle name="ملاحظة 2" xfId="51"/>
    <cellStyle name="نص تحذير" xfId="52"/>
    <cellStyle name="نص توضيحي" xfId="53"/>
  </cellStyles>
  <dxfs count="0"/>
  <tableStyles count="1" defaultTableStyle="TableStyleMedium2" defaultPivotStyle="PivotStyleLight16">
    <tableStyle name="Camp_profile1" pivot="0" count="0"/>
  </tableStyles>
  <colors>
    <mruColors>
      <color rgb="FF0072BC"/>
      <color rgb="FFC8C9C7"/>
      <color rgb="FF63686A"/>
      <color rgb="FF2A87C8"/>
      <color rgb="FF455E82"/>
      <color rgb="FFEF4A60"/>
      <color rgb="FF000000"/>
      <color rgb="FF18371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25301353595104"/>
          <c:y val="0.18021381596180513"/>
          <c:w val="0.5351341798184005"/>
          <c:h val="0.81429374722776182"/>
        </c:manualLayout>
      </c:layout>
      <c:pieChart>
        <c:varyColors val="1"/>
        <c:ser>
          <c:idx val="0"/>
          <c:order val="0"/>
          <c:spPr>
            <a:ln>
              <a:noFill/>
            </a:ln>
          </c:spPr>
          <c:dPt>
            <c:idx val="0"/>
            <c:bubble3D val="0"/>
            <c:spPr>
              <a:solidFill>
                <a:schemeClr val="tx2">
                  <a:lumMod val="60000"/>
                  <a:lumOff val="40000"/>
                  <a:alpha val="70000"/>
                </a:schemeClr>
              </a:solidFill>
              <a:ln w="12700">
                <a:noFill/>
              </a:ln>
              <a:effectLst>
                <a:outerShdw dist="50800" sx="1000" sy="1000" algn="ctr" rotWithShape="0">
                  <a:srgbClr val="000000"/>
                </a:outerShdw>
              </a:effectLst>
            </c:spPr>
          </c:dPt>
          <c:dPt>
            <c:idx val="1"/>
            <c:bubble3D val="0"/>
            <c:spPr>
              <a:solidFill>
                <a:schemeClr val="accent5">
                  <a:lumMod val="60000"/>
                  <a:lumOff val="40000"/>
                  <a:alpha val="70000"/>
                </a:schemeClr>
              </a:solidFill>
              <a:ln w="12700">
                <a:noFill/>
              </a:ln>
              <a:effectLst>
                <a:outerShdw blurRad="63500" sx="102000" sy="102000" algn="ctr" rotWithShape="0">
                  <a:srgbClr val="000000">
                    <a:alpha val="16000"/>
                  </a:srgbClr>
                </a:outerShdw>
              </a:effectLst>
            </c:spPr>
          </c:dPt>
          <c:dPt>
            <c:idx val="2"/>
            <c:bubble3D val="0"/>
            <c:spPr>
              <a:solidFill>
                <a:schemeClr val="accent5">
                  <a:lumMod val="50000"/>
                  <a:alpha val="70000"/>
                </a:schemeClr>
              </a:solidFill>
              <a:ln w="12700">
                <a:noFill/>
              </a:ln>
              <a:effectLst>
                <a:outerShdw blurRad="63500" dist="50800" sx="102000" sy="102000" algn="ctr" rotWithShape="0">
                  <a:srgbClr val="000000">
                    <a:alpha val="16000"/>
                  </a:srgbClr>
                </a:outerShdw>
              </a:effectLst>
            </c:spPr>
          </c:dPt>
          <c:dPt>
            <c:idx val="3"/>
            <c:bubble3D val="0"/>
            <c:spPr>
              <a:solidFill>
                <a:srgbClr val="002060">
                  <a:alpha val="69000"/>
                </a:srgbClr>
              </a:solidFill>
              <a:ln w="12700">
                <a:noFill/>
              </a:ln>
            </c:spPr>
          </c:dPt>
          <c:dLbls>
            <c:dLbl>
              <c:idx val="0"/>
              <c:layout>
                <c:manualLayout>
                  <c:x val="-8.8109034162863711E-2"/>
                  <c:y val="-0.21933742588503216"/>
                </c:manualLayout>
              </c:layout>
              <c:dLblPos val="bestFit"/>
              <c:showLegendKey val="0"/>
              <c:showVal val="0"/>
              <c:showCatName val="1"/>
              <c:showSerName val="0"/>
              <c:showPercent val="1"/>
              <c:showBubbleSize val="0"/>
            </c:dLbl>
            <c:dLbl>
              <c:idx val="1"/>
              <c:layout>
                <c:manualLayout>
                  <c:x val="-5.7628675302800123E-3"/>
                  <c:y val="-0.11532510713499883"/>
                </c:manualLayout>
              </c:layout>
              <c:spPr/>
              <c:txPr>
                <a:bodyPr rot="0" vert="horz" anchor="ctr" anchorCtr="1"/>
                <a:lstStyle/>
                <a:p>
                  <a:pPr>
                    <a:defRPr sz="800" b="0">
                      <a:solidFill>
                        <a:srgbClr val="63686A"/>
                      </a:solidFill>
                      <a:latin typeface="Arial" pitchFamily="34" charset="0"/>
                      <a:cs typeface="Arial" pitchFamily="34" charset="0"/>
                    </a:defRPr>
                  </a:pPr>
                  <a:endParaRPr lang="en-US"/>
                </a:p>
              </c:txPr>
              <c:dLblPos val="bestFit"/>
              <c:showLegendKey val="0"/>
              <c:showVal val="0"/>
              <c:showCatName val="1"/>
              <c:showSerName val="0"/>
              <c:showPercent val="1"/>
              <c:showBubbleSize val="0"/>
            </c:dLbl>
            <c:dLbl>
              <c:idx val="2"/>
              <c:layout>
                <c:manualLayout>
                  <c:x val="0"/>
                  <c:y val="7.0969296698460818E-2"/>
                </c:manualLayout>
              </c:layout>
              <c:dLblPos val="bestFit"/>
              <c:showLegendKey val="0"/>
              <c:showVal val="0"/>
              <c:showCatName val="1"/>
              <c:showSerName val="0"/>
              <c:showPercent val="1"/>
              <c:showBubbleSize val="0"/>
            </c:dLbl>
            <c:txPr>
              <a:bodyPr/>
              <a:lstStyle/>
              <a:p>
                <a:pPr>
                  <a:defRPr sz="800" b="0">
                    <a:solidFill>
                      <a:srgbClr val="63686A"/>
                    </a:solidFill>
                    <a:latin typeface="Arial" pitchFamily="34" charset="0"/>
                    <a:cs typeface="Arial" pitchFamily="34" charset="0"/>
                  </a:defRPr>
                </a:pPr>
                <a:endParaRPr lang="en-US"/>
              </a:p>
            </c:txPr>
            <c:dLblPos val="outEnd"/>
            <c:showLegendKey val="0"/>
            <c:showVal val="0"/>
            <c:showCatName val="1"/>
            <c:showSerName val="0"/>
            <c:showPercent val="1"/>
            <c:showBubbleSize val="0"/>
            <c:showLeaderLines val="0"/>
          </c:dLbls>
          <c:cat>
            <c:strRef>
              <c:f>Profile_Portrait!$G$16:$J$16</c:f>
              <c:strCache>
                <c:ptCount val="4"/>
                <c:pt idx="0">
                  <c:v>Group1</c:v>
                </c:pt>
                <c:pt idx="1">
                  <c:v>Group2</c:v>
                </c:pt>
                <c:pt idx="2">
                  <c:v>Group3</c:v>
                </c:pt>
                <c:pt idx="3">
                  <c:v>Group4</c:v>
                </c:pt>
              </c:strCache>
            </c:strRef>
          </c:cat>
          <c:val>
            <c:numRef>
              <c:f>Profile_Portrait!$G$17:$J$17</c:f>
              <c:numCache>
                <c:formatCode>General</c:formatCode>
                <c:ptCount val="4"/>
                <c:pt idx="0">
                  <c:v>380</c:v>
                </c:pt>
                <c:pt idx="1">
                  <c:v>268</c:v>
                </c:pt>
                <c:pt idx="2">
                  <c:v>134</c:v>
                </c:pt>
                <c:pt idx="3">
                  <c:v>5</c:v>
                </c:pt>
              </c:numCache>
            </c:numRef>
          </c:val>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0"/>
    <c:plotArea>
      <c:layout>
        <c:manualLayout>
          <c:layoutTarget val="inner"/>
          <c:xMode val="edge"/>
          <c:yMode val="edge"/>
          <c:x val="0.34147237967869554"/>
          <c:y val="6.8908977572860658E-2"/>
          <c:w val="0.63121230166492082"/>
          <c:h val="0.89203384122048246"/>
        </c:manualLayout>
      </c:layout>
      <c:barChart>
        <c:barDir val="bar"/>
        <c:grouping val="clustered"/>
        <c:varyColors val="0"/>
        <c:ser>
          <c:idx val="0"/>
          <c:order val="0"/>
          <c:tx>
            <c:strRef>
              <c:f>Profile_Portrait!$H$6</c:f>
              <c:strCache>
                <c:ptCount val="1"/>
                <c:pt idx="0">
                  <c:v>Male%</c:v>
                </c:pt>
              </c:strCache>
            </c:strRef>
          </c:tx>
          <c:spPr>
            <a:solidFill>
              <a:srgbClr val="C8C9C7"/>
            </a:solidFill>
            <a:ln>
              <a:solidFill>
                <a:schemeClr val="lt1">
                  <a:shade val="95000"/>
                  <a:satMod val="105000"/>
                </a:schemeClr>
              </a:solidFill>
            </a:ln>
          </c:spPr>
          <c:invertIfNegative val="0"/>
          <c:dLbls>
            <c:numFmt formatCode="0%" sourceLinked="0"/>
            <c:txPr>
              <a:bodyPr anchor="t" anchorCtr="0"/>
              <a:lstStyle/>
              <a:p>
                <a:pPr>
                  <a:defRPr sz="800" b="0">
                    <a:solidFill>
                      <a:srgbClr val="63686A"/>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0"/>
          </c:dLbls>
          <c:cat>
            <c:strRef>
              <c:f>Profile_Portrait!$G$7:$G$11</c:f>
              <c:strCache>
                <c:ptCount val="5"/>
                <c:pt idx="0">
                  <c:v>0-4</c:v>
                </c:pt>
                <c:pt idx="1">
                  <c:v>5-11</c:v>
                </c:pt>
                <c:pt idx="2">
                  <c:v>12-17</c:v>
                </c:pt>
                <c:pt idx="3">
                  <c:v>18-59</c:v>
                </c:pt>
                <c:pt idx="4">
                  <c:v>60 and above</c:v>
                </c:pt>
              </c:strCache>
            </c:strRef>
          </c:cat>
          <c:val>
            <c:numRef>
              <c:f>Profile_Portrait!$H$7:$H$11</c:f>
              <c:numCache>
                <c:formatCode>0.0%</c:formatCode>
                <c:ptCount val="5"/>
                <c:pt idx="0">
                  <c:v>1.9347037484885126E-2</c:v>
                </c:pt>
                <c:pt idx="1">
                  <c:v>6.529625151148731E-2</c:v>
                </c:pt>
                <c:pt idx="2">
                  <c:v>0.32406287787182586</c:v>
                </c:pt>
                <c:pt idx="3">
                  <c:v>0.10761789600967352</c:v>
                </c:pt>
                <c:pt idx="4">
                  <c:v>1.0882708585247884E-2</c:v>
                </c:pt>
              </c:numCache>
            </c:numRef>
          </c:val>
        </c:ser>
        <c:ser>
          <c:idx val="1"/>
          <c:order val="1"/>
          <c:tx>
            <c:strRef>
              <c:f>Profile_Portrait!$I$6</c:f>
              <c:strCache>
                <c:ptCount val="1"/>
                <c:pt idx="0">
                  <c:v>Female%</c:v>
                </c:pt>
              </c:strCache>
            </c:strRef>
          </c:tx>
          <c:spPr>
            <a:gradFill>
              <a:gsLst>
                <a:gs pos="1000">
                  <a:srgbClr val="2C649C">
                    <a:lumMod val="97000"/>
                    <a:lumOff val="3000"/>
                  </a:srgbClr>
                </a:gs>
                <a:gs pos="100000">
                  <a:srgbClr val="4083C9"/>
                </a:gs>
              </a:gsLst>
              <a:lin ang="5400000" scaled="0"/>
            </a:gradFill>
          </c:spPr>
          <c:invertIfNegative val="0"/>
          <c:dLbls>
            <c:numFmt formatCode="#.##0;#,##0%" sourceLinked="0"/>
            <c:txPr>
              <a:bodyPr/>
              <a:lstStyle/>
              <a:p>
                <a:pPr>
                  <a:defRPr sz="800" b="0">
                    <a:solidFill>
                      <a:srgbClr val="63686A"/>
                    </a:solidFill>
                    <a:latin typeface="Arial" pitchFamily="34" charset="0"/>
                    <a:cs typeface="Arial" pitchFamily="34" charset="0"/>
                  </a:defRPr>
                </a:pPr>
                <a:endParaRPr lang="en-US"/>
              </a:p>
            </c:txPr>
            <c:showLegendKey val="0"/>
            <c:showVal val="1"/>
            <c:showCatName val="0"/>
            <c:showSerName val="0"/>
            <c:showPercent val="0"/>
            <c:showBubbleSize val="0"/>
            <c:showLeaderLines val="0"/>
          </c:dLbls>
          <c:cat>
            <c:strRef>
              <c:f>Profile_Portrait!$G$7:$G$11</c:f>
              <c:strCache>
                <c:ptCount val="5"/>
                <c:pt idx="0">
                  <c:v>0-4</c:v>
                </c:pt>
                <c:pt idx="1">
                  <c:v>5-11</c:v>
                </c:pt>
                <c:pt idx="2">
                  <c:v>12-17</c:v>
                </c:pt>
                <c:pt idx="3">
                  <c:v>18-59</c:v>
                </c:pt>
                <c:pt idx="4">
                  <c:v>60 and above</c:v>
                </c:pt>
              </c:strCache>
            </c:strRef>
          </c:cat>
          <c:val>
            <c:numRef>
              <c:f>Profile_Portrait!$I$7:$I$11</c:f>
              <c:numCache>
                <c:formatCode>0.0%</c:formatCode>
                <c:ptCount val="5"/>
                <c:pt idx="0">
                  <c:v>-9.673518742442563E-3</c:v>
                </c:pt>
                <c:pt idx="1">
                  <c:v>-6.4087061668681986E-2</c:v>
                </c:pt>
                <c:pt idx="2">
                  <c:v>-0.29746070133010882</c:v>
                </c:pt>
                <c:pt idx="3">
                  <c:v>-9.3107617896009673E-2</c:v>
                </c:pt>
                <c:pt idx="4">
                  <c:v>-8.4643288996372433E-3</c:v>
                </c:pt>
              </c:numCache>
            </c:numRef>
          </c:val>
        </c:ser>
        <c:dLbls>
          <c:showLegendKey val="0"/>
          <c:showVal val="0"/>
          <c:showCatName val="0"/>
          <c:showSerName val="0"/>
          <c:showPercent val="0"/>
          <c:showBubbleSize val="0"/>
        </c:dLbls>
        <c:gapWidth val="45"/>
        <c:overlap val="100"/>
        <c:axId val="241934720"/>
        <c:axId val="246000640"/>
      </c:barChart>
      <c:catAx>
        <c:axId val="241934720"/>
        <c:scaling>
          <c:orientation val="maxMin"/>
        </c:scaling>
        <c:delete val="0"/>
        <c:axPos val="l"/>
        <c:majorTickMark val="out"/>
        <c:minorTickMark val="none"/>
        <c:tickLblPos val="low"/>
        <c:spPr>
          <a:ln>
            <a:noFill/>
          </a:ln>
        </c:spPr>
        <c:txPr>
          <a:bodyPr anchor="ctr" anchorCtr="1"/>
          <a:lstStyle/>
          <a:p>
            <a:pPr>
              <a:defRPr sz="800">
                <a:solidFill>
                  <a:srgbClr val="63686A"/>
                </a:solidFill>
                <a:latin typeface="Arial" pitchFamily="34" charset="0"/>
                <a:cs typeface="Arial" pitchFamily="34" charset="0"/>
              </a:defRPr>
            </a:pPr>
            <a:endParaRPr lang="en-US"/>
          </a:p>
        </c:txPr>
        <c:crossAx val="246000640"/>
        <c:crosses val="autoZero"/>
        <c:auto val="1"/>
        <c:lblAlgn val="ctr"/>
        <c:lblOffset val="500"/>
        <c:noMultiLvlLbl val="0"/>
      </c:catAx>
      <c:valAx>
        <c:axId val="246000640"/>
        <c:scaling>
          <c:orientation val="minMax"/>
        </c:scaling>
        <c:delete val="1"/>
        <c:axPos val="t"/>
        <c:numFmt formatCode="0.0%" sourceLinked="1"/>
        <c:majorTickMark val="out"/>
        <c:minorTickMark val="none"/>
        <c:tickLblPos val="nextTo"/>
        <c:crossAx val="241934720"/>
        <c:crosses val="autoZero"/>
        <c:crossBetween val="between"/>
      </c:valAx>
      <c:spPr>
        <a:solidFill>
          <a:schemeClr val="bg1">
            <a:alpha val="0"/>
          </a:schemeClr>
        </a:solidFill>
      </c:spPr>
    </c:plotArea>
    <c:plotVisOnly val="1"/>
    <c:dispBlanksAs val="gap"/>
    <c:showDLblsOverMax val="0"/>
  </c:chart>
  <c:spPr>
    <a:solidFill>
      <a:schemeClr val="bg1">
        <a:alpha val="0"/>
      </a:schemeClr>
    </a:solidFill>
    <a:ln>
      <a:noFill/>
    </a:ln>
  </c:spPr>
  <c:txPr>
    <a:bodyPr/>
    <a:lstStyle/>
    <a:p>
      <a:pPr>
        <a:defRPr sz="700">
          <a:latin typeface="Franklin Gothic Book" pitchFamily="34" charset="0"/>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64010837509291E-2"/>
          <c:y val="0.12038345987458553"/>
          <c:w val="0.52191766370153692"/>
          <c:h val="0.82676394960632316"/>
        </c:manualLayout>
      </c:layout>
      <c:pieChart>
        <c:varyColors val="1"/>
        <c:ser>
          <c:idx val="0"/>
          <c:order val="0"/>
          <c:spPr>
            <a:ln>
              <a:noFill/>
            </a:ln>
          </c:spPr>
          <c:dPt>
            <c:idx val="0"/>
            <c:bubble3D val="0"/>
            <c:spPr>
              <a:solidFill>
                <a:schemeClr val="tx2">
                  <a:lumMod val="60000"/>
                  <a:lumOff val="40000"/>
                  <a:alpha val="70000"/>
                </a:schemeClr>
              </a:solidFill>
              <a:ln w="12700">
                <a:noFill/>
              </a:ln>
              <a:effectLst>
                <a:outerShdw blurRad="63500" dist="50800" sx="102000" sy="102000" algn="ctr" rotWithShape="0">
                  <a:srgbClr val="000000">
                    <a:alpha val="16000"/>
                  </a:srgbClr>
                </a:outerShdw>
              </a:effectLst>
            </c:spPr>
          </c:dPt>
          <c:dPt>
            <c:idx val="1"/>
            <c:bubble3D val="0"/>
            <c:spPr>
              <a:solidFill>
                <a:schemeClr val="accent5">
                  <a:lumMod val="60000"/>
                  <a:lumOff val="40000"/>
                  <a:alpha val="70000"/>
                </a:schemeClr>
              </a:solidFill>
              <a:ln w="12700">
                <a:noFill/>
              </a:ln>
              <a:effectLst>
                <a:outerShdw blurRad="63500" sx="102000" sy="102000" algn="ctr" rotWithShape="0">
                  <a:srgbClr val="000000">
                    <a:alpha val="16000"/>
                  </a:srgbClr>
                </a:outerShdw>
              </a:effectLst>
            </c:spPr>
          </c:dPt>
          <c:dPt>
            <c:idx val="2"/>
            <c:bubble3D val="0"/>
            <c:spPr>
              <a:solidFill>
                <a:schemeClr val="accent5">
                  <a:lumMod val="50000"/>
                  <a:alpha val="70000"/>
                </a:schemeClr>
              </a:solidFill>
              <a:ln w="12700">
                <a:noFill/>
              </a:ln>
              <a:effectLst>
                <a:outerShdw blurRad="63500" dist="50800" sx="102000" sy="102000" algn="ctr" rotWithShape="0">
                  <a:srgbClr val="000000">
                    <a:alpha val="16000"/>
                  </a:srgbClr>
                </a:outerShdw>
              </a:effectLst>
            </c:spPr>
          </c:dPt>
          <c:dPt>
            <c:idx val="3"/>
            <c:bubble3D val="0"/>
            <c:spPr>
              <a:solidFill>
                <a:srgbClr val="002060">
                  <a:alpha val="69000"/>
                </a:srgbClr>
              </a:solidFill>
              <a:ln w="12700">
                <a:noFill/>
              </a:ln>
            </c:spPr>
          </c:dPt>
          <c:dLbls>
            <c:txPr>
              <a:bodyPr/>
              <a:lstStyle/>
              <a:p>
                <a:pPr>
                  <a:defRPr sz="800" b="0">
                    <a:solidFill>
                      <a:srgbClr val="63686A"/>
                    </a:solidFill>
                    <a:latin typeface="Arial" pitchFamily="34" charset="0"/>
                    <a:cs typeface="Arial" pitchFamily="34" charset="0"/>
                  </a:defRPr>
                </a:pPr>
                <a:endParaRPr lang="en-US"/>
              </a:p>
            </c:txPr>
            <c:dLblPos val="outEnd"/>
            <c:showLegendKey val="0"/>
            <c:showVal val="0"/>
            <c:showCatName val="0"/>
            <c:showSerName val="0"/>
            <c:showPercent val="1"/>
            <c:showBubbleSize val="0"/>
            <c:showLeaderLines val="0"/>
          </c:dLbls>
          <c:cat>
            <c:strRef>
              <c:f>Profile_Portrait!$G$20:$J$20</c:f>
              <c:strCache>
                <c:ptCount val="4"/>
                <c:pt idx="0">
                  <c:v>Christian</c:v>
                </c:pt>
                <c:pt idx="1">
                  <c:v>Muslim</c:v>
                </c:pt>
                <c:pt idx="2">
                  <c:v>Buddhist</c:v>
                </c:pt>
                <c:pt idx="3">
                  <c:v>Hindu</c:v>
                </c:pt>
              </c:strCache>
            </c:strRef>
          </c:cat>
          <c:val>
            <c:numRef>
              <c:f>Profile_Portrait!$G$21:$J$21</c:f>
              <c:numCache>
                <c:formatCode>General</c:formatCode>
                <c:ptCount val="4"/>
                <c:pt idx="0">
                  <c:v>134</c:v>
                </c:pt>
                <c:pt idx="1">
                  <c:v>357</c:v>
                </c:pt>
                <c:pt idx="2">
                  <c:v>45</c:v>
                </c:pt>
                <c:pt idx="3">
                  <c:v>268</c:v>
                </c:pt>
              </c:numCache>
            </c:numRef>
          </c:val>
        </c:ser>
        <c:dLbls>
          <c:showLegendKey val="0"/>
          <c:showVal val="0"/>
          <c:showCatName val="0"/>
          <c:showSerName val="0"/>
          <c:showPercent val="0"/>
          <c:showBubbleSize val="0"/>
          <c:showLeaderLines val="0"/>
        </c:dLbls>
        <c:firstSliceAng val="0"/>
      </c:pieChart>
    </c:plotArea>
    <c:legend>
      <c:legendPos val="r"/>
      <c:layout>
        <c:manualLayout>
          <c:xMode val="edge"/>
          <c:yMode val="edge"/>
          <c:x val="0.68318022747156604"/>
          <c:y val="0.27327941243857123"/>
          <c:w val="0.28962252114319043"/>
          <c:h val="0.60627322796222594"/>
        </c:manualLayout>
      </c:layout>
      <c:overlay val="0"/>
      <c:txPr>
        <a:bodyPr/>
        <a:lstStyle/>
        <a:p>
          <a:pPr>
            <a:defRPr sz="800" b="0">
              <a:solidFill>
                <a:srgbClr val="63686A"/>
              </a:solidFill>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914582351919908E-2"/>
          <c:y val="0.14804916806130636"/>
          <c:w val="0.92008541764808005"/>
          <c:h val="0.71073363754328722"/>
        </c:manualLayout>
      </c:layout>
      <c:barChart>
        <c:barDir val="col"/>
        <c:grouping val="clustered"/>
        <c:varyColors val="0"/>
        <c:ser>
          <c:idx val="0"/>
          <c:order val="0"/>
          <c:spPr>
            <a:solidFill>
              <a:srgbClr val="0072BC"/>
            </a:solidFill>
          </c:spPr>
          <c:invertIfNegative val="0"/>
          <c:dLbls>
            <c:txPr>
              <a:bodyPr/>
              <a:lstStyle/>
              <a:p>
                <a:pPr>
                  <a:defRPr sz="800">
                    <a:solidFill>
                      <a:srgbClr val="63686A"/>
                    </a:solidFill>
                    <a:latin typeface="Arial" pitchFamily="34" charset="0"/>
                    <a:cs typeface="Arial" pitchFamily="34" charset="0"/>
                  </a:defRPr>
                </a:pPr>
                <a:endParaRPr lang="en-US"/>
              </a:p>
            </c:txPr>
            <c:showLegendKey val="0"/>
            <c:showVal val="1"/>
            <c:showCatName val="0"/>
            <c:showSerName val="0"/>
            <c:showPercent val="0"/>
            <c:showBubbleSize val="0"/>
            <c:showLeaderLines val="0"/>
          </c:dLbls>
          <c:cat>
            <c:strRef>
              <c:f>Profile_Portrait!$G$24:$G$28</c:f>
              <c:strCache>
                <c:ptCount val="5"/>
                <c:pt idx="0">
                  <c:v>Resafa</c:v>
                </c:pt>
                <c:pt idx="1">
                  <c:v>Khanaqin</c:v>
                </c:pt>
                <c:pt idx="2">
                  <c:v>Erbil</c:v>
                </c:pt>
                <c:pt idx="3">
                  <c:v>Sumel</c:v>
                </c:pt>
                <c:pt idx="4">
                  <c:v>Akre</c:v>
                </c:pt>
              </c:strCache>
            </c:strRef>
          </c:cat>
          <c:val>
            <c:numRef>
              <c:f>Profile_Portrait!$H$24:$H$28</c:f>
              <c:numCache>
                <c:formatCode>General</c:formatCode>
                <c:ptCount val="5"/>
                <c:pt idx="0">
                  <c:v>286</c:v>
                </c:pt>
                <c:pt idx="1">
                  <c:v>209</c:v>
                </c:pt>
                <c:pt idx="2">
                  <c:v>359</c:v>
                </c:pt>
                <c:pt idx="3">
                  <c:v>93</c:v>
                </c:pt>
                <c:pt idx="4">
                  <c:v>380</c:v>
                </c:pt>
              </c:numCache>
            </c:numRef>
          </c:val>
        </c:ser>
        <c:dLbls>
          <c:showLegendKey val="0"/>
          <c:showVal val="0"/>
          <c:showCatName val="0"/>
          <c:showSerName val="0"/>
          <c:showPercent val="0"/>
          <c:showBubbleSize val="0"/>
        </c:dLbls>
        <c:gapWidth val="153"/>
        <c:axId val="261162112"/>
        <c:axId val="261163648"/>
      </c:barChart>
      <c:catAx>
        <c:axId val="261162112"/>
        <c:scaling>
          <c:orientation val="minMax"/>
        </c:scaling>
        <c:delete val="0"/>
        <c:axPos val="b"/>
        <c:numFmt formatCode="General" sourceLinked="1"/>
        <c:majorTickMark val="out"/>
        <c:minorTickMark val="none"/>
        <c:tickLblPos val="nextTo"/>
        <c:txPr>
          <a:bodyPr/>
          <a:lstStyle/>
          <a:p>
            <a:pPr>
              <a:defRPr sz="800">
                <a:solidFill>
                  <a:srgbClr val="63686A"/>
                </a:solidFill>
                <a:latin typeface="Arial" pitchFamily="34" charset="0"/>
                <a:cs typeface="Arial" pitchFamily="34" charset="0"/>
              </a:defRPr>
            </a:pPr>
            <a:endParaRPr lang="en-US"/>
          </a:p>
        </c:txPr>
        <c:crossAx val="261163648"/>
        <c:crosses val="autoZero"/>
        <c:auto val="1"/>
        <c:lblAlgn val="ctr"/>
        <c:lblOffset val="100"/>
        <c:noMultiLvlLbl val="0"/>
      </c:catAx>
      <c:valAx>
        <c:axId val="261163648"/>
        <c:scaling>
          <c:orientation val="minMax"/>
        </c:scaling>
        <c:delete val="1"/>
        <c:axPos val="l"/>
        <c:numFmt formatCode="General" sourceLinked="1"/>
        <c:majorTickMark val="out"/>
        <c:minorTickMark val="none"/>
        <c:tickLblPos val="nextTo"/>
        <c:crossAx val="26116211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64010837509291E-2"/>
          <c:y val="0.12038345987458553"/>
          <c:w val="0.52191766370153692"/>
          <c:h val="0.82676394960632316"/>
        </c:manualLayout>
      </c:layout>
      <c:pieChart>
        <c:varyColors val="1"/>
        <c:ser>
          <c:idx val="0"/>
          <c:order val="0"/>
          <c:spPr>
            <a:ln>
              <a:noFill/>
            </a:ln>
          </c:spPr>
          <c:dPt>
            <c:idx val="0"/>
            <c:bubble3D val="0"/>
            <c:spPr>
              <a:solidFill>
                <a:schemeClr val="tx2">
                  <a:lumMod val="60000"/>
                  <a:lumOff val="40000"/>
                  <a:alpha val="70000"/>
                </a:schemeClr>
              </a:solidFill>
              <a:ln w="12700">
                <a:noFill/>
              </a:ln>
              <a:effectLst>
                <a:outerShdw blurRad="63500" dist="50800" sx="102000" sy="102000" algn="ctr" rotWithShape="0">
                  <a:srgbClr val="000000">
                    <a:alpha val="16000"/>
                  </a:srgbClr>
                </a:outerShdw>
              </a:effectLst>
            </c:spPr>
          </c:dPt>
          <c:dPt>
            <c:idx val="1"/>
            <c:bubble3D val="0"/>
            <c:spPr>
              <a:solidFill>
                <a:schemeClr val="accent5">
                  <a:lumMod val="60000"/>
                  <a:lumOff val="40000"/>
                  <a:alpha val="70000"/>
                </a:schemeClr>
              </a:solidFill>
              <a:ln w="12700">
                <a:noFill/>
              </a:ln>
              <a:effectLst>
                <a:outerShdw blurRad="63500" sx="102000" sy="102000" algn="ctr" rotWithShape="0">
                  <a:srgbClr val="000000">
                    <a:alpha val="16000"/>
                  </a:srgbClr>
                </a:outerShdw>
              </a:effectLst>
            </c:spPr>
          </c:dPt>
          <c:dPt>
            <c:idx val="2"/>
            <c:bubble3D val="0"/>
            <c:spPr>
              <a:solidFill>
                <a:schemeClr val="accent5">
                  <a:lumMod val="50000"/>
                  <a:alpha val="70000"/>
                </a:schemeClr>
              </a:solidFill>
              <a:ln w="12700">
                <a:noFill/>
              </a:ln>
              <a:effectLst>
                <a:outerShdw blurRad="63500" dist="50800" sx="102000" sy="102000" algn="ctr" rotWithShape="0">
                  <a:srgbClr val="000000">
                    <a:alpha val="16000"/>
                  </a:srgbClr>
                </a:outerShdw>
              </a:effectLst>
            </c:spPr>
          </c:dPt>
          <c:dPt>
            <c:idx val="3"/>
            <c:bubble3D val="0"/>
            <c:spPr>
              <a:solidFill>
                <a:srgbClr val="002060">
                  <a:alpha val="69000"/>
                </a:srgbClr>
              </a:solidFill>
              <a:ln w="12700">
                <a:noFill/>
              </a:ln>
            </c:spPr>
          </c:dPt>
          <c:dLbls>
            <c:txPr>
              <a:bodyPr/>
              <a:lstStyle/>
              <a:p>
                <a:pPr>
                  <a:defRPr sz="800" b="0">
                    <a:solidFill>
                      <a:srgbClr val="63686A"/>
                    </a:solidFill>
                    <a:latin typeface="Arial" pitchFamily="34" charset="0"/>
                    <a:cs typeface="Arial" pitchFamily="34" charset="0"/>
                  </a:defRPr>
                </a:pPr>
                <a:endParaRPr lang="en-US"/>
              </a:p>
            </c:txPr>
            <c:dLblPos val="outEnd"/>
            <c:showLegendKey val="0"/>
            <c:showVal val="0"/>
            <c:showCatName val="0"/>
            <c:showSerName val="0"/>
            <c:showPercent val="1"/>
            <c:showBubbleSize val="0"/>
            <c:showLeaderLines val="0"/>
          </c:dLbls>
          <c:cat>
            <c:strRef>
              <c:f>Profile_Portrait!$G$20:$J$20</c:f>
              <c:strCache>
                <c:ptCount val="4"/>
                <c:pt idx="0">
                  <c:v>Christian</c:v>
                </c:pt>
                <c:pt idx="1">
                  <c:v>Muslim</c:v>
                </c:pt>
                <c:pt idx="2">
                  <c:v>Buddhist</c:v>
                </c:pt>
                <c:pt idx="3">
                  <c:v>Hindu</c:v>
                </c:pt>
              </c:strCache>
            </c:strRef>
          </c:cat>
          <c:val>
            <c:numRef>
              <c:f>Profile_Portrait!$G$21:$J$21</c:f>
              <c:numCache>
                <c:formatCode>General</c:formatCode>
                <c:ptCount val="4"/>
                <c:pt idx="0">
                  <c:v>134</c:v>
                </c:pt>
                <c:pt idx="1">
                  <c:v>357</c:v>
                </c:pt>
                <c:pt idx="2">
                  <c:v>45</c:v>
                </c:pt>
                <c:pt idx="3">
                  <c:v>268</c:v>
                </c:pt>
              </c:numCache>
            </c:numRef>
          </c:val>
        </c:ser>
        <c:dLbls>
          <c:showLegendKey val="0"/>
          <c:showVal val="0"/>
          <c:showCatName val="0"/>
          <c:showSerName val="0"/>
          <c:showPercent val="0"/>
          <c:showBubbleSize val="0"/>
          <c:showLeaderLines val="0"/>
        </c:dLbls>
        <c:firstSliceAng val="0"/>
      </c:pieChart>
    </c:plotArea>
    <c:legend>
      <c:legendPos val="r"/>
      <c:layout>
        <c:manualLayout>
          <c:xMode val="edge"/>
          <c:yMode val="edge"/>
          <c:x val="0.68318022747156604"/>
          <c:y val="0.27327941243857123"/>
          <c:w val="0.28962252114319043"/>
          <c:h val="0.60627322796222594"/>
        </c:manualLayout>
      </c:layout>
      <c:overlay val="0"/>
      <c:txPr>
        <a:bodyPr/>
        <a:lstStyle/>
        <a:p>
          <a:pPr>
            <a:defRPr sz="800" b="0">
              <a:solidFill>
                <a:srgbClr val="63686A"/>
              </a:solidFill>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0"/>
    <c:plotArea>
      <c:layout>
        <c:manualLayout>
          <c:layoutTarget val="inner"/>
          <c:xMode val="edge"/>
          <c:yMode val="edge"/>
          <c:x val="0.34147237967869554"/>
          <c:y val="6.8908977572860658E-2"/>
          <c:w val="0.63121230166492082"/>
          <c:h val="0.89203384122048246"/>
        </c:manualLayout>
      </c:layout>
      <c:barChart>
        <c:barDir val="bar"/>
        <c:grouping val="clustered"/>
        <c:varyColors val="0"/>
        <c:ser>
          <c:idx val="0"/>
          <c:order val="0"/>
          <c:tx>
            <c:strRef>
              <c:f>Profile_Portrait!$H$6</c:f>
              <c:strCache>
                <c:ptCount val="1"/>
                <c:pt idx="0">
                  <c:v>Male%</c:v>
                </c:pt>
              </c:strCache>
            </c:strRef>
          </c:tx>
          <c:spPr>
            <a:solidFill>
              <a:srgbClr val="C8C9C7"/>
            </a:solidFill>
            <a:ln>
              <a:solidFill>
                <a:schemeClr val="lt1">
                  <a:shade val="95000"/>
                  <a:satMod val="105000"/>
                </a:schemeClr>
              </a:solidFill>
            </a:ln>
          </c:spPr>
          <c:invertIfNegative val="0"/>
          <c:dLbls>
            <c:numFmt formatCode="0%" sourceLinked="0"/>
            <c:txPr>
              <a:bodyPr anchor="t" anchorCtr="0"/>
              <a:lstStyle/>
              <a:p>
                <a:pPr>
                  <a:defRPr sz="800" b="0">
                    <a:solidFill>
                      <a:srgbClr val="63686A"/>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0"/>
          </c:dLbls>
          <c:cat>
            <c:strRef>
              <c:f>Profile_Portrait!$G$7:$G$11</c:f>
              <c:strCache>
                <c:ptCount val="5"/>
                <c:pt idx="0">
                  <c:v>0-4</c:v>
                </c:pt>
                <c:pt idx="1">
                  <c:v>5-11</c:v>
                </c:pt>
                <c:pt idx="2">
                  <c:v>12-17</c:v>
                </c:pt>
                <c:pt idx="3">
                  <c:v>18-59</c:v>
                </c:pt>
                <c:pt idx="4">
                  <c:v>60 and above</c:v>
                </c:pt>
              </c:strCache>
            </c:strRef>
          </c:cat>
          <c:val>
            <c:numRef>
              <c:f>Profile_Portrait!$H$7:$H$11</c:f>
              <c:numCache>
                <c:formatCode>0.0%</c:formatCode>
                <c:ptCount val="5"/>
                <c:pt idx="0">
                  <c:v>1.9347037484885126E-2</c:v>
                </c:pt>
                <c:pt idx="1">
                  <c:v>6.529625151148731E-2</c:v>
                </c:pt>
                <c:pt idx="2">
                  <c:v>0.32406287787182586</c:v>
                </c:pt>
                <c:pt idx="3">
                  <c:v>0.10761789600967352</c:v>
                </c:pt>
                <c:pt idx="4">
                  <c:v>1.0882708585247884E-2</c:v>
                </c:pt>
              </c:numCache>
            </c:numRef>
          </c:val>
        </c:ser>
        <c:ser>
          <c:idx val="1"/>
          <c:order val="1"/>
          <c:tx>
            <c:strRef>
              <c:f>Profile_Portrait!$I$6</c:f>
              <c:strCache>
                <c:ptCount val="1"/>
                <c:pt idx="0">
                  <c:v>Female%</c:v>
                </c:pt>
              </c:strCache>
            </c:strRef>
          </c:tx>
          <c:spPr>
            <a:gradFill>
              <a:gsLst>
                <a:gs pos="1000">
                  <a:srgbClr val="2C649C">
                    <a:lumMod val="97000"/>
                    <a:lumOff val="3000"/>
                  </a:srgbClr>
                </a:gs>
                <a:gs pos="100000">
                  <a:srgbClr val="4083C9"/>
                </a:gs>
              </a:gsLst>
              <a:lin ang="5400000" scaled="0"/>
            </a:gradFill>
          </c:spPr>
          <c:invertIfNegative val="0"/>
          <c:dLbls>
            <c:numFmt formatCode="#.##0;#,##0%" sourceLinked="0"/>
            <c:txPr>
              <a:bodyPr/>
              <a:lstStyle/>
              <a:p>
                <a:pPr>
                  <a:defRPr sz="800" b="0">
                    <a:solidFill>
                      <a:srgbClr val="63686A"/>
                    </a:solidFill>
                    <a:latin typeface="Arial" pitchFamily="34" charset="0"/>
                    <a:cs typeface="Arial" pitchFamily="34" charset="0"/>
                  </a:defRPr>
                </a:pPr>
                <a:endParaRPr lang="en-US"/>
              </a:p>
            </c:txPr>
            <c:showLegendKey val="0"/>
            <c:showVal val="1"/>
            <c:showCatName val="0"/>
            <c:showSerName val="0"/>
            <c:showPercent val="0"/>
            <c:showBubbleSize val="0"/>
            <c:showLeaderLines val="0"/>
          </c:dLbls>
          <c:cat>
            <c:strRef>
              <c:f>Profile_Portrait!$G$7:$G$11</c:f>
              <c:strCache>
                <c:ptCount val="5"/>
                <c:pt idx="0">
                  <c:v>0-4</c:v>
                </c:pt>
                <c:pt idx="1">
                  <c:v>5-11</c:v>
                </c:pt>
                <c:pt idx="2">
                  <c:v>12-17</c:v>
                </c:pt>
                <c:pt idx="3">
                  <c:v>18-59</c:v>
                </c:pt>
                <c:pt idx="4">
                  <c:v>60 and above</c:v>
                </c:pt>
              </c:strCache>
            </c:strRef>
          </c:cat>
          <c:val>
            <c:numRef>
              <c:f>Profile_Portrait!$I$7:$I$11</c:f>
              <c:numCache>
                <c:formatCode>0.0%</c:formatCode>
                <c:ptCount val="5"/>
                <c:pt idx="0">
                  <c:v>-9.673518742442563E-3</c:v>
                </c:pt>
                <c:pt idx="1">
                  <c:v>-6.4087061668681986E-2</c:v>
                </c:pt>
                <c:pt idx="2">
                  <c:v>-0.29746070133010882</c:v>
                </c:pt>
                <c:pt idx="3">
                  <c:v>-9.3107617896009673E-2</c:v>
                </c:pt>
                <c:pt idx="4">
                  <c:v>-8.4643288996372433E-3</c:v>
                </c:pt>
              </c:numCache>
            </c:numRef>
          </c:val>
        </c:ser>
        <c:dLbls>
          <c:showLegendKey val="0"/>
          <c:showVal val="0"/>
          <c:showCatName val="0"/>
          <c:showSerName val="0"/>
          <c:showPercent val="0"/>
          <c:showBubbleSize val="0"/>
        </c:dLbls>
        <c:gapWidth val="45"/>
        <c:overlap val="100"/>
        <c:axId val="327072384"/>
        <c:axId val="327378432"/>
      </c:barChart>
      <c:catAx>
        <c:axId val="327072384"/>
        <c:scaling>
          <c:orientation val="maxMin"/>
        </c:scaling>
        <c:delete val="0"/>
        <c:axPos val="l"/>
        <c:majorTickMark val="out"/>
        <c:minorTickMark val="none"/>
        <c:tickLblPos val="low"/>
        <c:spPr>
          <a:ln>
            <a:noFill/>
          </a:ln>
        </c:spPr>
        <c:txPr>
          <a:bodyPr anchor="ctr" anchorCtr="1"/>
          <a:lstStyle/>
          <a:p>
            <a:pPr>
              <a:defRPr sz="800">
                <a:solidFill>
                  <a:srgbClr val="63686A"/>
                </a:solidFill>
                <a:latin typeface="Arial" pitchFamily="34" charset="0"/>
                <a:cs typeface="Arial" pitchFamily="34" charset="0"/>
              </a:defRPr>
            </a:pPr>
            <a:endParaRPr lang="en-US"/>
          </a:p>
        </c:txPr>
        <c:crossAx val="327378432"/>
        <c:crosses val="autoZero"/>
        <c:auto val="1"/>
        <c:lblAlgn val="ctr"/>
        <c:lblOffset val="500"/>
        <c:noMultiLvlLbl val="0"/>
      </c:catAx>
      <c:valAx>
        <c:axId val="327378432"/>
        <c:scaling>
          <c:orientation val="minMax"/>
        </c:scaling>
        <c:delete val="1"/>
        <c:axPos val="t"/>
        <c:numFmt formatCode="0.0%" sourceLinked="1"/>
        <c:majorTickMark val="out"/>
        <c:minorTickMark val="none"/>
        <c:tickLblPos val="nextTo"/>
        <c:crossAx val="327072384"/>
        <c:crosses val="autoZero"/>
        <c:crossBetween val="between"/>
      </c:valAx>
      <c:spPr>
        <a:solidFill>
          <a:schemeClr val="bg1">
            <a:alpha val="0"/>
          </a:schemeClr>
        </a:solidFill>
      </c:spPr>
    </c:plotArea>
    <c:plotVisOnly val="1"/>
    <c:dispBlanksAs val="gap"/>
    <c:showDLblsOverMax val="0"/>
  </c:chart>
  <c:spPr>
    <a:solidFill>
      <a:schemeClr val="bg1">
        <a:alpha val="0"/>
      </a:schemeClr>
    </a:solidFill>
    <a:ln>
      <a:noFill/>
    </a:ln>
  </c:spPr>
  <c:txPr>
    <a:bodyPr/>
    <a:lstStyle/>
    <a:p>
      <a:pPr>
        <a:defRPr sz="700">
          <a:latin typeface="Franklin Gothic Book" pitchFamily="34" charset="0"/>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914582351919908E-2"/>
          <c:y val="0.14804916806130636"/>
          <c:w val="0.92008541764808005"/>
          <c:h val="0.71073363754328722"/>
        </c:manualLayout>
      </c:layout>
      <c:barChart>
        <c:barDir val="col"/>
        <c:grouping val="clustered"/>
        <c:varyColors val="0"/>
        <c:ser>
          <c:idx val="0"/>
          <c:order val="0"/>
          <c:spPr>
            <a:solidFill>
              <a:srgbClr val="0072BC"/>
            </a:solidFill>
          </c:spPr>
          <c:invertIfNegative val="0"/>
          <c:dLbls>
            <c:txPr>
              <a:bodyPr/>
              <a:lstStyle/>
              <a:p>
                <a:pPr>
                  <a:defRPr sz="800">
                    <a:solidFill>
                      <a:srgbClr val="63686A"/>
                    </a:solidFill>
                    <a:latin typeface="Arial" pitchFamily="34" charset="0"/>
                    <a:cs typeface="Arial" pitchFamily="34" charset="0"/>
                  </a:defRPr>
                </a:pPr>
                <a:endParaRPr lang="en-US"/>
              </a:p>
            </c:txPr>
            <c:showLegendKey val="0"/>
            <c:showVal val="1"/>
            <c:showCatName val="0"/>
            <c:showSerName val="0"/>
            <c:showPercent val="0"/>
            <c:showBubbleSize val="0"/>
            <c:showLeaderLines val="0"/>
          </c:dLbls>
          <c:cat>
            <c:strRef>
              <c:f>Profile_Portrait!$G$24:$G$28</c:f>
              <c:strCache>
                <c:ptCount val="5"/>
                <c:pt idx="0">
                  <c:v>Resafa</c:v>
                </c:pt>
                <c:pt idx="1">
                  <c:v>Khanaqin</c:v>
                </c:pt>
                <c:pt idx="2">
                  <c:v>Erbil</c:v>
                </c:pt>
                <c:pt idx="3">
                  <c:v>Sumel</c:v>
                </c:pt>
                <c:pt idx="4">
                  <c:v>Akre</c:v>
                </c:pt>
              </c:strCache>
            </c:strRef>
          </c:cat>
          <c:val>
            <c:numRef>
              <c:f>Profile_Portrait!$H$24:$H$28</c:f>
              <c:numCache>
                <c:formatCode>General</c:formatCode>
                <c:ptCount val="5"/>
                <c:pt idx="0">
                  <c:v>286</c:v>
                </c:pt>
                <c:pt idx="1">
                  <c:v>209</c:v>
                </c:pt>
                <c:pt idx="2">
                  <c:v>359</c:v>
                </c:pt>
                <c:pt idx="3">
                  <c:v>93</c:v>
                </c:pt>
                <c:pt idx="4">
                  <c:v>380</c:v>
                </c:pt>
              </c:numCache>
            </c:numRef>
          </c:val>
        </c:ser>
        <c:dLbls>
          <c:showLegendKey val="0"/>
          <c:showVal val="0"/>
          <c:showCatName val="0"/>
          <c:showSerName val="0"/>
          <c:showPercent val="0"/>
          <c:showBubbleSize val="0"/>
        </c:dLbls>
        <c:gapWidth val="153"/>
        <c:axId val="321435520"/>
        <c:axId val="322024960"/>
      </c:barChart>
      <c:catAx>
        <c:axId val="321435520"/>
        <c:scaling>
          <c:orientation val="minMax"/>
        </c:scaling>
        <c:delete val="0"/>
        <c:axPos val="b"/>
        <c:numFmt formatCode="General" sourceLinked="1"/>
        <c:majorTickMark val="out"/>
        <c:minorTickMark val="none"/>
        <c:tickLblPos val="nextTo"/>
        <c:txPr>
          <a:bodyPr/>
          <a:lstStyle/>
          <a:p>
            <a:pPr>
              <a:defRPr sz="800">
                <a:solidFill>
                  <a:srgbClr val="63686A"/>
                </a:solidFill>
                <a:latin typeface="Arial" pitchFamily="34" charset="0"/>
                <a:cs typeface="Arial" pitchFamily="34" charset="0"/>
              </a:defRPr>
            </a:pPr>
            <a:endParaRPr lang="en-US"/>
          </a:p>
        </c:txPr>
        <c:crossAx val="322024960"/>
        <c:crosses val="autoZero"/>
        <c:auto val="1"/>
        <c:lblAlgn val="ctr"/>
        <c:lblOffset val="100"/>
        <c:noMultiLvlLbl val="0"/>
      </c:catAx>
      <c:valAx>
        <c:axId val="322024960"/>
        <c:scaling>
          <c:orientation val="minMax"/>
        </c:scaling>
        <c:delete val="1"/>
        <c:axPos val="l"/>
        <c:numFmt formatCode="General" sourceLinked="1"/>
        <c:majorTickMark val="out"/>
        <c:minorTickMark val="none"/>
        <c:tickLblPos val="nextTo"/>
        <c:crossAx val="32143552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25301353595104"/>
          <c:y val="0.18021381596180513"/>
          <c:w val="0.5351341798184005"/>
          <c:h val="0.81429374722776182"/>
        </c:manualLayout>
      </c:layout>
      <c:pieChart>
        <c:varyColors val="1"/>
        <c:ser>
          <c:idx val="0"/>
          <c:order val="0"/>
          <c:spPr>
            <a:ln>
              <a:noFill/>
            </a:ln>
          </c:spPr>
          <c:dPt>
            <c:idx val="0"/>
            <c:bubble3D val="0"/>
            <c:spPr>
              <a:solidFill>
                <a:schemeClr val="tx2">
                  <a:lumMod val="60000"/>
                  <a:lumOff val="40000"/>
                  <a:alpha val="70000"/>
                </a:schemeClr>
              </a:solidFill>
              <a:ln w="12700">
                <a:noFill/>
              </a:ln>
              <a:effectLst>
                <a:outerShdw dist="50800" sx="1000" sy="1000" algn="ctr" rotWithShape="0">
                  <a:srgbClr val="000000"/>
                </a:outerShdw>
              </a:effectLst>
            </c:spPr>
          </c:dPt>
          <c:dPt>
            <c:idx val="1"/>
            <c:bubble3D val="0"/>
            <c:spPr>
              <a:solidFill>
                <a:schemeClr val="accent5">
                  <a:lumMod val="60000"/>
                  <a:lumOff val="40000"/>
                  <a:alpha val="70000"/>
                </a:schemeClr>
              </a:solidFill>
              <a:ln w="12700">
                <a:noFill/>
              </a:ln>
              <a:effectLst>
                <a:outerShdw blurRad="63500" sx="102000" sy="102000" algn="ctr" rotWithShape="0">
                  <a:srgbClr val="000000">
                    <a:alpha val="16000"/>
                  </a:srgbClr>
                </a:outerShdw>
              </a:effectLst>
            </c:spPr>
          </c:dPt>
          <c:dPt>
            <c:idx val="2"/>
            <c:bubble3D val="0"/>
            <c:spPr>
              <a:solidFill>
                <a:schemeClr val="accent5">
                  <a:lumMod val="50000"/>
                  <a:alpha val="70000"/>
                </a:schemeClr>
              </a:solidFill>
              <a:ln w="12700">
                <a:noFill/>
              </a:ln>
              <a:effectLst>
                <a:outerShdw blurRad="63500" dist="50800" sx="102000" sy="102000" algn="ctr" rotWithShape="0">
                  <a:srgbClr val="000000">
                    <a:alpha val="16000"/>
                  </a:srgbClr>
                </a:outerShdw>
              </a:effectLst>
            </c:spPr>
          </c:dPt>
          <c:dPt>
            <c:idx val="3"/>
            <c:bubble3D val="0"/>
            <c:spPr>
              <a:solidFill>
                <a:srgbClr val="002060">
                  <a:alpha val="69000"/>
                </a:srgbClr>
              </a:solidFill>
              <a:ln w="12700">
                <a:noFill/>
              </a:ln>
            </c:spPr>
          </c:dPt>
          <c:dLbls>
            <c:dLbl>
              <c:idx val="0"/>
              <c:layout>
                <c:manualLayout>
                  <c:x val="-8.8109034162863711E-2"/>
                  <c:y val="-0.21933742588503216"/>
                </c:manualLayout>
              </c:layout>
              <c:dLblPos val="bestFit"/>
              <c:showLegendKey val="0"/>
              <c:showVal val="0"/>
              <c:showCatName val="1"/>
              <c:showSerName val="0"/>
              <c:showPercent val="1"/>
              <c:showBubbleSize val="0"/>
            </c:dLbl>
            <c:dLbl>
              <c:idx val="1"/>
              <c:layout>
                <c:manualLayout>
                  <c:x val="-5.7628675302800123E-3"/>
                  <c:y val="-0.11532510713499883"/>
                </c:manualLayout>
              </c:layout>
              <c:spPr/>
              <c:txPr>
                <a:bodyPr rot="0" vert="horz" anchor="ctr" anchorCtr="1"/>
                <a:lstStyle/>
                <a:p>
                  <a:pPr>
                    <a:defRPr sz="800" b="0">
                      <a:solidFill>
                        <a:srgbClr val="63686A"/>
                      </a:solidFill>
                      <a:latin typeface="Arial" pitchFamily="34" charset="0"/>
                      <a:cs typeface="Arial" pitchFamily="34" charset="0"/>
                    </a:defRPr>
                  </a:pPr>
                  <a:endParaRPr lang="en-US"/>
                </a:p>
              </c:txPr>
              <c:dLblPos val="bestFit"/>
              <c:showLegendKey val="0"/>
              <c:showVal val="0"/>
              <c:showCatName val="1"/>
              <c:showSerName val="0"/>
              <c:showPercent val="1"/>
              <c:showBubbleSize val="0"/>
            </c:dLbl>
            <c:dLbl>
              <c:idx val="2"/>
              <c:layout>
                <c:manualLayout>
                  <c:x val="0"/>
                  <c:y val="7.0969296698460818E-2"/>
                </c:manualLayout>
              </c:layout>
              <c:dLblPos val="bestFit"/>
              <c:showLegendKey val="0"/>
              <c:showVal val="0"/>
              <c:showCatName val="1"/>
              <c:showSerName val="0"/>
              <c:showPercent val="1"/>
              <c:showBubbleSize val="0"/>
            </c:dLbl>
            <c:txPr>
              <a:bodyPr/>
              <a:lstStyle/>
              <a:p>
                <a:pPr>
                  <a:defRPr sz="800" b="0">
                    <a:solidFill>
                      <a:srgbClr val="63686A"/>
                    </a:solidFill>
                    <a:latin typeface="Arial" pitchFamily="34" charset="0"/>
                    <a:cs typeface="Arial" pitchFamily="34" charset="0"/>
                  </a:defRPr>
                </a:pPr>
                <a:endParaRPr lang="en-US"/>
              </a:p>
            </c:txPr>
            <c:dLblPos val="outEnd"/>
            <c:showLegendKey val="0"/>
            <c:showVal val="0"/>
            <c:showCatName val="1"/>
            <c:showSerName val="0"/>
            <c:showPercent val="1"/>
            <c:showBubbleSize val="0"/>
            <c:showLeaderLines val="0"/>
          </c:dLbls>
          <c:cat>
            <c:strRef>
              <c:f>Profile_Portrait!$G$16:$J$16</c:f>
              <c:strCache>
                <c:ptCount val="4"/>
                <c:pt idx="0">
                  <c:v>Group1</c:v>
                </c:pt>
                <c:pt idx="1">
                  <c:v>Group2</c:v>
                </c:pt>
                <c:pt idx="2">
                  <c:v>Group3</c:v>
                </c:pt>
                <c:pt idx="3">
                  <c:v>Group4</c:v>
                </c:pt>
              </c:strCache>
            </c:strRef>
          </c:cat>
          <c:val>
            <c:numRef>
              <c:f>Profile_Portrait!$G$17:$J$17</c:f>
              <c:numCache>
                <c:formatCode>General</c:formatCode>
                <c:ptCount val="4"/>
                <c:pt idx="0">
                  <c:v>380</c:v>
                </c:pt>
                <c:pt idx="1">
                  <c:v>268</c:v>
                </c:pt>
                <c:pt idx="2">
                  <c:v>134</c:v>
                </c:pt>
                <c:pt idx="3">
                  <c:v>5</c:v>
                </c:pt>
              </c:numCache>
            </c:numRef>
          </c:val>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emf"/><Relationship Id="rId18" Type="http://schemas.openxmlformats.org/officeDocument/2006/relationships/image" Target="../media/image15.emf"/><Relationship Id="rId3" Type="http://schemas.openxmlformats.org/officeDocument/2006/relationships/chart" Target="../charts/chart2.xml"/><Relationship Id="rId7" Type="http://schemas.openxmlformats.org/officeDocument/2006/relationships/image" Target="../media/image5.png"/><Relationship Id="rId12" Type="http://schemas.openxmlformats.org/officeDocument/2006/relationships/image" Target="../media/image10.png"/><Relationship Id="rId17" Type="http://schemas.openxmlformats.org/officeDocument/2006/relationships/image" Target="../media/image14.emf"/><Relationship Id="rId2" Type="http://schemas.openxmlformats.org/officeDocument/2006/relationships/chart" Target="../charts/chart1.xml"/><Relationship Id="rId16" Type="http://schemas.openxmlformats.org/officeDocument/2006/relationships/image" Target="../media/image13.png"/><Relationship Id="rId1" Type="http://schemas.openxmlformats.org/officeDocument/2006/relationships/image" Target="../media/image2.png"/><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3.emf"/><Relationship Id="rId15" Type="http://schemas.openxmlformats.org/officeDocument/2006/relationships/chart" Target="../charts/chart4.xml"/><Relationship Id="rId10" Type="http://schemas.openxmlformats.org/officeDocument/2006/relationships/image" Target="../media/image8.png"/><Relationship Id="rId19" Type="http://schemas.openxmlformats.org/officeDocument/2006/relationships/image" Target="../media/image16.emf"/><Relationship Id="rId4" Type="http://schemas.openxmlformats.org/officeDocument/2006/relationships/chart" Target="../charts/chart3.xml"/><Relationship Id="rId9" Type="http://schemas.openxmlformats.org/officeDocument/2006/relationships/image" Target="../media/image7.png"/><Relationship Id="rId1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image" Target="../media/image12.png"/><Relationship Id="rId7" Type="http://schemas.openxmlformats.org/officeDocument/2006/relationships/image" Target="../media/image16.emf"/><Relationship Id="rId2" Type="http://schemas.openxmlformats.org/officeDocument/2006/relationships/image" Target="../media/image11.emf"/><Relationship Id="rId1" Type="http://schemas.openxmlformats.org/officeDocument/2006/relationships/image" Target="../media/image2.png"/><Relationship Id="rId6" Type="http://schemas.openxmlformats.org/officeDocument/2006/relationships/chart" Target="../charts/chart7.xml"/><Relationship Id="rId11" Type="http://schemas.openxmlformats.org/officeDocument/2006/relationships/image" Target="../media/image23.emf"/><Relationship Id="rId5" Type="http://schemas.openxmlformats.org/officeDocument/2006/relationships/chart" Target="../charts/chart6.xml"/><Relationship Id="rId10" Type="http://schemas.openxmlformats.org/officeDocument/2006/relationships/image" Target="../media/image22.emf"/><Relationship Id="rId4" Type="http://schemas.openxmlformats.org/officeDocument/2006/relationships/chart" Target="../charts/chart5.xml"/><Relationship Id="rId9" Type="http://schemas.openxmlformats.org/officeDocument/2006/relationships/image" Target="../media/image2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17.emf"/><Relationship Id="rId4" Type="http://schemas.openxmlformats.org/officeDocument/2006/relationships/image" Target="../media/image20.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25.emf"/><Relationship Id="rId2" Type="http://schemas.openxmlformats.org/officeDocument/2006/relationships/image" Target="../media/image24.emf"/><Relationship Id="rId1" Type="http://schemas.openxmlformats.org/officeDocument/2006/relationships/image" Target="../media/image20.emf"/><Relationship Id="rId4"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xdr:from>
      <xdr:col>0</xdr:col>
      <xdr:colOff>400050</xdr:colOff>
      <xdr:row>0</xdr:row>
      <xdr:rowOff>176224</xdr:rowOff>
    </xdr:from>
    <xdr:to>
      <xdr:col>12</xdr:col>
      <xdr:colOff>403860</xdr:colOff>
      <xdr:row>4</xdr:row>
      <xdr:rowOff>45164</xdr:rowOff>
    </xdr:to>
    <xdr:grpSp>
      <xdr:nvGrpSpPr>
        <xdr:cNvPr id="3" name="Group 2"/>
        <xdr:cNvGrpSpPr/>
      </xdr:nvGrpSpPr>
      <xdr:grpSpPr>
        <a:xfrm>
          <a:off x="400050" y="176224"/>
          <a:ext cx="7501890" cy="600460"/>
          <a:chOff x="907660" y="2762250"/>
          <a:chExt cx="9061636" cy="630116"/>
        </a:xfrm>
      </xdr:grpSpPr>
      <xdr:grpSp>
        <xdr:nvGrpSpPr>
          <xdr:cNvPr id="5" name="Group 4"/>
          <xdr:cNvGrpSpPr/>
        </xdr:nvGrpSpPr>
        <xdr:grpSpPr>
          <a:xfrm>
            <a:off x="907660" y="2762250"/>
            <a:ext cx="9061636" cy="630116"/>
            <a:chOff x="1025028" y="1371599"/>
            <a:chExt cx="5436981" cy="630116"/>
          </a:xfrm>
        </xdr:grpSpPr>
        <xdr:sp macro="" textlink="">
          <xdr:nvSpPr>
            <xdr:cNvPr id="8" name="TextBox 7"/>
            <xdr:cNvSpPr txBox="1"/>
          </xdr:nvSpPr>
          <xdr:spPr>
            <a:xfrm>
              <a:off x="1025033" y="1723292"/>
              <a:ext cx="5436976" cy="278423"/>
            </a:xfrm>
            <a:prstGeom prst="rect">
              <a:avLst/>
            </a:prstGeom>
            <a:solidFill>
              <a:srgbClr val="FDFDFD">
                <a:alpha val="7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a:latin typeface="Franklin Gothic Book" pitchFamily="34" charset="0"/>
              </a:endParaRPr>
            </a:p>
          </xdr:txBody>
        </xdr:sp>
        <xdr:sp macro="" textlink="">
          <xdr:nvSpPr>
            <xdr:cNvPr id="9" name="TextBox 1"/>
            <xdr:cNvSpPr txBox="1">
              <a:spLocks/>
            </xdr:cNvSpPr>
          </xdr:nvSpPr>
          <xdr:spPr>
            <a:xfrm>
              <a:off x="1025028" y="1371599"/>
              <a:ext cx="5431513" cy="344365"/>
            </a:xfrm>
            <a:prstGeom prst="rect">
              <a:avLst/>
            </a:prstGeom>
            <a:solidFill>
              <a:srgbClr val="4083C9"/>
            </a:solidFill>
            <a:ln w="9525" cmpd="sng">
              <a:noFill/>
            </a:ln>
            <a:effectLst>
              <a:outerShdw blurRad="88900" dist="25400" dir="5400000" algn="t" rotWithShape="0">
                <a:prstClr val="black">
                  <a:alpha val="11000"/>
                </a:prstClr>
              </a:outerShdw>
            </a:effectLst>
          </xdr:spPr>
          <xdr:style>
            <a:lnRef idx="0">
              <a:scrgbClr r="0" g="0" b="0"/>
            </a:lnRef>
            <a:fillRef idx="0">
              <a:scrgbClr r="0" g="0" b="0"/>
            </a:fillRef>
            <a:effectRef idx="0">
              <a:scrgbClr r="0" g="0" b="0"/>
            </a:effectRef>
            <a:fontRef idx="minor">
              <a:schemeClr val="dk1"/>
            </a:fontRef>
          </xdr:style>
          <xdr:txBody>
            <a:bodyPr wrap="square" t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2400" baseline="0">
                  <a:solidFill>
                    <a:schemeClr val="bg1"/>
                  </a:solidFill>
                  <a:latin typeface="Franklin Gothic Medium Cond" pitchFamily="34" charset="0"/>
                </a:rPr>
                <a:t>CCCM Site Profile Template</a:t>
              </a:r>
              <a:endParaRPr lang="en-GB" sz="2400">
                <a:solidFill>
                  <a:schemeClr val="bg1"/>
                </a:solidFill>
                <a:latin typeface="Franklin Gothic Medium Cond" pitchFamily="34" charset="0"/>
              </a:endParaRPr>
            </a:p>
          </xdr:txBody>
        </xdr:sp>
      </xdr:grpSp>
      <xdr:sp macro="" textlink="">
        <xdr:nvSpPr>
          <xdr:cNvPr id="6" name="TextBox 5"/>
          <xdr:cNvSpPr txBox="1"/>
        </xdr:nvSpPr>
        <xdr:spPr>
          <a:xfrm>
            <a:off x="8418633" y="2806214"/>
            <a:ext cx="146685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200" baseline="0">
                <a:solidFill>
                  <a:schemeClr val="bg1"/>
                </a:solidFill>
                <a:latin typeface="Franklin Gothic Medium Cond" pitchFamily="34" charset="0"/>
              </a:rPr>
              <a:t>October 2015</a:t>
            </a:r>
            <a:endParaRPr lang="en-GB" sz="1200">
              <a:solidFill>
                <a:schemeClr val="bg1"/>
              </a:solidFill>
              <a:latin typeface="Franklin Gothic Medium Cond" pitchFamily="34" charset="0"/>
            </a:endParaRPr>
          </a:p>
        </xdr:txBody>
      </xdr:sp>
      <xdr:sp macro="" textlink="">
        <xdr:nvSpPr>
          <xdr:cNvPr id="7" name="TextBox 6"/>
          <xdr:cNvSpPr txBox="1"/>
        </xdr:nvSpPr>
        <xdr:spPr>
          <a:xfrm>
            <a:off x="8029591" y="3120853"/>
            <a:ext cx="1855895" cy="243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000" baseline="0">
                <a:latin typeface="Franklin Gothic Medium Cond" pitchFamily="34" charset="0"/>
              </a:rPr>
              <a:t>UNHCR</a:t>
            </a:r>
            <a:endParaRPr lang="en-GB" sz="1000">
              <a:latin typeface="Franklin Gothic Medium Cond" pitchFamily="34" charset="0"/>
            </a:endParaRPr>
          </a:p>
        </xdr:txBody>
      </xdr:sp>
    </xdr:grpSp>
    <xdr:clientData/>
  </xdr:twoCellAnchor>
  <xdr:twoCellAnchor>
    <xdr:from>
      <xdr:col>0</xdr:col>
      <xdr:colOff>400049</xdr:colOff>
      <xdr:row>4</xdr:row>
      <xdr:rowOff>95250</xdr:rowOff>
    </xdr:from>
    <xdr:to>
      <xdr:col>12</xdr:col>
      <xdr:colOff>400049</xdr:colOff>
      <xdr:row>6</xdr:row>
      <xdr:rowOff>9525</xdr:rowOff>
    </xdr:to>
    <xdr:sp macro="" textlink="">
      <xdr:nvSpPr>
        <xdr:cNvPr id="11" name="TextBox 10"/>
        <xdr:cNvSpPr txBox="1"/>
      </xdr:nvSpPr>
      <xdr:spPr>
        <a:xfrm>
          <a:off x="400049" y="826770"/>
          <a:ext cx="7498080" cy="280035"/>
        </a:xfrm>
        <a:prstGeom prst="rect">
          <a:avLst/>
        </a:prstGeom>
        <a:solidFill>
          <a:schemeClr val="bg1"/>
        </a:solidFill>
        <a:ln w="9525" cmpd="sng">
          <a:noFill/>
        </a:ln>
        <a:effectLst>
          <a:outerShdw blurRad="88900" dist="25400" dir="5400000" algn="t" rotWithShape="0">
            <a:prstClr val="black">
              <a:alpha val="11000"/>
            </a:prstClr>
          </a:outerShdw>
        </a:effectLst>
      </xdr:spPr>
      <xdr:style>
        <a:lnRef idx="0">
          <a:scrgbClr r="0" g="0" b="0"/>
        </a:lnRef>
        <a:fillRef idx="0">
          <a:scrgbClr r="0" g="0" b="0"/>
        </a:fillRef>
        <a:effectRef idx="0">
          <a:scrgbClr r="0" g="0" b="0"/>
        </a:effectRef>
        <a:fontRef idx="minor">
          <a:schemeClr val="dk1"/>
        </a:fontRef>
      </xdr:style>
      <xdr:txBody>
        <a:bodyPr wrap="square" t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200" baseline="0">
              <a:solidFill>
                <a:schemeClr val="dk1"/>
              </a:solidFill>
              <a:effectLst/>
              <a:latin typeface="Franklin Gothic Book" pitchFamily="34" charset="0"/>
              <a:ea typeface="+mn-ea"/>
              <a:cs typeface="+mn-cs"/>
            </a:rPr>
            <a:t>General Guidelines</a:t>
          </a:r>
        </a:p>
      </xdr:txBody>
    </xdr:sp>
    <xdr:clientData/>
  </xdr:twoCellAnchor>
  <xdr:twoCellAnchor>
    <xdr:from>
      <xdr:col>0</xdr:col>
      <xdr:colOff>400050</xdr:colOff>
      <xdr:row>6</xdr:row>
      <xdr:rowOff>47624</xdr:rowOff>
    </xdr:from>
    <xdr:to>
      <xdr:col>14</xdr:col>
      <xdr:colOff>240030</xdr:colOff>
      <xdr:row>58</xdr:row>
      <xdr:rowOff>129540</xdr:rowOff>
    </xdr:to>
    <xdr:sp macro="" textlink="">
      <xdr:nvSpPr>
        <xdr:cNvPr id="12" name="TextBox 11"/>
        <xdr:cNvSpPr txBox="1"/>
      </xdr:nvSpPr>
      <xdr:spPr>
        <a:xfrm>
          <a:off x="400050" y="1144904"/>
          <a:ext cx="8587740" cy="9591676"/>
        </a:xfrm>
        <a:prstGeom prst="rect">
          <a:avLst/>
        </a:prstGeom>
        <a:solidFill>
          <a:srgbClr val="FDFDFD">
            <a:alpha val="7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000">
              <a:effectLst/>
              <a:latin typeface="Arial"/>
              <a:ea typeface="Calibri"/>
              <a:cs typeface="Times New Roman"/>
            </a:rPr>
            <a:t>The site profile template follows the current UNHCR standards in terms of font, font size and colour palette. Please try to maintain these same standards for all camp profiles, if you need further guidance on formats please contact FICSS HQ. For convenience of understanding the instructions below,</a:t>
          </a:r>
          <a:r>
            <a:rPr lang="en-US" sz="1000" baseline="0">
              <a:effectLst/>
              <a:latin typeface="Arial"/>
              <a:ea typeface="Calibri"/>
              <a:cs typeface="Times New Roman"/>
            </a:rPr>
            <a:t> in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lang="en-US" sz="1000" baseline="0">
              <a:effectLst/>
              <a:latin typeface="Arial"/>
              <a:ea typeface="Calibri"/>
              <a:cs typeface="Times New Roman"/>
            </a:rPr>
            <a:t>tab the information contained will be referred to as "labels". In the </a:t>
          </a:r>
          <a:r>
            <a:rPr kumimoji="0" lang="en-US" sz="1000" b="0" i="0" u="none" strike="noStrike" kern="0" cap="none" spc="0" normalizeH="0" baseline="0" noProof="0">
              <a:ln>
                <a:noFill/>
              </a:ln>
              <a:solidFill>
                <a:srgbClr val="0072BC"/>
              </a:solidFill>
              <a:effectLst/>
              <a:uLnTx/>
              <a:uFillTx/>
              <a:latin typeface="Arial"/>
              <a:ea typeface="Calibri"/>
              <a:cs typeface="Times New Roman"/>
            </a:rPr>
            <a:t>Data</a:t>
          </a:r>
          <a:r>
            <a:rPr lang="en-US" sz="1000" baseline="0">
              <a:effectLst/>
              <a:latin typeface="Arial"/>
              <a:ea typeface="Calibri"/>
              <a:cs typeface="Times New Roman"/>
            </a:rPr>
            <a:t> tab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the information contaned will be referred to as "fields".</a:t>
          </a:r>
          <a:endParaRPr kumimoji="0" lang="en-US" sz="1000" b="0" i="0" u="none" strike="noStrike" kern="0" cap="none" spc="0" normalizeH="0" baseline="0" noProof="0">
            <a:ln>
              <a:noFill/>
            </a:ln>
            <a:solidFill>
              <a:srgbClr val="FF0000"/>
            </a:solidFill>
            <a:effectLst/>
            <a:uLnTx/>
            <a:uFillTx/>
            <a:latin typeface="Arial"/>
            <a:ea typeface="Calibri"/>
            <a:cs typeface="Times New Roman"/>
          </a:endParaRPr>
        </a:p>
        <a:p>
          <a:pPr marL="0" marR="0">
            <a:spcBef>
              <a:spcPts val="0"/>
            </a:spcBef>
            <a:spcAft>
              <a:spcPts val="0"/>
            </a:spcAft>
          </a:pPr>
          <a:endParaRPr kumimoji="0" lang="en-US" sz="1000" b="0" i="0" u="none" strike="noStrike" kern="0" cap="none" spc="0" normalizeH="0" baseline="0" noProof="0">
            <a:ln>
              <a:noFill/>
            </a:ln>
            <a:solidFill>
              <a:srgbClr val="FF0000"/>
            </a:solidFill>
            <a:effectLst/>
            <a:uLnTx/>
            <a:uFillTx/>
            <a:latin typeface="Arial"/>
            <a:ea typeface="Calibri"/>
            <a:cs typeface="Times New Roman"/>
          </a:endParaRPr>
        </a:p>
        <a:p>
          <a:pPr marL="0" marR="0">
            <a:spcBef>
              <a:spcPts val="0"/>
            </a:spcBef>
            <a:spcAft>
              <a:spcPts val="0"/>
            </a:spcAft>
          </a:pPr>
          <a:r>
            <a:rPr lang="en-US" sz="1000" b="1">
              <a:effectLst/>
              <a:latin typeface="Arial"/>
              <a:ea typeface="Calibri"/>
              <a:cs typeface="Times New Roman"/>
            </a:rPr>
            <a:t>How To Use</a:t>
          </a:r>
          <a:r>
            <a:rPr lang="en-US" sz="1000" b="1" baseline="0">
              <a:effectLst/>
              <a:latin typeface="Arial"/>
              <a:ea typeface="Calibri"/>
              <a:cs typeface="Times New Roman"/>
            </a:rPr>
            <a:t> The CCCM Site Profile Template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a:ea typeface="Calibri"/>
              <a:cs typeface="Times New Roman"/>
            </a:rPr>
            <a:t>The site for the profile can be chosen from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tab, in </a:t>
          </a:r>
          <a:r>
            <a:rPr kumimoji="0" lang="en-US" sz="1000" b="1" i="0" u="none" strike="noStrike" kern="0" cap="none" spc="0" normalizeH="0" baseline="0" noProof="0">
              <a:ln>
                <a:noFill/>
              </a:ln>
              <a:solidFill>
                <a:prstClr val="black"/>
              </a:solidFill>
              <a:effectLst/>
              <a:uLnTx/>
              <a:uFillTx/>
              <a:latin typeface="Arial"/>
              <a:ea typeface="Calibri"/>
              <a:cs typeface="Times New Roman"/>
            </a:rPr>
            <a:t>cell E2. </a:t>
          </a:r>
          <a:r>
            <a:rPr kumimoji="0" lang="en-US" sz="1000" b="0" i="0" u="none" strike="noStrike" kern="0" cap="none" spc="0" normalizeH="0" baseline="0" noProof="0">
              <a:ln>
                <a:noFill/>
              </a:ln>
              <a:solidFill>
                <a:prstClr val="black"/>
              </a:solidFill>
              <a:effectLst/>
              <a:uLnTx/>
              <a:uFillTx/>
              <a:latin typeface="Arial"/>
              <a:ea typeface="Calibri"/>
              <a:cs typeface="Times New Roman"/>
            </a:rPr>
            <a:t>The Information about each site is automatically updated in both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tabs.  Both templates </a:t>
          </a:r>
          <a:r>
            <a:rPr kumimoji="0" lang="en-US" sz="1000" b="0" i="0" u="none" strike="noStrike" kern="0" cap="none" spc="0" normalizeH="0" baseline="0" noProof="0">
              <a:ln>
                <a:noFill/>
              </a:ln>
              <a:solidFill>
                <a:prstClr val="black"/>
              </a:solidFill>
              <a:effectLst/>
              <a:uLnTx/>
              <a:uFillTx/>
              <a:latin typeface="Arial"/>
              <a:ea typeface="Calibri"/>
              <a:cs typeface="Times New Roman"/>
            </a:rPr>
            <a:t>are designed to print a one page profile of each site. The site profile should be saved to PDF format (File, Save As, Save as Type: PDF) for printing and dissemination.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a:ea typeface="Calibri"/>
            <a:cs typeface="Times New Roman"/>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a:ea typeface="Calibri"/>
              <a:cs typeface="Times New Roman"/>
            </a:rPr>
            <a:t>All data about sites should only be entered in the </a:t>
          </a:r>
          <a:r>
            <a:rPr kumimoji="0" lang="en-US" sz="1000" b="0" i="0" u="none" strike="noStrike" kern="0" cap="none" spc="0" normalizeH="0" baseline="0" noProof="0">
              <a:ln>
                <a:noFill/>
              </a:ln>
              <a:solidFill>
                <a:srgbClr val="0072BC"/>
              </a:solidFill>
              <a:effectLst/>
              <a:uLnTx/>
              <a:uFillTx/>
              <a:latin typeface="Arial"/>
              <a:ea typeface="Calibri"/>
              <a:cs typeface="Times New Roman"/>
            </a:rPr>
            <a:t>Data</a:t>
          </a:r>
          <a:r>
            <a:rPr kumimoji="0" lang="en-US" sz="1000" b="0" i="0" u="none" strike="noStrike" kern="0" cap="none" spc="0" normalizeH="0" baseline="0" noProof="0">
              <a:ln>
                <a:noFill/>
              </a:ln>
              <a:solidFill>
                <a:prstClr val="black"/>
              </a:solidFill>
              <a:effectLst/>
              <a:uLnTx/>
              <a:uFillTx/>
              <a:latin typeface="Arial"/>
              <a:ea typeface="Calibri"/>
              <a:cs typeface="Times New Roman"/>
            </a:rPr>
            <a:t> tab from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 8</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below. The field names in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 7</a:t>
          </a:r>
          <a:r>
            <a:rPr kumimoji="0" lang="en-US" sz="1000" b="0" i="0" u="none" strike="noStrike" kern="0" cap="none" spc="0" normalizeH="0" baseline="0" noProof="0">
              <a:ln>
                <a:noFill/>
              </a:ln>
              <a:solidFill>
                <a:prstClr val="black"/>
              </a:solidFill>
              <a:effectLst/>
              <a:uLnTx/>
              <a:uFillTx/>
              <a:latin typeface="Arial"/>
              <a:ea typeface="Calibri"/>
              <a:cs typeface="Times New Roman"/>
            </a:rPr>
            <a:t> are directly linked to the labels featured in the modules in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tabs, they should be labelled in the same way that you would like to see them in the template</a:t>
          </a:r>
          <a:r>
            <a:rPr kumimoji="0" lang="en-US" sz="1000" b="0" i="0" u="none" strike="noStrike" kern="0" cap="none" spc="0" normalizeH="0" baseline="0" noProof="0">
              <a:ln>
                <a:noFill/>
              </a:ln>
              <a:solidFill>
                <a:srgbClr val="FF0000"/>
              </a:solidFill>
              <a:effectLst/>
              <a:uLnTx/>
              <a:uFillTx/>
              <a:latin typeface="Arial"/>
              <a:ea typeface="Calibri"/>
              <a:cs typeface="Times New Roman"/>
            </a:rPr>
            <a:t>.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Rows 5 &amp; 6</a:t>
          </a:r>
          <a:r>
            <a:rPr kumimoji="0" lang="en-US" sz="1000" b="0" i="0" u="none" strike="noStrike" kern="0" cap="none" spc="0" normalizeH="0" baseline="0" noProof="0">
              <a:ln>
                <a:noFill/>
              </a:ln>
              <a:solidFill>
                <a:prstClr val="black"/>
              </a:solidFill>
              <a:effectLst/>
              <a:uLnTx/>
              <a:uFillTx/>
              <a:latin typeface="Arial"/>
              <a:ea typeface="Calibri"/>
              <a:cs typeface="Times New Roman"/>
            </a:rPr>
            <a:t> can be used to organise and group your data so it is easier to understand.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Rows 1,2 and 3</a:t>
          </a:r>
          <a:r>
            <a:rPr kumimoji="0" lang="en-US" sz="1000" b="0" i="0" u="none" strike="noStrike" kern="0" cap="none" spc="0" normalizeH="0" baseline="0" noProof="0">
              <a:ln>
                <a:noFill/>
              </a:ln>
              <a:solidFill>
                <a:prstClr val="black"/>
              </a:solidFill>
              <a:effectLst/>
              <a:uLnTx/>
              <a:uFillTx/>
              <a:latin typeface="Arial"/>
              <a:ea typeface="Calibri"/>
              <a:cs typeface="Times New Roman"/>
            </a:rPr>
            <a:t> contain the information for the particular site that was chosen from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cell E2. These rows should not be changed as the VLOOKUP formulas are designed to extract the information for the site chosen.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a:ea typeface="Calibri"/>
            <a:cs typeface="Times New Roman"/>
          </a:endParaRPr>
        </a:p>
        <a:p>
          <a:pPr marL="0" marR="0">
            <a:spcBef>
              <a:spcPts val="0"/>
            </a:spcBef>
            <a:spcAft>
              <a:spcPts val="0"/>
            </a:spcAft>
          </a:pPr>
          <a:r>
            <a:rPr lang="en-US" sz="1000" b="1">
              <a:effectLst/>
              <a:latin typeface="Arial"/>
              <a:ea typeface="Calibri"/>
              <a:cs typeface="Times New Roman"/>
            </a:rPr>
            <a:t>Template Modules</a:t>
          </a:r>
          <a:endParaRPr lang="en-US" sz="1100">
            <a:effectLst/>
            <a:latin typeface="+mn-lt"/>
            <a:ea typeface="Calibri"/>
            <a:cs typeface="Times New Roman"/>
          </a:endParaRPr>
        </a:p>
        <a:p>
          <a:pPr marL="0" marR="0">
            <a:spcBef>
              <a:spcPts val="0"/>
            </a:spcBef>
            <a:spcAft>
              <a:spcPts val="0"/>
            </a:spcAft>
          </a:pPr>
          <a:r>
            <a:rPr lang="en-US" sz="1000">
              <a:effectLst/>
              <a:latin typeface="Arial"/>
              <a:ea typeface="Calibri"/>
              <a:cs typeface="Times New Roman"/>
            </a:rPr>
            <a:t>The site profile template is designed in a way that modules can be added and removed as required. Modules can simply</a:t>
          </a:r>
          <a:r>
            <a:rPr lang="en-US" sz="1000" baseline="0">
              <a:effectLst/>
              <a:latin typeface="Arial"/>
              <a:ea typeface="Calibri"/>
              <a:cs typeface="Times New Roman"/>
            </a:rPr>
            <a:t> be dragged and dropped into the site profile template. </a:t>
          </a:r>
          <a:r>
            <a:rPr lang="en-US" sz="1000">
              <a:effectLst/>
              <a:latin typeface="Arial"/>
              <a:ea typeface="Calibri"/>
              <a:cs typeface="Times New Roman"/>
            </a:rPr>
            <a:t>The labels</a:t>
          </a:r>
          <a:r>
            <a:rPr lang="en-US" sz="1000" baseline="0">
              <a:effectLst/>
              <a:latin typeface="Arial"/>
              <a:ea typeface="Calibri"/>
              <a:cs typeface="Times New Roman"/>
            </a:rPr>
            <a:t> contained inside each module can be swapped in and out as necessary. </a:t>
          </a:r>
        </a:p>
        <a:p>
          <a:pPr marL="0" marR="0">
            <a:spcBef>
              <a:spcPts val="0"/>
            </a:spcBef>
            <a:spcAft>
              <a:spcPts val="0"/>
            </a:spcAft>
          </a:pPr>
          <a:endParaRPr lang="en-US" sz="1000" baseline="0">
            <a:effectLst/>
            <a:latin typeface="Arial"/>
            <a:ea typeface="Calibri"/>
            <a:cs typeface="Times New Roman"/>
          </a:endParaRPr>
        </a:p>
        <a:p>
          <a:pPr marL="0" marR="0">
            <a:spcBef>
              <a:spcPts val="0"/>
            </a:spcBef>
            <a:spcAft>
              <a:spcPts val="0"/>
            </a:spcAft>
          </a:pPr>
          <a:r>
            <a:rPr lang="en-US" sz="1000" baseline="0">
              <a:effectLst/>
              <a:latin typeface="Arial"/>
              <a:ea typeface="Calibri"/>
              <a:cs typeface="Times New Roman"/>
            </a:rPr>
            <a:t>To ensure all modules are aligned on the site profile template, go to Format (on the top menu), then select the Align command. The modules should be aligned both veritically and horizontally by using the various align commands.</a:t>
          </a:r>
        </a:p>
        <a:p>
          <a:pPr marL="0" marR="0">
            <a:spcBef>
              <a:spcPts val="0"/>
            </a:spcBef>
            <a:spcAft>
              <a:spcPts val="0"/>
            </a:spcAft>
          </a:pPr>
          <a:endParaRPr lang="en-US" sz="1000" baseline="0">
            <a:effectLst/>
            <a:latin typeface="Arial"/>
            <a:ea typeface="Calibri"/>
            <a:cs typeface="Times New Roman"/>
          </a:endParaRPr>
        </a:p>
        <a:p>
          <a:pPr marL="0" marR="0">
            <a:spcBef>
              <a:spcPts val="0"/>
            </a:spcBef>
            <a:spcAft>
              <a:spcPts val="0"/>
            </a:spcAft>
          </a:pPr>
          <a:r>
            <a:rPr lang="en-US" sz="1000" baseline="0">
              <a:effectLst/>
              <a:latin typeface="Arial"/>
              <a:ea typeface="Calibri"/>
              <a:cs typeface="Times New Roman"/>
            </a:rPr>
            <a:t>There are different types of modules contained in the template. The Summary, Demographics and Overview modules use simple references to bring information to labels inside the modules. The Age and Breakdown, Main Ethnicities and Place of Origin modules use tables created to the right of the template. The Sectorial Overview, detailed Demographics and Vulnerable Persons modules a created as pictures which references tables also created to the right of the template.</a:t>
          </a:r>
          <a:endParaRPr lang="en-US" sz="1100">
            <a:effectLst/>
            <a:latin typeface="+mn-lt"/>
            <a:ea typeface="Calibri"/>
            <a:cs typeface="Times New Roman"/>
          </a:endParaRPr>
        </a:p>
        <a:p>
          <a:pPr marL="0" marR="0">
            <a:spcBef>
              <a:spcPts val="0"/>
            </a:spcBef>
            <a:spcAft>
              <a:spcPts val="0"/>
            </a:spcAft>
          </a:pPr>
          <a:r>
            <a:rPr lang="en-US" sz="1000">
              <a:effectLst/>
              <a:latin typeface="Arial"/>
              <a:ea typeface="Calibri"/>
              <a:cs typeface="Times New Roman"/>
            </a:rPr>
            <a:t> </a:t>
          </a:r>
          <a:endParaRPr lang="en-US" sz="1100">
            <a:effectLst/>
            <a:latin typeface="+mn-lt"/>
            <a:ea typeface="Calibri"/>
            <a:cs typeface="Times New Roman"/>
          </a:endParaRPr>
        </a:p>
        <a:p>
          <a:pPr marL="0" marR="0">
            <a:spcBef>
              <a:spcPts val="0"/>
            </a:spcBef>
            <a:spcAft>
              <a:spcPts val="0"/>
            </a:spcAft>
          </a:pPr>
          <a:r>
            <a:rPr lang="en-US" sz="1000" b="1">
              <a:effectLst/>
              <a:latin typeface="Arial"/>
              <a:ea typeface="Calibri"/>
              <a:cs typeface="Times New Roman"/>
            </a:rPr>
            <a:t>Compulsory Modules, and Labels</a:t>
          </a:r>
          <a:endParaRPr lang="en-US" sz="1100">
            <a:effectLst/>
            <a:latin typeface="+mn-lt"/>
            <a:ea typeface="Calibri"/>
            <a:cs typeface="Times New Roman"/>
          </a:endParaRPr>
        </a:p>
        <a:p>
          <a:pPr marL="0" marR="0">
            <a:spcBef>
              <a:spcPts val="0"/>
            </a:spcBef>
            <a:spcAft>
              <a:spcPts val="0"/>
            </a:spcAft>
          </a:pPr>
          <a:r>
            <a:rPr lang="en-US" sz="1000">
              <a:effectLst/>
              <a:latin typeface="Arial"/>
              <a:ea typeface="Calibri"/>
              <a:cs typeface="Times New Roman"/>
            </a:rPr>
            <a:t>There are a number of modules and formats which should be maintained for all camp profiles, these include:</a:t>
          </a:r>
        </a:p>
        <a:p>
          <a:pPr marL="0" marR="0">
            <a:spcBef>
              <a:spcPts val="0"/>
            </a:spcBef>
            <a:spcAft>
              <a:spcPts val="0"/>
            </a:spcAft>
          </a:pPr>
          <a:r>
            <a:rPr lang="en-US" sz="1000">
              <a:effectLst/>
              <a:latin typeface="Arial"/>
              <a:ea typeface="Calibri"/>
              <a:cs typeface="Times New Roman"/>
            </a:rPr>
            <a:t>- The Global CCCM Cluster logo when</a:t>
          </a:r>
          <a:r>
            <a:rPr lang="en-US" sz="1000" baseline="0">
              <a:effectLst/>
              <a:latin typeface="Arial"/>
              <a:ea typeface="Calibri"/>
              <a:cs typeface="Times New Roman"/>
            </a:rPr>
            <a:t> the cluster is activated </a:t>
          </a:r>
          <a:r>
            <a:rPr lang="en-US" sz="1000">
              <a:effectLst/>
              <a:latin typeface="Arial"/>
              <a:ea typeface="Calibri"/>
              <a:cs typeface="Times New Roman"/>
            </a:rPr>
            <a:t>(top left corner)</a:t>
          </a:r>
        </a:p>
        <a:p>
          <a:pPr marL="0" marR="0">
            <a:spcBef>
              <a:spcPts val="0"/>
            </a:spcBef>
            <a:spcAft>
              <a:spcPts val="0"/>
            </a:spcAft>
          </a:pPr>
          <a:r>
            <a:rPr lang="en-US" sz="1000">
              <a:effectLst/>
              <a:latin typeface="Arial"/>
              <a:ea typeface="Calibri"/>
              <a:cs typeface="Times New Roman"/>
            </a:rPr>
            <a:t>-</a:t>
          </a:r>
          <a:r>
            <a:rPr lang="en-US" sz="1000" baseline="0">
              <a:effectLst/>
              <a:latin typeface="Arial"/>
              <a:ea typeface="Calibri"/>
              <a:cs typeface="Times New Roman"/>
            </a:rPr>
            <a:t> C</a:t>
          </a:r>
          <a:r>
            <a:rPr lang="en-US" sz="1000">
              <a:effectLst/>
              <a:latin typeface="Arial"/>
              <a:ea typeface="Calibri"/>
              <a:cs typeface="Times New Roman"/>
            </a:rPr>
            <a:t>amp name</a:t>
          </a:r>
        </a:p>
        <a:p>
          <a:pPr marL="0" marR="0">
            <a:spcBef>
              <a:spcPts val="0"/>
            </a:spcBef>
            <a:spcAft>
              <a:spcPts val="0"/>
            </a:spcAft>
          </a:pPr>
          <a:r>
            <a:rPr lang="en-US" sz="1000">
              <a:effectLst/>
              <a:latin typeface="Arial"/>
              <a:ea typeface="Calibri"/>
              <a:cs typeface="Times New Roman"/>
            </a:rPr>
            <a:t>- Location (province/admin level 1/admin level 2/admin level 3 as required per country)</a:t>
          </a:r>
        </a:p>
        <a:p>
          <a:pPr marL="0" marR="0">
            <a:spcBef>
              <a:spcPts val="0"/>
            </a:spcBef>
            <a:spcAft>
              <a:spcPts val="0"/>
            </a:spcAft>
          </a:pPr>
          <a:r>
            <a:rPr lang="en-US" sz="1000">
              <a:effectLst/>
              <a:latin typeface="Arial"/>
              <a:ea typeface="Calibri"/>
              <a:cs typeface="Times New Roman"/>
            </a:rPr>
            <a:t>- Country name</a:t>
          </a:r>
        </a:p>
        <a:p>
          <a:pPr marL="0" marR="0">
            <a:spcBef>
              <a:spcPts val="0"/>
            </a:spcBef>
            <a:spcAft>
              <a:spcPts val="0"/>
            </a:spcAft>
          </a:pPr>
          <a:r>
            <a:rPr lang="en-US" sz="1000">
              <a:effectLst/>
              <a:latin typeface="Arial"/>
              <a:ea typeface="Calibri"/>
              <a:cs typeface="Times New Roman"/>
            </a:rPr>
            <a:t>- Emergency operation name and Date the camp profile was created.</a:t>
          </a:r>
        </a:p>
        <a:p>
          <a:pPr marL="0" marR="0">
            <a:spcBef>
              <a:spcPts val="0"/>
            </a:spcBef>
            <a:spcAft>
              <a:spcPts val="0"/>
            </a:spcAft>
          </a:pPr>
          <a:r>
            <a:rPr lang="en-US" sz="1000">
              <a:effectLst/>
              <a:latin typeface="Arial"/>
              <a:ea typeface="Calibri"/>
              <a:cs typeface="Times New Roman"/>
            </a:rPr>
            <a:t>- Where possible a map should be inserted, if not available a photo of the camp could be a possible</a:t>
          </a:r>
          <a:r>
            <a:rPr lang="en-US" sz="1000" baseline="0">
              <a:effectLst/>
              <a:latin typeface="Arial"/>
              <a:ea typeface="Calibri"/>
              <a:cs typeface="Times New Roman"/>
            </a:rPr>
            <a:t> alternative</a:t>
          </a:r>
          <a:r>
            <a:rPr lang="en-US" sz="1000">
              <a:effectLst/>
              <a:latin typeface="Arial"/>
              <a:ea typeface="Calibri"/>
              <a:cs typeface="Times New Roman"/>
            </a:rPr>
            <a:t>. </a:t>
          </a:r>
        </a:p>
        <a:p>
          <a:pPr marL="0" marR="0">
            <a:spcBef>
              <a:spcPts val="0"/>
            </a:spcBef>
            <a:spcAft>
              <a:spcPts val="0"/>
            </a:spcAft>
          </a:pPr>
          <a:r>
            <a:rPr lang="en-US" sz="1000">
              <a:effectLst/>
              <a:latin typeface="Arial"/>
              <a:ea typeface="Calibri"/>
              <a:cs typeface="Times New Roman"/>
            </a:rPr>
            <a:t>- A small country map should also be used to indicate the location of the camp in the country. </a:t>
          </a:r>
        </a:p>
        <a:p>
          <a:pPr marL="0" marR="0">
            <a:spcBef>
              <a:spcPts val="0"/>
            </a:spcBef>
            <a:spcAft>
              <a:spcPts val="0"/>
            </a:spcAft>
          </a:pPr>
          <a:r>
            <a:rPr lang="en-US" sz="1000">
              <a:effectLst/>
              <a:latin typeface="Arial"/>
              <a:ea typeface="Calibri"/>
              <a:cs typeface="Times New Roman"/>
            </a:rPr>
            <a:t>- Summary module (brief description of the camp)</a:t>
          </a:r>
        </a:p>
        <a:p>
          <a:pPr marL="0" marR="0">
            <a:spcBef>
              <a:spcPts val="0"/>
            </a:spcBef>
            <a:spcAft>
              <a:spcPts val="0"/>
            </a:spcAft>
          </a:pPr>
          <a:r>
            <a:rPr lang="en-US" sz="1000">
              <a:effectLst/>
              <a:latin typeface="Arial"/>
              <a:ea typeface="Calibri"/>
              <a:cs typeface="Times New Roman"/>
            </a:rPr>
            <a:t>- Demographics module (provide information for all fields if possible). There are 2 demographic modules</a:t>
          </a:r>
          <a:r>
            <a:rPr lang="en-US" sz="1000" baseline="0">
              <a:effectLst/>
              <a:latin typeface="Arial"/>
              <a:ea typeface="Calibri"/>
              <a:cs typeface="Times New Roman"/>
            </a:rPr>
            <a:t> to choose from.</a:t>
          </a:r>
          <a:endParaRPr lang="en-US" sz="1000">
            <a:effectLst/>
            <a:latin typeface="Arial"/>
            <a:ea typeface="Calibri"/>
            <a:cs typeface="Times New Roman"/>
          </a:endParaRPr>
        </a:p>
        <a:p>
          <a:pPr marL="0" marR="0">
            <a:spcBef>
              <a:spcPts val="0"/>
            </a:spcBef>
            <a:spcAft>
              <a:spcPts val="0"/>
            </a:spcAft>
          </a:pPr>
          <a:r>
            <a:rPr lang="en-US" sz="1000">
              <a:effectLst/>
              <a:latin typeface="Arial"/>
              <a:ea typeface="Calibri"/>
              <a:cs typeface="Times New Roman"/>
            </a:rPr>
            <a:t>- Overview module (containing general CCCM information about the camp)</a:t>
          </a:r>
        </a:p>
        <a:p>
          <a:pPr marL="0" marR="0">
            <a:spcBef>
              <a:spcPts val="0"/>
            </a:spcBef>
            <a:spcAft>
              <a:spcPts val="0"/>
            </a:spcAft>
          </a:pPr>
          <a:r>
            <a:rPr lang="en-US" sz="1000">
              <a:effectLst/>
              <a:latin typeface="Arial"/>
              <a:ea typeface="Calibri"/>
              <a:cs typeface="Times New Roman"/>
            </a:rPr>
            <a:t>- The footnote section featuring</a:t>
          </a:r>
          <a:r>
            <a:rPr lang="en-US" sz="1000" baseline="0">
              <a:effectLst/>
              <a:latin typeface="Arial"/>
              <a:ea typeface="Calibri"/>
              <a:cs typeface="Times New Roman"/>
            </a:rPr>
            <a:t> source, feedback and the CCCM cluster URL should be maintained but can be customised for each country</a:t>
          </a:r>
          <a:endParaRPr lang="en-US" sz="1000">
            <a:effectLst/>
            <a:latin typeface="Arial"/>
            <a:ea typeface="Calibri"/>
            <a:cs typeface="Times New Roman"/>
          </a:endParaRPr>
        </a:p>
        <a:p>
          <a:pPr marL="0" marR="0">
            <a:spcBef>
              <a:spcPts val="0"/>
            </a:spcBef>
            <a:spcAft>
              <a:spcPts val="0"/>
            </a:spcAft>
          </a:pPr>
          <a:endParaRPr lang="en-US" sz="1100">
            <a:effectLst/>
            <a:latin typeface="+mn-lt"/>
            <a:ea typeface="Calibri"/>
            <a:cs typeface="Times New Roman"/>
          </a:endParaRPr>
        </a:p>
        <a:p>
          <a:r>
            <a:rPr lang="en-GB" sz="1000" b="1">
              <a:latin typeface="Franklin Gothic Book" pitchFamily="34" charset="0"/>
            </a:rPr>
            <a:t>Customising the Template</a:t>
          </a:r>
          <a:r>
            <a:rPr lang="en-GB" sz="1000" b="1" baseline="0">
              <a:latin typeface="Franklin Gothic Book" pitchFamily="34" charset="0"/>
            </a:rPr>
            <a:t> and Modules</a:t>
          </a:r>
        </a:p>
        <a:p>
          <a:r>
            <a:rPr lang="en-GB" sz="1000">
              <a:latin typeface="Franklin Gothic Book" pitchFamily="34" charset="0"/>
            </a:rPr>
            <a:t>All existing modules can</a:t>
          </a:r>
          <a:r>
            <a:rPr lang="en-GB" sz="1000" baseline="0">
              <a:latin typeface="Franklin Gothic Book" pitchFamily="34" charset="0"/>
            </a:rPr>
            <a:t> be customised with fields and labels added and removed as required. The easiest way to create new modules is simply to copy an existing module.</a:t>
          </a:r>
        </a:p>
        <a:p>
          <a:endParaRPr lang="en-GB" sz="1000" baseline="0">
            <a:latin typeface="Franklin Gothic Book" pitchFamily="34" charset="0"/>
          </a:endParaRPr>
        </a:p>
        <a:p>
          <a:r>
            <a:rPr lang="en-GB" sz="1000" b="0" u="sng" baseline="0">
              <a:latin typeface="Franklin Gothic Book" pitchFamily="34" charset="0"/>
            </a:rPr>
            <a:t>Formulas  </a:t>
          </a:r>
        </a:p>
        <a:p>
          <a:r>
            <a:rPr lang="en-GB" sz="1000" b="1" baseline="0">
              <a:latin typeface="Franklin Gothic Book" pitchFamily="34" charset="0"/>
            </a:rPr>
            <a:t>- </a:t>
          </a:r>
          <a:r>
            <a:rPr lang="en-GB" sz="1000" baseline="0">
              <a:latin typeface="Franklin Gothic Book" pitchFamily="34" charset="0"/>
            </a:rPr>
            <a:t>in the </a:t>
          </a:r>
          <a:r>
            <a:rPr lang="en-GB" sz="1000" baseline="0">
              <a:solidFill>
                <a:srgbClr val="0072BC"/>
              </a:solidFill>
              <a:latin typeface="Franklin Gothic Book" pitchFamily="34" charset="0"/>
            </a:rPr>
            <a:t>Data</a:t>
          </a:r>
          <a:r>
            <a:rPr lang="en-GB" sz="1000" baseline="0">
              <a:latin typeface="Franklin Gothic Book" pitchFamily="34" charset="0"/>
            </a:rPr>
            <a:t> tab, Row 1 is simply a reference to the field names written in Row 7</a:t>
          </a:r>
        </a:p>
        <a:p>
          <a:r>
            <a:rPr lang="en-GB" sz="1000" baseline="0">
              <a:latin typeface="Franklin Gothic Book" pitchFamily="34" charset="0"/>
            </a:rPr>
            <a:t>- in the </a:t>
          </a:r>
          <a:r>
            <a:rPr lang="en-GB" sz="1000" baseline="0">
              <a:solidFill>
                <a:srgbClr val="0072BC"/>
              </a:solidFill>
              <a:latin typeface="Franklin Gothic Book" pitchFamily="34" charset="0"/>
            </a:rPr>
            <a:t>Data</a:t>
          </a:r>
          <a:r>
            <a:rPr lang="en-GB" sz="1000" baseline="0">
              <a:latin typeface="Franklin Gothic Book" pitchFamily="34" charset="0"/>
            </a:rPr>
            <a:t> tab, Row 2 contains the </a:t>
          </a:r>
          <a:r>
            <a:rPr lang="en-GB" sz="1000" b="1" baseline="0">
              <a:latin typeface="Franklin Gothic Book" pitchFamily="34" charset="0"/>
            </a:rPr>
            <a:t>VLOOKUP</a:t>
          </a:r>
          <a:r>
            <a:rPr lang="en-GB" sz="1000" baseline="0">
              <a:latin typeface="Franklin Gothic Book" pitchFamily="34" charset="0"/>
            </a:rPr>
            <a:t> formula which reference the camp chosen in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tab, cell E2, and returns the corresponding value contained in the camp data entered from Row 8 and below. Row 3 contains the number of the column, using the simple formula </a:t>
          </a:r>
          <a:r>
            <a:rPr kumimoji="0" lang="en-US" sz="1000" b="1" i="0" u="none" strike="noStrike" kern="0" cap="none" spc="0" normalizeH="0" baseline="0" noProof="0">
              <a:ln>
                <a:noFill/>
              </a:ln>
              <a:solidFill>
                <a:prstClr val="black"/>
              </a:solidFill>
              <a:effectLst/>
              <a:uLnTx/>
              <a:uFillTx/>
              <a:latin typeface="Arial"/>
              <a:ea typeface="Calibri"/>
              <a:cs typeface="Times New Roman"/>
            </a:rPr>
            <a:t>COLUMN()</a:t>
          </a:r>
          <a:r>
            <a:rPr kumimoji="0" lang="en-US" sz="1000" b="0" i="0" u="none" strike="noStrike" kern="0" cap="none" spc="0" normalizeH="0" baseline="0" noProof="0">
              <a:ln>
                <a:noFill/>
              </a:ln>
              <a:solidFill>
                <a:prstClr val="black"/>
              </a:solidFill>
              <a:effectLst/>
              <a:uLnTx/>
              <a:uFillTx/>
              <a:latin typeface="Arial"/>
              <a:ea typeface="Calibri"/>
              <a:cs typeface="Times New Roman"/>
            </a:rPr>
            <a:t>. The column number is important as used by the VLOOKUP formlula and it makes it easy to add new columns without having to change all the formulas.</a:t>
          </a:r>
        </a:p>
        <a:p>
          <a:endParaRPr kumimoji="0" lang="en-US" sz="1000" b="0" i="0" u="none" strike="noStrike" kern="0" cap="none" spc="0" normalizeH="0" baseline="0" noProof="0">
            <a:ln>
              <a:noFill/>
            </a:ln>
            <a:solidFill>
              <a:prstClr val="black"/>
            </a:solidFill>
            <a:effectLst/>
            <a:uLnTx/>
            <a:uFillTx/>
            <a:latin typeface="Arial"/>
            <a:ea typeface="Calibri"/>
            <a:cs typeface="Times New Roman"/>
          </a:endParaRPr>
        </a:p>
        <a:p>
          <a:r>
            <a:rPr kumimoji="0" lang="en-US" sz="1000" b="0" i="0" u="sng" strike="noStrike" kern="0" cap="none" spc="0" normalizeH="0" baseline="0" noProof="0">
              <a:ln>
                <a:noFill/>
              </a:ln>
              <a:solidFill>
                <a:prstClr val="black"/>
              </a:solidFill>
              <a:effectLst/>
              <a:uLnTx/>
              <a:uFillTx/>
              <a:latin typeface="Arial"/>
              <a:ea typeface="Calibri"/>
              <a:cs typeface="Times New Roman"/>
            </a:rPr>
            <a:t>Adding New Fields </a:t>
          </a:r>
          <a:endParaRPr lang="en-GB" sz="1000" b="0" u="sng" baseline="0">
            <a:latin typeface="Franklin Gothic Book" pitchFamily="34" charset="0"/>
          </a:endParaRPr>
        </a:p>
        <a:p>
          <a:r>
            <a:rPr lang="en-GB" sz="1000" baseline="0">
              <a:latin typeface="Franklin Gothic Book" pitchFamily="34" charset="0"/>
            </a:rPr>
            <a:t>New field names should be added to the </a:t>
          </a:r>
          <a:r>
            <a:rPr lang="en-GB" sz="1000" baseline="0">
              <a:solidFill>
                <a:srgbClr val="0072BC"/>
              </a:solidFill>
              <a:latin typeface="Franklin Gothic Book" pitchFamily="34" charset="0"/>
            </a:rPr>
            <a:t>Data</a:t>
          </a:r>
          <a:r>
            <a:rPr lang="en-GB" sz="1000" baseline="0">
              <a:latin typeface="Franklin Gothic Book" pitchFamily="34" charset="0"/>
            </a:rPr>
            <a:t> tab first by inserting a new column, or series of columns, as necessary.  To ensure the data is available to be used in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kumimoji="0" lang="en-US" sz="1000" b="0" i="0" u="none" strike="noStrike" kern="0" cap="none" spc="0" normalizeH="0" baseline="0" noProof="0">
              <a:ln>
                <a:noFill/>
              </a:ln>
              <a:solidFill>
                <a:prstClr val="black"/>
              </a:solidFill>
              <a:effectLst/>
              <a:uLnTx/>
              <a:uFillTx/>
              <a:latin typeface="Arial"/>
              <a:ea typeface="Calibri"/>
              <a:cs typeface="Times New Roman"/>
            </a:rPr>
            <a:t>tabs, in Rows 1,2 and 3 simply copy the formulas from the column on the left, into the new blank columns created. </a:t>
          </a:r>
        </a:p>
        <a:p>
          <a:endParaRPr kumimoji="0" lang="en-US" sz="1000" b="0" i="0" u="none" strike="noStrike" kern="0" cap="none" spc="0" normalizeH="0" baseline="0" noProof="0">
            <a:ln>
              <a:noFill/>
            </a:ln>
            <a:solidFill>
              <a:prstClr val="black"/>
            </a:solidFill>
            <a:effectLst/>
            <a:uLnTx/>
            <a:uFillTx/>
            <a:latin typeface="Arial"/>
            <a:cs typeface="Times New Roman"/>
          </a:endParaRPr>
        </a:p>
        <a:p>
          <a:r>
            <a:rPr kumimoji="0" lang="en-US" sz="1000" b="0" i="0" u="sng" strike="noStrike" kern="0" cap="none" spc="0" normalizeH="0" baseline="0" noProof="0">
              <a:ln>
                <a:noFill/>
              </a:ln>
              <a:solidFill>
                <a:prstClr val="black"/>
              </a:solidFill>
              <a:effectLst/>
              <a:uLnTx/>
              <a:uFillTx/>
              <a:latin typeface="Arial"/>
              <a:cs typeface="Times New Roman"/>
            </a:rPr>
            <a:t>Adding New Labels in the Template</a:t>
          </a:r>
        </a:p>
        <a:p>
          <a:r>
            <a:rPr lang="en-GB" sz="1000" baseline="0">
              <a:latin typeface="Franklin Gothic Book" pitchFamily="34" charset="0"/>
            </a:rPr>
            <a:t>A reference to the field name in row 1 of the </a:t>
          </a:r>
          <a:r>
            <a:rPr lang="en-GB" sz="1000" baseline="0">
              <a:solidFill>
                <a:srgbClr val="0072BC"/>
              </a:solidFill>
              <a:latin typeface="Franklin Gothic Book" pitchFamily="34" charset="0"/>
            </a:rPr>
            <a:t>Data</a:t>
          </a:r>
          <a:r>
            <a:rPr lang="en-GB" sz="1000" baseline="0">
              <a:latin typeface="Franklin Gothic Book" pitchFamily="34" charset="0"/>
            </a:rPr>
            <a:t> tab can be made to create new labels in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Profile_Protrait</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a:t>
          </a:r>
          <a:r>
            <a:rPr kumimoji="0" lang="en-US" sz="1000" b="0" i="0" u="none" strike="noStrike" kern="0" cap="none" spc="0" normalizeH="0" baseline="0" noProof="0">
              <a:ln>
                <a:noFill/>
              </a:ln>
              <a:solidFill>
                <a:srgbClr val="FF0000"/>
              </a:solidFill>
              <a:effectLst/>
              <a:uLnTx/>
              <a:uFillTx/>
              <a:latin typeface="Arial"/>
              <a:ea typeface="Calibri"/>
              <a:cs typeface="Times New Roman"/>
            </a:rPr>
            <a:t>Profile_Landscape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templates. The format of the reference should be similar to </a:t>
          </a:r>
          <a:r>
            <a:rPr kumimoji="0" lang="en-US" sz="1000" b="1" i="0" u="none" strike="noStrike" kern="0" cap="none" spc="0" normalizeH="0" baseline="0" noProof="0">
              <a:ln>
                <a:noFill/>
              </a:ln>
              <a:solidFill>
                <a:sysClr val="windowText" lastClr="000000"/>
              </a:solidFill>
              <a:effectLst/>
              <a:uLnTx/>
              <a:uFillTx/>
              <a:latin typeface="Arial"/>
              <a:ea typeface="Calibri"/>
              <a:cs typeface="Times New Roman"/>
            </a:rPr>
            <a:t>=DATA!B1.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To get the corresponding values for the field, the reference should be </a:t>
          </a:r>
          <a:r>
            <a:rPr kumimoji="0" lang="en-US" sz="1000" b="1" i="0" u="none" strike="noStrike" kern="0" cap="none" spc="0" normalizeH="0" baseline="0" noProof="0">
              <a:ln>
                <a:noFill/>
              </a:ln>
              <a:solidFill>
                <a:sysClr val="windowText" lastClr="000000"/>
              </a:solidFill>
              <a:effectLst/>
              <a:uLnTx/>
              <a:uFillTx/>
              <a:latin typeface="Arial"/>
              <a:ea typeface="Calibri"/>
              <a:cs typeface="Times New Roman"/>
            </a:rPr>
            <a:t>=DATA!B2. </a:t>
          </a:r>
          <a:endParaRPr lang="en-GB" sz="1000" b="1">
            <a:latin typeface="Franklin Gothic Book" pitchFamily="34" charset="0"/>
          </a:endParaRPr>
        </a:p>
      </xdr:txBody>
    </xdr:sp>
    <xdr:clientData/>
  </xdr:twoCellAnchor>
  <xdr:twoCellAnchor editAs="oneCell">
    <xdr:from>
      <xdr:col>12</xdr:col>
      <xdr:colOff>453326</xdr:colOff>
      <xdr:row>0</xdr:row>
      <xdr:rowOff>175260</xdr:rowOff>
    </xdr:from>
    <xdr:to>
      <xdr:col>14</xdr:col>
      <xdr:colOff>251460</xdr:colOff>
      <xdr:row>6</xdr:row>
      <xdr:rowOff>5490</xdr:rowOff>
    </xdr:to>
    <xdr:pic>
      <xdr:nvPicPr>
        <xdr:cNvPr id="16" name="Picture 15"/>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951406" y="175260"/>
          <a:ext cx="1047814" cy="92751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137956</xdr:colOff>
      <xdr:row>0</xdr:row>
      <xdr:rowOff>90665</xdr:rowOff>
    </xdr:from>
    <xdr:to>
      <xdr:col>1</xdr:col>
      <xdr:colOff>947362</xdr:colOff>
      <xdr:row>4</xdr:row>
      <xdr:rowOff>97648</xdr:rowOff>
    </xdr:to>
    <xdr:pic>
      <xdr:nvPicPr>
        <xdr:cNvPr id="146" name="Picture 145"/>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47556" y="90665"/>
          <a:ext cx="809406" cy="716475"/>
        </a:xfrm>
        <a:prstGeom prst="rect">
          <a:avLst/>
        </a:prstGeom>
      </xdr:spPr>
    </xdr:pic>
    <xdr:clientData/>
  </xdr:twoCellAnchor>
  <xdr:twoCellAnchor>
    <xdr:from>
      <xdr:col>3</xdr:col>
      <xdr:colOff>233081</xdr:colOff>
      <xdr:row>55</xdr:row>
      <xdr:rowOff>17929</xdr:rowOff>
    </xdr:from>
    <xdr:to>
      <xdr:col>3</xdr:col>
      <xdr:colOff>2666912</xdr:colOff>
      <xdr:row>66</xdr:row>
      <xdr:rowOff>82026</xdr:rowOff>
    </xdr:to>
    <xdr:grpSp>
      <xdr:nvGrpSpPr>
        <xdr:cNvPr id="334" name="Group 333"/>
        <xdr:cNvGrpSpPr/>
      </xdr:nvGrpSpPr>
      <xdr:grpSpPr>
        <a:xfrm>
          <a:off x="7624481" y="9756289"/>
          <a:ext cx="2433831" cy="2014817"/>
          <a:chOff x="8369732" y="4963082"/>
          <a:chExt cx="2299576" cy="1659250"/>
        </a:xfrm>
        <a:noFill/>
      </xdr:grpSpPr>
      <xdr:sp macro="" textlink="G15">
        <xdr:nvSpPr>
          <xdr:cNvPr id="151" name="Rectangle 150"/>
          <xdr:cNvSpPr/>
        </xdr:nvSpPr>
        <xdr:spPr>
          <a:xfrm>
            <a:off x="8724701" y="4963082"/>
            <a:ext cx="1762580" cy="23334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3D2DF285-3998-4FBA-B4B1-75AC8D522187}" type="TxLink">
              <a:rPr lang="en-GB" sz="1200" b="1">
                <a:solidFill>
                  <a:srgbClr val="0072BC"/>
                </a:solidFill>
                <a:latin typeface="Arial" pitchFamily="34" charset="0"/>
                <a:cs typeface="Arial" pitchFamily="34" charset="0"/>
              </a:rPr>
              <a:pPr/>
              <a:t>Main Ethnicities</a:t>
            </a:fld>
            <a:endParaRPr lang="en-US" sz="1200" b="1">
              <a:solidFill>
                <a:srgbClr val="0072BC"/>
              </a:solidFill>
              <a:latin typeface="Arial" pitchFamily="34" charset="0"/>
              <a:cs typeface="Arial" pitchFamily="34" charset="0"/>
            </a:endParaRPr>
          </a:p>
        </xdr:txBody>
      </xdr:sp>
      <xdr:graphicFrame macro="">
        <xdr:nvGraphicFramePr>
          <xdr:cNvPr id="152" name="Chart 151"/>
          <xdr:cNvGraphicFramePr>
            <a:graphicFrameLocks/>
          </xdr:cNvGraphicFramePr>
        </xdr:nvGraphicFramePr>
        <xdr:xfrm>
          <a:off x="8369732" y="5141687"/>
          <a:ext cx="2299576" cy="148064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xdr:col>
      <xdr:colOff>4984376</xdr:colOff>
      <xdr:row>0</xdr:row>
      <xdr:rowOff>66674</xdr:rowOff>
    </xdr:from>
    <xdr:to>
      <xdr:col>1</xdr:col>
      <xdr:colOff>7229195</xdr:colOff>
      <xdr:row>3</xdr:row>
      <xdr:rowOff>118022</xdr:rowOff>
    </xdr:to>
    <xdr:sp macro="" textlink="">
      <xdr:nvSpPr>
        <xdr:cNvPr id="171" name="TextBox 90"/>
        <xdr:cNvSpPr txBox="1"/>
      </xdr:nvSpPr>
      <xdr:spPr>
        <a:xfrm>
          <a:off x="5052109" y="66674"/>
          <a:ext cx="2244819" cy="584748"/>
        </a:xfrm>
        <a:prstGeom prst="rect">
          <a:avLst/>
        </a:prstGeom>
        <a:noFill/>
      </xdr:spPr>
      <xdr:txBody>
        <a:bodyPr wrap="square" lIns="91427" tIns="45714" rIns="91427"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lgn="r">
            <a:tabLst>
              <a:tab pos="1085697" algn="l"/>
            </a:tabLst>
          </a:pPr>
          <a:r>
            <a:rPr lang="en-US" sz="1000" b="1">
              <a:solidFill>
                <a:srgbClr val="63686A"/>
              </a:solidFill>
            </a:rPr>
            <a:t>[Emergency</a:t>
          </a:r>
          <a:r>
            <a:rPr lang="en-US" sz="1000" b="1" baseline="0">
              <a:solidFill>
                <a:srgbClr val="63686A"/>
              </a:solidFill>
            </a:rPr>
            <a:t> or Operation Name]</a:t>
          </a:r>
          <a:r>
            <a:rPr lang="en-US" sz="1000" b="1">
              <a:solidFill>
                <a:srgbClr val="63686A"/>
              </a:solidFill>
            </a:rPr>
            <a:t> </a:t>
          </a:r>
        </a:p>
        <a:p>
          <a:pPr algn="r">
            <a:tabLst>
              <a:tab pos="1085697" algn="l"/>
            </a:tabLst>
          </a:pPr>
          <a:r>
            <a:rPr lang="en-US" sz="1000" b="1">
              <a:solidFill>
                <a:srgbClr val="63686A"/>
              </a:solidFill>
            </a:rPr>
            <a:t>[DD</a:t>
          </a:r>
          <a:r>
            <a:rPr lang="en-US" sz="1000" b="1" baseline="0">
              <a:solidFill>
                <a:srgbClr val="63686A"/>
              </a:solidFill>
            </a:rPr>
            <a:t> MMM YYYY]</a:t>
          </a:r>
          <a:endParaRPr lang="en-US" sz="1000" b="1">
            <a:solidFill>
              <a:srgbClr val="63686A"/>
            </a:solidFill>
          </a:endParaRPr>
        </a:p>
      </xdr:txBody>
    </xdr:sp>
    <xdr:clientData/>
  </xdr:twoCellAnchor>
  <xdr:twoCellAnchor>
    <xdr:from>
      <xdr:col>1</xdr:col>
      <xdr:colOff>2326451</xdr:colOff>
      <xdr:row>0</xdr:row>
      <xdr:rowOff>66674</xdr:rowOff>
    </xdr:from>
    <xdr:to>
      <xdr:col>1</xdr:col>
      <xdr:colOff>4764243</xdr:colOff>
      <xdr:row>2</xdr:row>
      <xdr:rowOff>48745</xdr:rowOff>
    </xdr:to>
    <xdr:sp macro="" textlink="E2">
      <xdr:nvSpPr>
        <xdr:cNvPr id="268" name="TextBox 267"/>
        <xdr:cNvSpPr txBox="1"/>
      </xdr:nvSpPr>
      <xdr:spPr>
        <a:xfrm>
          <a:off x="2398169" y="66674"/>
          <a:ext cx="2437792" cy="3406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fld id="{AF14111B-FE4F-4C77-A55D-207F45E471AD}" type="TxLink">
            <a:rPr lang="en-US" sz="2000" b="1">
              <a:solidFill>
                <a:srgbClr val="0072BC"/>
              </a:solidFill>
            </a:rPr>
            <a:pPr algn="l"/>
            <a:t>Baharka</a:t>
          </a:fld>
          <a:endParaRPr lang="en-US" sz="2000" b="1">
            <a:solidFill>
              <a:srgbClr val="0072BC"/>
            </a:solidFill>
          </a:endParaRPr>
        </a:p>
      </xdr:txBody>
    </xdr:sp>
    <xdr:clientData/>
  </xdr:twoCellAnchor>
  <xdr:twoCellAnchor>
    <xdr:from>
      <xdr:col>3</xdr:col>
      <xdr:colOff>1523991</xdr:colOff>
      <xdr:row>2</xdr:row>
      <xdr:rowOff>45944</xdr:rowOff>
    </xdr:from>
    <xdr:to>
      <xdr:col>3</xdr:col>
      <xdr:colOff>2913521</xdr:colOff>
      <xdr:row>3</xdr:row>
      <xdr:rowOff>30704</xdr:rowOff>
    </xdr:to>
    <xdr:sp macro="" textlink="Data!C2">
      <xdr:nvSpPr>
        <xdr:cNvPr id="283" name="TextBox 282"/>
        <xdr:cNvSpPr txBox="1"/>
      </xdr:nvSpPr>
      <xdr:spPr>
        <a:xfrm>
          <a:off x="8919873" y="404532"/>
          <a:ext cx="1389530" cy="16405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8773D87A-00BA-481E-A045-683965536775}" type="TxLink">
            <a:rPr lang="en-US" sz="1000" b="1">
              <a:solidFill>
                <a:srgbClr val="0072BC"/>
              </a:solidFill>
              <a:latin typeface="Arial" pitchFamily="34" charset="0"/>
              <a:ea typeface="+mn-ea"/>
              <a:cs typeface="Arial" pitchFamily="34" charset="0"/>
            </a:rPr>
            <a:pPr marL="0" indent="0" algn="l"/>
            <a:t>Alt_Name_10</a:t>
          </a:fld>
          <a:endParaRPr lang="en-US" sz="1000" b="1">
            <a:solidFill>
              <a:srgbClr val="0072BC"/>
            </a:solidFill>
            <a:latin typeface="Arial" pitchFamily="34" charset="0"/>
            <a:ea typeface="+mn-ea"/>
            <a:cs typeface="Arial" pitchFamily="34" charset="0"/>
          </a:endParaRPr>
        </a:p>
      </xdr:txBody>
    </xdr:sp>
    <xdr:clientData/>
  </xdr:twoCellAnchor>
  <xdr:twoCellAnchor>
    <xdr:from>
      <xdr:col>3</xdr:col>
      <xdr:colOff>237309</xdr:colOff>
      <xdr:row>2</xdr:row>
      <xdr:rowOff>45944</xdr:rowOff>
    </xdr:from>
    <xdr:to>
      <xdr:col>3</xdr:col>
      <xdr:colOff>1426029</xdr:colOff>
      <xdr:row>3</xdr:row>
      <xdr:rowOff>30704</xdr:rowOff>
    </xdr:to>
    <xdr:sp macro="" textlink="Data!C1">
      <xdr:nvSpPr>
        <xdr:cNvPr id="284" name="TextBox 283"/>
        <xdr:cNvSpPr txBox="1"/>
      </xdr:nvSpPr>
      <xdr:spPr>
        <a:xfrm>
          <a:off x="7633191" y="404532"/>
          <a:ext cx="1188720" cy="164054"/>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ctr"/>
        <a:lstStyle/>
        <a:p>
          <a:pPr algn="r"/>
          <a:fld id="{4CFB63E5-2F69-4A5C-88E4-C061139D8112}" type="TxLink">
            <a:rPr lang="en-US" sz="1000" b="0">
              <a:solidFill>
                <a:srgbClr val="63686A"/>
              </a:solidFill>
              <a:latin typeface="Arial" pitchFamily="34" charset="0"/>
              <a:cs typeface="Arial" pitchFamily="34" charset="0"/>
            </a:rPr>
            <a:pPr algn="r"/>
            <a:t>Alternative Name:</a:t>
          </a:fld>
          <a:endParaRPr lang="en-US" sz="1000" b="0">
            <a:solidFill>
              <a:srgbClr val="63686A"/>
            </a:solidFill>
            <a:latin typeface="Arial" pitchFamily="34" charset="0"/>
            <a:cs typeface="Arial" pitchFamily="34" charset="0"/>
          </a:endParaRPr>
        </a:p>
      </xdr:txBody>
    </xdr:sp>
    <xdr:clientData/>
  </xdr:twoCellAnchor>
  <xdr:twoCellAnchor>
    <xdr:from>
      <xdr:col>1</xdr:col>
      <xdr:colOff>887506</xdr:colOff>
      <xdr:row>0</xdr:row>
      <xdr:rowOff>66674</xdr:rowOff>
    </xdr:from>
    <xdr:to>
      <xdr:col>1</xdr:col>
      <xdr:colOff>2367784</xdr:colOff>
      <xdr:row>2</xdr:row>
      <xdr:rowOff>44352</xdr:rowOff>
    </xdr:to>
    <xdr:sp macro="" textlink="">
      <xdr:nvSpPr>
        <xdr:cNvPr id="170" name="TextBox 90"/>
        <xdr:cNvSpPr txBox="1"/>
      </xdr:nvSpPr>
      <xdr:spPr>
        <a:xfrm>
          <a:off x="3711388" y="66674"/>
          <a:ext cx="1480278" cy="336266"/>
        </a:xfrm>
        <a:prstGeom prst="rect">
          <a:avLst/>
        </a:prstGeom>
        <a:noFill/>
      </xdr:spPr>
      <xdr:txBody>
        <a:bodyPr wrap="square" lIns="91427" tIns="45714" rIns="91427"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lgn="r">
            <a:tabLst>
              <a:tab pos="1085697" algn="l"/>
            </a:tabLst>
          </a:pPr>
          <a:r>
            <a:rPr lang="en-US" sz="2000" b="1">
              <a:solidFill>
                <a:srgbClr val="0072BC"/>
              </a:solidFill>
            </a:rPr>
            <a:t>Site Profile:</a:t>
          </a:r>
          <a:br>
            <a:rPr lang="en-US" sz="2000" b="1">
              <a:solidFill>
                <a:srgbClr val="0072BC"/>
              </a:solidFill>
            </a:rPr>
          </a:br>
          <a:endParaRPr lang="en-US" sz="2000">
            <a:solidFill>
              <a:srgbClr val="0072BC"/>
            </a:solidFill>
          </a:endParaRPr>
        </a:p>
      </xdr:txBody>
    </xdr:sp>
    <xdr:clientData/>
  </xdr:twoCellAnchor>
  <xdr:twoCellAnchor>
    <xdr:from>
      <xdr:col>1</xdr:col>
      <xdr:colOff>982174</xdr:colOff>
      <xdr:row>2</xdr:row>
      <xdr:rowOff>57844</xdr:rowOff>
    </xdr:from>
    <xdr:to>
      <xdr:col>1</xdr:col>
      <xdr:colOff>4216589</xdr:colOff>
      <xdr:row>4</xdr:row>
      <xdr:rowOff>47292</xdr:rowOff>
    </xdr:to>
    <xdr:grpSp>
      <xdr:nvGrpSpPr>
        <xdr:cNvPr id="9" name="Group 8"/>
        <xdr:cNvGrpSpPr/>
      </xdr:nvGrpSpPr>
      <xdr:grpSpPr>
        <a:xfrm>
          <a:off x="1050754" y="408364"/>
          <a:ext cx="3234415" cy="339968"/>
          <a:chOff x="1053892" y="416432"/>
          <a:chExt cx="3234415" cy="348036"/>
        </a:xfrm>
      </xdr:grpSpPr>
      <xdr:sp macro="" textlink="Data!#REF!">
        <xdr:nvSpPr>
          <xdr:cNvPr id="291" name="TextBox 290"/>
          <xdr:cNvSpPr txBox="1"/>
        </xdr:nvSpPr>
        <xdr:spPr>
          <a:xfrm>
            <a:off x="3008147" y="416432"/>
            <a:ext cx="1280160" cy="1792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l"/>
            <a:fld id="{E0181FA9-11F2-4AA3-83C6-C0EA2FFEB332}" type="TxLink">
              <a:rPr lang="en-US" sz="1000" b="1">
                <a:solidFill>
                  <a:srgbClr val="63686A"/>
                </a:solidFill>
                <a:latin typeface="Arial" pitchFamily="34" charset="0"/>
                <a:ea typeface="+mn-ea"/>
                <a:cs typeface="Arial" pitchFamily="34" charset="0"/>
              </a:rPr>
              <a:pPr marL="0" indent="0" algn="l"/>
              <a:t>Ramadi</a:t>
            </a:fld>
            <a:endParaRPr lang="en-US" sz="1000" b="1">
              <a:solidFill>
                <a:srgbClr val="63686A"/>
              </a:solidFill>
              <a:latin typeface="Arial" pitchFamily="34" charset="0"/>
              <a:ea typeface="+mn-ea"/>
              <a:cs typeface="Arial" pitchFamily="34" charset="0"/>
            </a:endParaRPr>
          </a:p>
        </xdr:txBody>
      </xdr:sp>
      <xdr:sp macro="" textlink="Data!F2">
        <xdr:nvSpPr>
          <xdr:cNvPr id="292" name="TextBox 291"/>
          <xdr:cNvSpPr txBox="1"/>
        </xdr:nvSpPr>
        <xdr:spPr>
          <a:xfrm>
            <a:off x="1706078" y="583269"/>
            <a:ext cx="977152" cy="1811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fld id="{701D89E8-D4D6-4B0A-81D5-C012CC0488B0}" type="TxLink">
              <a:rPr lang="en-US" sz="1200" b="1">
                <a:solidFill>
                  <a:srgbClr val="63686A"/>
                </a:solidFill>
                <a:latin typeface="Arial" pitchFamily="34" charset="0"/>
                <a:cs typeface="Arial" pitchFamily="34" charset="0"/>
              </a:rPr>
              <a:pPr algn="l"/>
              <a:t>Iraq</a:t>
            </a:fld>
            <a:endParaRPr lang="en-US" sz="1200" b="1">
              <a:solidFill>
                <a:srgbClr val="63686A"/>
              </a:solidFill>
              <a:latin typeface="Arial" pitchFamily="34" charset="0"/>
              <a:cs typeface="Arial" pitchFamily="34" charset="0"/>
            </a:endParaRPr>
          </a:p>
        </xdr:txBody>
      </xdr:sp>
      <xdr:sp macro="" textlink="Data!D2">
        <xdr:nvSpPr>
          <xdr:cNvPr id="282" name="TextBox 281"/>
          <xdr:cNvSpPr txBox="1"/>
        </xdr:nvSpPr>
        <xdr:spPr>
          <a:xfrm>
            <a:off x="1645630" y="416432"/>
            <a:ext cx="1339667" cy="1800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A4C00C39-7F9C-4EFA-AAF1-B1E6DF4E5684}" type="TxLink">
              <a:rPr lang="en-US" sz="1000" b="1">
                <a:solidFill>
                  <a:srgbClr val="63686A"/>
                </a:solidFill>
                <a:latin typeface="Arial" pitchFamily="34" charset="0"/>
                <a:cs typeface="Arial" pitchFamily="34" charset="0"/>
              </a:rPr>
              <a:pPr algn="l"/>
              <a:t>Erbil</a:t>
            </a:fld>
            <a:endParaRPr lang="en-US" sz="1000" b="1">
              <a:solidFill>
                <a:srgbClr val="63686A"/>
              </a:solidFill>
              <a:latin typeface="Arial" pitchFamily="34" charset="0"/>
              <a:cs typeface="Arial" pitchFamily="34" charset="0"/>
            </a:endParaRPr>
          </a:p>
        </xdr:txBody>
      </xdr:sp>
      <xdr:sp macro="" textlink="Data!E1">
        <xdr:nvSpPr>
          <xdr:cNvPr id="315" name="TextBox 314"/>
          <xdr:cNvSpPr txBox="1"/>
        </xdr:nvSpPr>
        <xdr:spPr>
          <a:xfrm>
            <a:off x="2318882" y="416432"/>
            <a:ext cx="822960" cy="1792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fld id="{D25193E1-F755-4FE0-9EF3-2FD0565E9B52}" type="TxLink">
              <a:rPr lang="en-US" sz="1000" b="1">
                <a:solidFill>
                  <a:srgbClr val="63686A"/>
                </a:solidFill>
                <a:latin typeface="Arial" pitchFamily="34" charset="0"/>
                <a:ea typeface="+mn-ea"/>
                <a:cs typeface="Arial" pitchFamily="34" charset="0"/>
              </a:rPr>
              <a:pPr marL="0" indent="0" algn="l"/>
              <a:t>Province:</a:t>
            </a:fld>
            <a:endParaRPr lang="en-US" sz="1000" b="1">
              <a:solidFill>
                <a:srgbClr val="63686A"/>
              </a:solidFill>
              <a:latin typeface="Arial" pitchFamily="34" charset="0"/>
              <a:ea typeface="+mn-ea"/>
              <a:cs typeface="Arial" pitchFamily="34" charset="0"/>
            </a:endParaRPr>
          </a:p>
        </xdr:txBody>
      </xdr:sp>
      <xdr:sp macro="" textlink="Data!D1">
        <xdr:nvSpPr>
          <xdr:cNvPr id="326" name="TextBox 325"/>
          <xdr:cNvSpPr txBox="1"/>
        </xdr:nvSpPr>
        <xdr:spPr>
          <a:xfrm>
            <a:off x="1053892" y="416432"/>
            <a:ext cx="731520" cy="1800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A6A0027F-FA7A-4B48-9862-E619B0D1B8D5}" type="TxLink">
              <a:rPr lang="en-US" sz="1000" b="1">
                <a:solidFill>
                  <a:srgbClr val="63686A"/>
                </a:solidFill>
                <a:latin typeface="Arial" pitchFamily="34" charset="0"/>
                <a:cs typeface="Arial" pitchFamily="34" charset="0"/>
              </a:rPr>
              <a:pPr algn="l"/>
              <a:t>Region:</a:t>
            </a:fld>
            <a:endParaRPr lang="en-US" sz="1000" b="1">
              <a:solidFill>
                <a:srgbClr val="63686A"/>
              </a:solidFill>
              <a:latin typeface="Arial" pitchFamily="34" charset="0"/>
              <a:cs typeface="Arial" pitchFamily="34" charset="0"/>
            </a:endParaRPr>
          </a:p>
        </xdr:txBody>
      </xdr:sp>
      <xdr:sp macro="" textlink="Data!F1">
        <xdr:nvSpPr>
          <xdr:cNvPr id="327" name="TextBox 326"/>
          <xdr:cNvSpPr txBox="1"/>
        </xdr:nvSpPr>
        <xdr:spPr>
          <a:xfrm>
            <a:off x="1143540" y="582720"/>
            <a:ext cx="731520" cy="1811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fld id="{0C501460-C8A1-46BF-8F2F-2C7A4ABAD102}" type="TxLink">
              <a:rPr lang="en-US" sz="1000" b="1">
                <a:solidFill>
                  <a:srgbClr val="63686A"/>
                </a:solidFill>
                <a:latin typeface="Arial" pitchFamily="34" charset="0"/>
                <a:cs typeface="Arial" pitchFamily="34" charset="0"/>
              </a:rPr>
              <a:pPr algn="l"/>
              <a:t>Country:</a:t>
            </a:fld>
            <a:endParaRPr lang="en-US" sz="1000" b="1">
              <a:solidFill>
                <a:srgbClr val="63686A"/>
              </a:solidFill>
              <a:latin typeface="Arial" pitchFamily="34" charset="0"/>
              <a:cs typeface="Arial" pitchFamily="34" charset="0"/>
            </a:endParaRPr>
          </a:p>
        </xdr:txBody>
      </xdr:sp>
    </xdr:grpSp>
    <xdr:clientData/>
  </xdr:twoCellAnchor>
  <xdr:twoCellAnchor>
    <xdr:from>
      <xdr:col>3</xdr:col>
      <xdr:colOff>161763</xdr:colOff>
      <xdr:row>25</xdr:row>
      <xdr:rowOff>114297</xdr:rowOff>
    </xdr:from>
    <xdr:to>
      <xdr:col>3</xdr:col>
      <xdr:colOff>3379695</xdr:colOff>
      <xdr:row>35</xdr:row>
      <xdr:rowOff>132226</xdr:rowOff>
    </xdr:to>
    <xdr:grpSp>
      <xdr:nvGrpSpPr>
        <xdr:cNvPr id="329" name="Group 328"/>
        <xdr:cNvGrpSpPr/>
      </xdr:nvGrpSpPr>
      <xdr:grpSpPr>
        <a:xfrm>
          <a:off x="7553163" y="4571997"/>
          <a:ext cx="3217932" cy="1793389"/>
          <a:chOff x="729710" y="5357668"/>
          <a:chExt cx="3244022" cy="1715483"/>
        </a:xfrm>
        <a:solidFill>
          <a:schemeClr val="bg1">
            <a:alpha val="0"/>
          </a:schemeClr>
        </a:solidFill>
      </xdr:grpSpPr>
      <xdr:grpSp>
        <xdr:nvGrpSpPr>
          <xdr:cNvPr id="325" name="Group 324"/>
          <xdr:cNvGrpSpPr/>
        </xdr:nvGrpSpPr>
        <xdr:grpSpPr>
          <a:xfrm>
            <a:off x="729710" y="5357668"/>
            <a:ext cx="3244022" cy="1715483"/>
            <a:chOff x="8642777" y="2463765"/>
            <a:chExt cx="3698982" cy="1707624"/>
          </a:xfrm>
          <a:grpFill/>
        </xdr:grpSpPr>
        <xdr:sp macro="" textlink="G5">
          <xdr:nvSpPr>
            <xdr:cNvPr id="149" name="Rectangle 148"/>
            <xdr:cNvSpPr/>
          </xdr:nvSpPr>
          <xdr:spPr>
            <a:xfrm>
              <a:off x="8678959" y="2463765"/>
              <a:ext cx="3598766" cy="255295"/>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FD08F526-2400-475A-A323-541AC00E7524}" type="TxLink">
                <a:rPr lang="en-US" sz="1200" b="1">
                  <a:solidFill>
                    <a:srgbClr val="0072BC"/>
                  </a:solidFill>
                  <a:latin typeface="Arial" pitchFamily="34" charset="0"/>
                  <a:cs typeface="Arial" pitchFamily="34" charset="0"/>
                </a:rPr>
                <a:pPr/>
                <a:t>Age and Gender Breakdown</a:t>
              </a:fld>
              <a:endParaRPr lang="en-US" sz="1200" b="1">
                <a:solidFill>
                  <a:srgbClr val="0072BC"/>
                </a:solidFill>
                <a:latin typeface="Arial" pitchFamily="34" charset="0"/>
                <a:cs typeface="Arial" pitchFamily="34" charset="0"/>
              </a:endParaRPr>
            </a:p>
          </xdr:txBody>
        </xdr:sp>
        <xdr:graphicFrame macro="">
          <xdr:nvGraphicFramePr>
            <xdr:cNvPr id="168" name="Chart 167"/>
            <xdr:cNvGraphicFramePr>
              <a:graphicFrameLocks/>
            </xdr:cNvGraphicFramePr>
          </xdr:nvGraphicFramePr>
          <xdr:xfrm>
            <a:off x="8642777" y="2781300"/>
            <a:ext cx="3698982" cy="1390089"/>
          </xdr:xfrm>
          <a:graphic>
            <a:graphicData uri="http://schemas.openxmlformats.org/drawingml/2006/chart">
              <c:chart xmlns:c="http://schemas.openxmlformats.org/drawingml/2006/chart" xmlns:r="http://schemas.openxmlformats.org/officeDocument/2006/relationships" r:id="rId3"/>
            </a:graphicData>
          </a:graphic>
        </xdr:graphicFrame>
      </xdr:grpSp>
      <xdr:sp macro="" textlink="">
        <xdr:nvSpPr>
          <xdr:cNvPr id="330" name="Rectangle 329"/>
          <xdr:cNvSpPr/>
        </xdr:nvSpPr>
        <xdr:spPr>
          <a:xfrm>
            <a:off x="2044627" y="5619637"/>
            <a:ext cx="617442" cy="149598"/>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800" b="1">
                <a:solidFill>
                  <a:srgbClr val="63686A"/>
                </a:solidFill>
                <a:latin typeface="Arial" pitchFamily="34" charset="0"/>
                <a:cs typeface="Arial" pitchFamily="34" charset="0"/>
              </a:rPr>
              <a:t>Males</a:t>
            </a:r>
          </a:p>
        </xdr:txBody>
      </xdr:sp>
      <xdr:sp macro="" textlink="">
        <xdr:nvSpPr>
          <xdr:cNvPr id="331" name="Rectangle 330"/>
          <xdr:cNvSpPr/>
        </xdr:nvSpPr>
        <xdr:spPr>
          <a:xfrm>
            <a:off x="3088506" y="5619636"/>
            <a:ext cx="818633" cy="19449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800" b="1">
                <a:solidFill>
                  <a:srgbClr val="63686A"/>
                </a:solidFill>
                <a:latin typeface="Arial" pitchFamily="34" charset="0"/>
                <a:cs typeface="Arial" pitchFamily="34" charset="0"/>
              </a:rPr>
              <a:t>Females</a:t>
            </a:r>
          </a:p>
        </xdr:txBody>
      </xdr:sp>
    </xdr:grpSp>
    <xdr:clientData/>
  </xdr:twoCellAnchor>
  <xdr:twoCellAnchor>
    <xdr:from>
      <xdr:col>1</xdr:col>
      <xdr:colOff>71718</xdr:colOff>
      <xdr:row>23</xdr:row>
      <xdr:rowOff>64592</xdr:rowOff>
    </xdr:from>
    <xdr:to>
      <xdr:col>1</xdr:col>
      <xdr:colOff>3756212</xdr:colOff>
      <xdr:row>31</xdr:row>
      <xdr:rowOff>75350</xdr:rowOff>
    </xdr:to>
    <xdr:grpSp>
      <xdr:nvGrpSpPr>
        <xdr:cNvPr id="343" name="Group 342"/>
        <xdr:cNvGrpSpPr/>
      </xdr:nvGrpSpPr>
      <xdr:grpSpPr>
        <a:xfrm>
          <a:off x="140298" y="4171772"/>
          <a:ext cx="3684494" cy="1435698"/>
          <a:chOff x="11394140" y="2622679"/>
          <a:chExt cx="2515834" cy="1486058"/>
        </a:xfrm>
      </xdr:grpSpPr>
      <xdr:sp macro="" textlink="Data!B1">
        <xdr:nvSpPr>
          <xdr:cNvPr id="342" name="TextBox 90"/>
          <xdr:cNvSpPr txBox="1"/>
        </xdr:nvSpPr>
        <xdr:spPr>
          <a:xfrm>
            <a:off x="11394140" y="2622679"/>
            <a:ext cx="2377440" cy="198806"/>
          </a:xfrm>
          <a:prstGeom prst="rect">
            <a:avLst/>
          </a:prstGeom>
          <a:solidFill>
            <a:schemeClr val="bg1">
              <a:alpha val="0"/>
            </a:schemeClr>
          </a:solidFill>
          <a:ln>
            <a:noFill/>
          </a:ln>
        </xdr:spPr>
        <xdr:txBody>
          <a:bodyPr wrap="square" lIns="91427" tIns="45720" rIns="91427"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965D584E-8A70-48E2-B3F1-D47760F00E99}" type="TxLink">
              <a:rPr lang="en-US" sz="1200" b="1" i="0" u="none" strike="noStrike">
                <a:solidFill>
                  <a:srgbClr val="0072BC"/>
                </a:solidFill>
                <a:latin typeface="Arial"/>
                <a:cs typeface="Arial"/>
              </a:rPr>
              <a:pPr>
                <a:tabLst>
                  <a:tab pos="1085697" algn="l"/>
                </a:tabLst>
              </a:pPr>
              <a:t>Summary</a:t>
            </a:fld>
            <a:endParaRPr lang="en-US" sz="1200" b="1">
              <a:solidFill>
                <a:srgbClr val="0072BC"/>
              </a:solidFill>
              <a:latin typeface="Arial" pitchFamily="34" charset="0"/>
              <a:cs typeface="Arial" pitchFamily="34" charset="0"/>
            </a:endParaRPr>
          </a:p>
        </xdr:txBody>
      </xdr:sp>
      <xdr:sp macro="" textlink="Data!B2">
        <xdr:nvSpPr>
          <xdr:cNvPr id="341" name="TextBox 340"/>
          <xdr:cNvSpPr txBox="1"/>
        </xdr:nvSpPr>
        <xdr:spPr>
          <a:xfrm>
            <a:off x="11394141" y="2832845"/>
            <a:ext cx="2515833" cy="1275892"/>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54E115D-757D-41A7-B89B-B3C794726874}" type="TxLink">
              <a:rPr lang="en-US" sz="1000">
                <a:solidFill>
                  <a:srgbClr val="63686A"/>
                </a:solidFill>
                <a:latin typeface="Arial" pitchFamily="34" charset="0"/>
                <a:cs typeface="Arial" pitchFamily="34" charset="0"/>
              </a:rPr>
              <a:pPr/>
              <a:t>Lorem ipsum dolor sit amet, consectetuer adipiscing. Lorem ipsum dolor sit amet, consectetuer adipiscing. Lorem ipsum dolor sit amet, consectetuer adipiscing. Lorem ipsum dolor sit amet, consectetuer adipiscing.</a:t>
            </a:fld>
            <a:endParaRPr lang="en-US" sz="1000">
              <a:solidFill>
                <a:srgbClr val="63686A"/>
              </a:solidFill>
              <a:latin typeface="Arial" pitchFamily="34" charset="0"/>
              <a:cs typeface="Arial" pitchFamily="34" charset="0"/>
            </a:endParaRPr>
          </a:p>
        </xdr:txBody>
      </xdr:sp>
    </xdr:grpSp>
    <xdr:clientData/>
  </xdr:twoCellAnchor>
  <xdr:twoCellAnchor>
    <xdr:from>
      <xdr:col>3</xdr:col>
      <xdr:colOff>330735</xdr:colOff>
      <xdr:row>5</xdr:row>
      <xdr:rowOff>190376</xdr:rowOff>
    </xdr:from>
    <xdr:to>
      <xdr:col>3</xdr:col>
      <xdr:colOff>2525295</xdr:colOff>
      <xdr:row>14</xdr:row>
      <xdr:rowOff>81522</xdr:rowOff>
    </xdr:to>
    <xdr:grpSp>
      <xdr:nvGrpSpPr>
        <xdr:cNvPr id="347" name="Group 346"/>
        <xdr:cNvGrpSpPr/>
      </xdr:nvGrpSpPr>
      <xdr:grpSpPr>
        <a:xfrm>
          <a:off x="7722135" y="1066676"/>
          <a:ext cx="2194560" cy="1498966"/>
          <a:chOff x="8606118" y="5028936"/>
          <a:chExt cx="2194560" cy="1528699"/>
        </a:xfrm>
        <a:noFill/>
      </xdr:grpSpPr>
      <xdr:sp macro="" textlink="G19">
        <xdr:nvSpPr>
          <xdr:cNvPr id="348" name="Rectangle 347"/>
          <xdr:cNvSpPr/>
        </xdr:nvSpPr>
        <xdr:spPr>
          <a:xfrm>
            <a:off x="8606118" y="5028936"/>
            <a:ext cx="2194560" cy="23334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AD4BF902-0B65-4CAD-A166-3B462642EBF6}" type="TxLink">
              <a:rPr lang="en-GB" sz="1200" b="1">
                <a:solidFill>
                  <a:srgbClr val="0070C0"/>
                </a:solidFill>
                <a:latin typeface="Arial" pitchFamily="34" charset="0"/>
                <a:cs typeface="Arial" pitchFamily="34" charset="0"/>
              </a:rPr>
              <a:pPr/>
              <a:t>Main Religions</a:t>
            </a:fld>
            <a:endParaRPr lang="en-US" sz="1200" b="1">
              <a:solidFill>
                <a:srgbClr val="0070C0"/>
              </a:solidFill>
              <a:latin typeface="Arial" pitchFamily="34" charset="0"/>
              <a:cs typeface="Arial" pitchFamily="34" charset="0"/>
            </a:endParaRPr>
          </a:p>
        </xdr:txBody>
      </xdr:sp>
      <xdr:graphicFrame macro="">
        <xdr:nvGraphicFramePr>
          <xdr:cNvPr id="349" name="Chart 348"/>
          <xdr:cNvGraphicFramePr>
            <a:graphicFrameLocks/>
          </xdr:cNvGraphicFramePr>
        </xdr:nvGraphicFramePr>
        <xdr:xfrm>
          <a:off x="8606118" y="5266302"/>
          <a:ext cx="2194560" cy="1291333"/>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mc:AlternateContent xmlns:mc="http://schemas.openxmlformats.org/markup-compatibility/2006">
    <mc:Choice xmlns:a14="http://schemas.microsoft.com/office/drawing/2010/main" Requires="a14">
      <xdr:twoCellAnchor editAs="oneCell">
        <xdr:from>
          <xdr:col>1</xdr:col>
          <xdr:colOff>62753</xdr:colOff>
          <xdr:row>61</xdr:row>
          <xdr:rowOff>70549</xdr:rowOff>
        </xdr:from>
        <xdr:to>
          <xdr:col>1</xdr:col>
          <xdr:colOff>7214639</xdr:colOff>
          <xdr:row>78</xdr:row>
          <xdr:rowOff>125505</xdr:rowOff>
        </xdr:to>
        <xdr:pic>
          <xdr:nvPicPr>
            <xdr:cNvPr id="107" name="Picture 106"/>
            <xdr:cNvPicPr>
              <a:picLocks noChangeAspect="1" noChangeArrowheads="1"/>
              <a:extLst>
                <a:ext uri="{84589F7E-364E-4C9E-8A38-B11213B215E9}">
                  <a14:cameraTool cellRange="U5:Z22" spid="_x0000_s7766"/>
                </a:ext>
              </a:extLst>
            </xdr:cNvPicPr>
          </xdr:nvPicPr>
          <xdr:blipFill>
            <a:blip xmlns:r="http://schemas.openxmlformats.org/officeDocument/2006/relationships" r:embed="rId5"/>
            <a:srcRect/>
            <a:stretch>
              <a:fillRect/>
            </a:stretch>
          </xdr:blipFill>
          <xdr:spPr bwMode="auto">
            <a:xfrm>
              <a:off x="134471" y="11097137"/>
              <a:ext cx="7151886" cy="311192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20</xdr:col>
      <xdr:colOff>28008</xdr:colOff>
      <xdr:row>20</xdr:row>
      <xdr:rowOff>168333</xdr:rowOff>
    </xdr:from>
    <xdr:to>
      <xdr:col>20</xdr:col>
      <xdr:colOff>207303</xdr:colOff>
      <xdr:row>21</xdr:row>
      <xdr:rowOff>162559</xdr:rowOff>
    </xdr:to>
    <xdr:pic>
      <xdr:nvPicPr>
        <xdr:cNvPr id="10" name="Picture 9"/>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6949020" y="3808004"/>
          <a:ext cx="179295" cy="173520"/>
        </a:xfrm>
        <a:prstGeom prst="rect">
          <a:avLst/>
        </a:prstGeom>
        <a:solidFill>
          <a:schemeClr val="bg1">
            <a:alpha val="0"/>
          </a:schemeClr>
        </a:solidFill>
      </xdr:spPr>
    </xdr:pic>
    <xdr:clientData/>
  </xdr:twoCellAnchor>
  <xdr:twoCellAnchor editAs="oneCell">
    <xdr:from>
      <xdr:col>20</xdr:col>
      <xdr:colOff>28008</xdr:colOff>
      <xdr:row>15</xdr:row>
      <xdr:rowOff>147077</xdr:rowOff>
    </xdr:from>
    <xdr:to>
      <xdr:col>20</xdr:col>
      <xdr:colOff>207303</xdr:colOff>
      <xdr:row>16</xdr:row>
      <xdr:rowOff>147079</xdr:rowOff>
    </xdr:to>
    <xdr:pic>
      <xdr:nvPicPr>
        <xdr:cNvPr id="11" name="Picture 10"/>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6949020" y="2675124"/>
          <a:ext cx="179295" cy="179296"/>
        </a:xfrm>
        <a:prstGeom prst="rect">
          <a:avLst/>
        </a:prstGeom>
        <a:solidFill>
          <a:schemeClr val="bg1">
            <a:alpha val="0"/>
          </a:schemeClr>
        </a:solidFill>
      </xdr:spPr>
    </xdr:pic>
    <xdr:clientData/>
  </xdr:twoCellAnchor>
  <xdr:twoCellAnchor editAs="oneCell">
    <xdr:from>
      <xdr:col>20</xdr:col>
      <xdr:colOff>28008</xdr:colOff>
      <xdr:row>17</xdr:row>
      <xdr:rowOff>170889</xdr:rowOff>
    </xdr:from>
    <xdr:to>
      <xdr:col>20</xdr:col>
      <xdr:colOff>207303</xdr:colOff>
      <xdr:row>18</xdr:row>
      <xdr:rowOff>170888</xdr:rowOff>
    </xdr:to>
    <xdr:pic>
      <xdr:nvPicPr>
        <xdr:cNvPr id="12" name="Picture 11"/>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6949020" y="3057524"/>
          <a:ext cx="179295" cy="179294"/>
        </a:xfrm>
        <a:prstGeom prst="rect">
          <a:avLst/>
        </a:prstGeom>
        <a:solidFill>
          <a:schemeClr val="bg1">
            <a:alpha val="0"/>
          </a:schemeClr>
        </a:solidFill>
      </xdr:spPr>
    </xdr:pic>
    <xdr:clientData/>
  </xdr:twoCellAnchor>
  <xdr:twoCellAnchor editAs="oneCell">
    <xdr:from>
      <xdr:col>20</xdr:col>
      <xdr:colOff>28008</xdr:colOff>
      <xdr:row>20</xdr:row>
      <xdr:rowOff>18489</xdr:rowOff>
    </xdr:from>
    <xdr:to>
      <xdr:col>20</xdr:col>
      <xdr:colOff>207303</xdr:colOff>
      <xdr:row>21</xdr:row>
      <xdr:rowOff>15410</xdr:rowOff>
    </xdr:to>
    <xdr:pic>
      <xdr:nvPicPr>
        <xdr:cNvPr id="13" name="Picture 12"/>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6949020" y="3460936"/>
          <a:ext cx="179295" cy="176215"/>
        </a:xfrm>
        <a:prstGeom prst="rect">
          <a:avLst/>
        </a:prstGeom>
        <a:solidFill>
          <a:schemeClr val="bg1">
            <a:alpha val="0"/>
          </a:schemeClr>
        </a:solidFill>
      </xdr:spPr>
    </xdr:pic>
    <xdr:clientData/>
  </xdr:twoCellAnchor>
  <xdr:twoCellAnchor editAs="oneCell">
    <xdr:from>
      <xdr:col>20</xdr:col>
      <xdr:colOff>28008</xdr:colOff>
      <xdr:row>9</xdr:row>
      <xdr:rowOff>170328</xdr:rowOff>
    </xdr:from>
    <xdr:to>
      <xdr:col>20</xdr:col>
      <xdr:colOff>207303</xdr:colOff>
      <xdr:row>10</xdr:row>
      <xdr:rowOff>170332</xdr:rowOff>
    </xdr:to>
    <xdr:pic>
      <xdr:nvPicPr>
        <xdr:cNvPr id="15" name="Picture 14"/>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949020" y="1622610"/>
          <a:ext cx="179295" cy="179299"/>
        </a:xfrm>
        <a:prstGeom prst="rect">
          <a:avLst/>
        </a:prstGeom>
        <a:solidFill>
          <a:schemeClr val="bg1">
            <a:alpha val="0"/>
          </a:schemeClr>
        </a:solidFill>
      </xdr:spPr>
    </xdr:pic>
    <xdr:clientData/>
  </xdr:twoCellAnchor>
  <xdr:twoCellAnchor editAs="oneCell">
    <xdr:from>
      <xdr:col>20</xdr:col>
      <xdr:colOff>28008</xdr:colOff>
      <xdr:row>13</xdr:row>
      <xdr:rowOff>32776</xdr:rowOff>
    </xdr:from>
    <xdr:to>
      <xdr:col>20</xdr:col>
      <xdr:colOff>207303</xdr:colOff>
      <xdr:row>14</xdr:row>
      <xdr:rowOff>32777</xdr:rowOff>
    </xdr:to>
    <xdr:pic>
      <xdr:nvPicPr>
        <xdr:cNvPr id="16" name="Picture 15"/>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6949020" y="2202235"/>
          <a:ext cx="179295" cy="179295"/>
        </a:xfrm>
        <a:prstGeom prst="rect">
          <a:avLst/>
        </a:prstGeom>
        <a:solidFill>
          <a:schemeClr val="bg1">
            <a:alpha val="0"/>
          </a:schemeClr>
        </a:solidFill>
      </xdr:spPr>
    </xdr:pic>
    <xdr:clientData/>
  </xdr:twoCellAnchor>
  <xdr:twoCellAnchor editAs="oneCell">
    <xdr:from>
      <xdr:col>20</xdr:col>
      <xdr:colOff>28008</xdr:colOff>
      <xdr:row>5</xdr:row>
      <xdr:rowOff>182776</xdr:rowOff>
    </xdr:from>
    <xdr:to>
      <xdr:col>20</xdr:col>
      <xdr:colOff>207303</xdr:colOff>
      <xdr:row>6</xdr:row>
      <xdr:rowOff>158012</xdr:rowOff>
    </xdr:to>
    <xdr:pic>
      <xdr:nvPicPr>
        <xdr:cNvPr id="17" name="Picture 16"/>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6949020" y="1079247"/>
          <a:ext cx="179295" cy="172459"/>
        </a:xfrm>
        <a:prstGeom prst="rect">
          <a:avLst/>
        </a:prstGeom>
        <a:solidFill>
          <a:schemeClr val="bg1">
            <a:alpha val="0"/>
          </a:schemeClr>
        </a:solidFill>
      </xdr:spPr>
    </xdr:pic>
    <xdr:clientData/>
  </xdr:twoCellAnchor>
  <xdr:twoCellAnchor>
    <xdr:from>
      <xdr:col>1</xdr:col>
      <xdr:colOff>2268071</xdr:colOff>
      <xdr:row>58</xdr:row>
      <xdr:rowOff>26892</xdr:rowOff>
    </xdr:from>
    <xdr:to>
      <xdr:col>1</xdr:col>
      <xdr:colOff>5242688</xdr:colOff>
      <xdr:row>58</xdr:row>
      <xdr:rowOff>224117</xdr:rowOff>
    </xdr:to>
    <xdr:sp macro="" textlink="">
      <xdr:nvSpPr>
        <xdr:cNvPr id="20" name="TextBox 19"/>
        <xdr:cNvSpPr txBox="1"/>
      </xdr:nvSpPr>
      <xdr:spPr>
        <a:xfrm>
          <a:off x="2877671" y="9816351"/>
          <a:ext cx="2974617" cy="19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a:latin typeface="Arial" pitchFamily="34" charset="0"/>
              <a:cs typeface="Arial" pitchFamily="34" charset="0"/>
            </a:rPr>
            <a:t>Feedback: [insert email address, contact details]</a:t>
          </a:r>
        </a:p>
      </xdr:txBody>
    </xdr:sp>
    <xdr:clientData/>
  </xdr:twoCellAnchor>
  <xdr:twoCellAnchor>
    <xdr:from>
      <xdr:col>1</xdr:col>
      <xdr:colOff>35860</xdr:colOff>
      <xdr:row>58</xdr:row>
      <xdr:rowOff>26892</xdr:rowOff>
    </xdr:from>
    <xdr:to>
      <xdr:col>1</xdr:col>
      <xdr:colOff>1668086</xdr:colOff>
      <xdr:row>58</xdr:row>
      <xdr:rowOff>224117</xdr:rowOff>
    </xdr:to>
    <xdr:sp macro="" textlink="">
      <xdr:nvSpPr>
        <xdr:cNvPr id="1035" name="Text Box 11"/>
        <xdr:cNvSpPr txBox="1">
          <a:spLocks noChangeArrowheads="1"/>
        </xdr:cNvSpPr>
      </xdr:nvSpPr>
      <xdr:spPr bwMode="auto">
        <a:xfrm>
          <a:off x="645460" y="9816351"/>
          <a:ext cx="1632226" cy="197225"/>
        </a:xfrm>
        <a:prstGeom prst="rect">
          <a:avLst/>
        </a:prstGeom>
        <a:solidFill>
          <a:srgbClr val="FFFFFF"/>
        </a:solidFill>
        <a:ln w="9525">
          <a:noFill/>
          <a:miter lim="800000"/>
          <a:headEnd/>
          <a:tailEnd/>
        </a:ln>
      </xdr:spPr>
      <xdr:txBody>
        <a:bodyPr vertOverflow="clip" wrap="square" lIns="27432" tIns="27432" rIns="0" bIns="0" anchor="ctr" upright="1"/>
        <a:lstStyle/>
        <a:p>
          <a:pPr algn="l" rtl="0">
            <a:defRPr sz="1000"/>
          </a:pPr>
          <a:r>
            <a:rPr lang="en-US" sz="1000" b="0" i="0" u="none" strike="noStrike" baseline="0">
              <a:solidFill>
                <a:srgbClr val="000000"/>
              </a:solidFill>
              <a:latin typeface="Arial" pitchFamily="34" charset="0"/>
              <a:cs typeface="Arial" pitchFamily="34" charset="0"/>
            </a:rPr>
            <a:t>Source: xxxx, xxxx, xxxx   </a:t>
          </a:r>
        </a:p>
      </xdr:txBody>
    </xdr:sp>
    <xdr:clientData/>
  </xdr:twoCellAnchor>
  <xdr:twoCellAnchor>
    <xdr:from>
      <xdr:col>1</xdr:col>
      <xdr:colOff>5378830</xdr:colOff>
      <xdr:row>58</xdr:row>
      <xdr:rowOff>26892</xdr:rowOff>
    </xdr:from>
    <xdr:to>
      <xdr:col>1</xdr:col>
      <xdr:colOff>7162805</xdr:colOff>
      <xdr:row>58</xdr:row>
      <xdr:rowOff>224117</xdr:rowOff>
    </xdr:to>
    <xdr:sp macro="" textlink="">
      <xdr:nvSpPr>
        <xdr:cNvPr id="21" name="TextBox 20"/>
        <xdr:cNvSpPr txBox="1"/>
      </xdr:nvSpPr>
      <xdr:spPr>
        <a:xfrm>
          <a:off x="5988430" y="9816351"/>
          <a:ext cx="1783975" cy="19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a:latin typeface="Arial" pitchFamily="34" charset="0"/>
              <a:cs typeface="Arial" pitchFamily="34" charset="0"/>
            </a:rPr>
            <a:t>www.globalcccmcluster.org</a:t>
          </a:r>
        </a:p>
      </xdr:txBody>
    </xdr:sp>
    <xdr:clientData/>
  </xdr:twoCellAnchor>
  <xdr:twoCellAnchor editAs="oneCell">
    <xdr:from>
      <xdr:col>1</xdr:col>
      <xdr:colOff>152400</xdr:colOff>
      <xdr:row>5</xdr:row>
      <xdr:rowOff>59837</xdr:rowOff>
    </xdr:from>
    <xdr:to>
      <xdr:col>1</xdr:col>
      <xdr:colOff>7086600</xdr:colOff>
      <xdr:row>22</xdr:row>
      <xdr:rowOff>116540</xdr:rowOff>
    </xdr:to>
    <xdr:pic>
      <xdr:nvPicPr>
        <xdr:cNvPr id="80" name="Picture 79"/>
        <xdr:cNvPicPr>
          <a:picLocks noChangeAspect="1" noChangeArrowheads="1"/>
          <a:extLst/>
        </xdr:cNvPicPr>
      </xdr:nvPicPr>
      <xdr:blipFill>
        <a:blip xmlns:r="http://schemas.openxmlformats.org/officeDocument/2006/relationships" r:embed="rId13"/>
        <a:srcRect/>
        <a:stretch>
          <a:fillRect/>
        </a:stretch>
      </xdr:blipFill>
      <xdr:spPr bwMode="auto">
        <a:xfrm>
          <a:off x="220133" y="948837"/>
          <a:ext cx="6934200" cy="3138570"/>
        </a:xfrm>
        <a:prstGeom prst="rect">
          <a:avLst/>
        </a:prstGeom>
        <a:ln w="12700" cap="sq">
          <a:solidFill>
            <a:srgbClr val="63686A"/>
          </a:solidFill>
          <a:prstDash val="solid"/>
          <a:miter lim="800000"/>
        </a:ln>
        <a:effectLst>
          <a:outerShdw sx="1000" sy="1000" algn="tl"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5799085</xdr:colOff>
      <xdr:row>5</xdr:row>
      <xdr:rowOff>59551</xdr:rowOff>
    </xdr:from>
    <xdr:to>
      <xdr:col>1</xdr:col>
      <xdr:colOff>7027815</xdr:colOff>
      <xdr:row>10</xdr:row>
      <xdr:rowOff>96849</xdr:rowOff>
    </xdr:to>
    <xdr:pic>
      <xdr:nvPicPr>
        <xdr:cNvPr id="112" name="Picture 111"/>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8622967" y="956022"/>
          <a:ext cx="1228730" cy="951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203198</xdr:colOff>
      <xdr:row>15</xdr:row>
      <xdr:rowOff>125506</xdr:rowOff>
    </xdr:from>
    <xdr:to>
      <xdr:col>3</xdr:col>
      <xdr:colOff>1705680</xdr:colOff>
      <xdr:row>23</xdr:row>
      <xdr:rowOff>37698</xdr:rowOff>
    </xdr:to>
    <xdr:grpSp>
      <xdr:nvGrpSpPr>
        <xdr:cNvPr id="7" name="Group 6"/>
        <xdr:cNvGrpSpPr/>
      </xdr:nvGrpSpPr>
      <xdr:grpSpPr>
        <a:xfrm>
          <a:off x="7594598" y="2784886"/>
          <a:ext cx="1502482" cy="1359992"/>
          <a:chOff x="2489198" y="4242145"/>
          <a:chExt cx="1502482" cy="979445"/>
        </a:xfrm>
      </xdr:grpSpPr>
      <xdr:sp macro="" textlink="">
        <xdr:nvSpPr>
          <xdr:cNvPr id="139" name="TextBox 90"/>
          <xdr:cNvSpPr txBox="1"/>
        </xdr:nvSpPr>
        <xdr:spPr>
          <a:xfrm>
            <a:off x="2489198" y="4242145"/>
            <a:ext cx="1244750" cy="184374"/>
          </a:xfrm>
          <a:prstGeom prst="rect">
            <a:avLst/>
          </a:prstGeom>
          <a:solidFill>
            <a:schemeClr val="bg1">
              <a:alpha val="0"/>
            </a:schemeClr>
          </a:solidFill>
        </xdr:spPr>
        <xdr:txBody>
          <a:bodyPr wrap="square" lIns="91427" tIns="45720"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r>
              <a:rPr lang="en-US" sz="1200" b="1">
                <a:solidFill>
                  <a:srgbClr val="0072BC"/>
                </a:solidFill>
                <a:latin typeface="Arial" pitchFamily="34" charset="0"/>
                <a:cs typeface="Arial" pitchFamily="34" charset="0"/>
              </a:rPr>
              <a:t>Demographics</a:t>
            </a:r>
          </a:p>
        </xdr:txBody>
      </xdr:sp>
      <xdr:sp macro="" textlink="Data!S2">
        <xdr:nvSpPr>
          <xdr:cNvPr id="290" name="TextBox 289"/>
          <xdr:cNvSpPr txBox="1"/>
        </xdr:nvSpPr>
        <xdr:spPr>
          <a:xfrm>
            <a:off x="3443040" y="5039559"/>
            <a:ext cx="548640" cy="1820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E6969BD1-D97A-4A32-BCFA-E52D4AAF79E7}" type="TxLink">
              <a:rPr lang="en-US" sz="1200" b="1">
                <a:solidFill>
                  <a:srgbClr val="0072BC"/>
                </a:solidFill>
              </a:rPr>
              <a:pPr algn="r"/>
              <a:t>827</a:t>
            </a:fld>
            <a:endParaRPr lang="en-US" sz="1200" b="1">
              <a:solidFill>
                <a:srgbClr val="0072BC"/>
              </a:solidFill>
            </a:endParaRPr>
          </a:p>
        </xdr:txBody>
      </xdr:sp>
      <xdr:sp macro="" textlink="Data!R2">
        <xdr:nvSpPr>
          <xdr:cNvPr id="296" name="TextBox 295"/>
          <xdr:cNvSpPr txBox="1"/>
        </xdr:nvSpPr>
        <xdr:spPr>
          <a:xfrm>
            <a:off x="3443040" y="4482738"/>
            <a:ext cx="548640" cy="1820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FBC3B999-CF42-41A0-AAA6-B6FE57E28904}" type="TxLink">
              <a:rPr lang="en-US" sz="1200" b="1">
                <a:solidFill>
                  <a:srgbClr val="0072BC"/>
                </a:solidFill>
              </a:rPr>
              <a:pPr algn="r"/>
              <a:t>181</a:t>
            </a:fld>
            <a:endParaRPr lang="en-US" sz="1200" b="1">
              <a:solidFill>
                <a:srgbClr val="0072BC"/>
              </a:solidFill>
            </a:endParaRPr>
          </a:p>
        </xdr:txBody>
      </xdr:sp>
      <xdr:sp macro="" textlink="Data!T2">
        <xdr:nvSpPr>
          <xdr:cNvPr id="297" name="TextBox 296"/>
          <xdr:cNvSpPr txBox="1"/>
        </xdr:nvSpPr>
        <xdr:spPr>
          <a:xfrm>
            <a:off x="3443040" y="4653664"/>
            <a:ext cx="548640" cy="1895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5D655C3F-8151-461D-BC05-6E0B2E944685}" type="TxLink">
              <a:rPr lang="en-US" sz="1200" b="1">
                <a:solidFill>
                  <a:srgbClr val="0072BC"/>
                </a:solidFill>
              </a:rPr>
              <a:pPr algn="r"/>
              <a:t>436</a:t>
            </a:fld>
            <a:endParaRPr lang="en-US" sz="1200" b="1">
              <a:solidFill>
                <a:srgbClr val="0072BC"/>
              </a:solidFill>
            </a:endParaRPr>
          </a:p>
        </xdr:txBody>
      </xdr:sp>
      <xdr:sp macro="" textlink="Data!U2">
        <xdr:nvSpPr>
          <xdr:cNvPr id="298" name="TextBox 297"/>
          <xdr:cNvSpPr txBox="1"/>
        </xdr:nvSpPr>
        <xdr:spPr>
          <a:xfrm>
            <a:off x="3443040" y="4841177"/>
            <a:ext cx="548640" cy="18955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0D0FAAF9-6173-495A-86A2-82487EA621BA}" type="TxLink">
              <a:rPr lang="en-US" sz="1200" b="1">
                <a:solidFill>
                  <a:srgbClr val="0072BC"/>
                </a:solidFill>
              </a:rPr>
              <a:pPr algn="r"/>
              <a:t>391</a:t>
            </a:fld>
            <a:endParaRPr lang="en-US" sz="1200" b="1">
              <a:solidFill>
                <a:srgbClr val="0072BC"/>
              </a:solidFill>
            </a:endParaRPr>
          </a:p>
        </xdr:txBody>
      </xdr:sp>
      <xdr:sp macro="" textlink="Data!R1">
        <xdr:nvSpPr>
          <xdr:cNvPr id="6" name="TextBox 5"/>
          <xdr:cNvSpPr txBox="1"/>
        </xdr:nvSpPr>
        <xdr:spPr>
          <a:xfrm>
            <a:off x="2499508" y="4482738"/>
            <a:ext cx="1005840" cy="18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34FB2728-A1A2-4142-A262-5CB8B2FBED60}"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Households:</a:t>
            </a:fld>
            <a:endParaRPr lang="en-US" sz="1100" b="1">
              <a:latin typeface="Arial" pitchFamily="34" charset="0"/>
              <a:cs typeface="Arial" pitchFamily="34" charset="0"/>
            </a:endParaRPr>
          </a:p>
        </xdr:txBody>
      </xdr:sp>
      <xdr:sp macro="" textlink="Data!S1">
        <xdr:nvSpPr>
          <xdr:cNvPr id="83" name="TextBox 82"/>
          <xdr:cNvSpPr txBox="1"/>
        </xdr:nvSpPr>
        <xdr:spPr>
          <a:xfrm>
            <a:off x="2499507" y="5039559"/>
            <a:ext cx="914400" cy="18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3CC20FBB-B614-4111-A53F-38F2141B7042}"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Individuals:</a:t>
            </a:fld>
            <a:endParaRPr lang="en-US" sz="1100" b="1">
              <a:latin typeface="Arial" pitchFamily="34" charset="0"/>
              <a:cs typeface="Arial" pitchFamily="34" charset="0"/>
            </a:endParaRPr>
          </a:p>
        </xdr:txBody>
      </xdr:sp>
      <xdr:sp macro="" textlink="Data!T1">
        <xdr:nvSpPr>
          <xdr:cNvPr id="84" name="TextBox 83"/>
          <xdr:cNvSpPr txBox="1"/>
        </xdr:nvSpPr>
        <xdr:spPr>
          <a:xfrm>
            <a:off x="2499508" y="4653664"/>
            <a:ext cx="640080" cy="18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44B2B135-91B0-4D93-853D-22564317E436}"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Males:</a:t>
            </a:fld>
            <a:endParaRPr lang="en-US" sz="1100" b="1">
              <a:latin typeface="Arial" pitchFamily="34" charset="0"/>
              <a:cs typeface="Arial" pitchFamily="34" charset="0"/>
            </a:endParaRPr>
          </a:p>
        </xdr:txBody>
      </xdr:sp>
      <xdr:sp macro="" textlink="Data!U7">
        <xdr:nvSpPr>
          <xdr:cNvPr id="85" name="TextBox 84"/>
          <xdr:cNvSpPr txBox="1"/>
        </xdr:nvSpPr>
        <xdr:spPr>
          <a:xfrm>
            <a:off x="2499508" y="4841177"/>
            <a:ext cx="822960" cy="186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E673B816-3579-4B38-BF81-E4E458EA3106}"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Females:</a:t>
            </a:fld>
            <a:endParaRPr lang="en-US" sz="1100" b="1">
              <a:latin typeface="Arial" pitchFamily="34" charset="0"/>
              <a:cs typeface="Arial" pitchFamily="34" charset="0"/>
            </a:endParaRPr>
          </a:p>
        </xdr:txBody>
      </xdr:sp>
    </xdr:grpSp>
    <xdr:clientData/>
  </xdr:twoCellAnchor>
  <xdr:twoCellAnchor>
    <xdr:from>
      <xdr:col>3</xdr:col>
      <xdr:colOff>237309</xdr:colOff>
      <xdr:row>3</xdr:row>
      <xdr:rowOff>62589</xdr:rowOff>
    </xdr:from>
    <xdr:to>
      <xdr:col>3</xdr:col>
      <xdr:colOff>1426029</xdr:colOff>
      <xdr:row>4</xdr:row>
      <xdr:rowOff>67669</xdr:rowOff>
    </xdr:to>
    <xdr:sp macro="" textlink="Data!P1">
      <xdr:nvSpPr>
        <xdr:cNvPr id="96" name="TextBox 95"/>
        <xdr:cNvSpPr txBox="1"/>
      </xdr:nvSpPr>
      <xdr:spPr>
        <a:xfrm>
          <a:off x="7633191" y="600471"/>
          <a:ext cx="118872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84F69DD6-4A1D-4A45-AB6D-1F38F3D38E2F}" type="TxLink">
            <a:rPr lang="en-US" sz="1000">
              <a:ln>
                <a:noFill/>
              </a:ln>
              <a:solidFill>
                <a:srgbClr val="63686A"/>
              </a:solidFill>
              <a:latin typeface="Arial" pitchFamily="34" charset="0"/>
              <a:cs typeface="Arial" pitchFamily="34" charset="0"/>
            </a:rPr>
            <a:pPr algn="r"/>
            <a:t>Size of Camp (m2):</a:t>
          </a:fld>
          <a:endParaRPr lang="en-US" sz="1000">
            <a:ln>
              <a:noFill/>
            </a:ln>
            <a:solidFill>
              <a:srgbClr val="63686A"/>
            </a:solidFill>
            <a:latin typeface="Arial" pitchFamily="34" charset="0"/>
            <a:cs typeface="Arial" pitchFamily="34" charset="0"/>
          </a:endParaRPr>
        </a:p>
      </xdr:txBody>
    </xdr:sp>
    <xdr:clientData/>
  </xdr:twoCellAnchor>
  <xdr:twoCellAnchor>
    <xdr:from>
      <xdr:col>3</xdr:col>
      <xdr:colOff>1523991</xdr:colOff>
      <xdr:row>3</xdr:row>
      <xdr:rowOff>62592</xdr:rowOff>
    </xdr:from>
    <xdr:to>
      <xdr:col>3</xdr:col>
      <xdr:colOff>1979073</xdr:colOff>
      <xdr:row>4</xdr:row>
      <xdr:rowOff>67672</xdr:rowOff>
    </xdr:to>
    <xdr:sp macro="" textlink="Data!P2">
      <xdr:nvSpPr>
        <xdr:cNvPr id="105" name="TextBox 104"/>
        <xdr:cNvSpPr txBox="1"/>
      </xdr:nvSpPr>
      <xdr:spPr>
        <a:xfrm>
          <a:off x="8919873" y="600474"/>
          <a:ext cx="455082"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fld id="{AB7D3F78-7783-4364-8D12-08C22E70E5B7}" type="TxLink">
            <a:rPr lang="en-US" sz="1000" b="1">
              <a:solidFill>
                <a:srgbClr val="0072BC"/>
              </a:solidFill>
              <a:latin typeface="Arial" pitchFamily="34" charset="0"/>
              <a:ea typeface="+mn-ea"/>
              <a:cs typeface="Arial" pitchFamily="34" charset="0"/>
            </a:rPr>
            <a:pPr marL="0" indent="0"/>
            <a:t>96</a:t>
          </a:fld>
          <a:endParaRPr lang="en-US" sz="1000" b="1">
            <a:solidFill>
              <a:srgbClr val="0072BC"/>
            </a:solidFill>
            <a:latin typeface="Arial" pitchFamily="34" charset="0"/>
            <a:ea typeface="+mn-ea"/>
            <a:cs typeface="Arial" pitchFamily="34" charset="0"/>
          </a:endParaRPr>
        </a:p>
      </xdr:txBody>
    </xdr:sp>
    <xdr:clientData/>
  </xdr:twoCellAnchor>
  <xdr:twoCellAnchor>
    <xdr:from>
      <xdr:col>1</xdr:col>
      <xdr:colOff>4871677</xdr:colOff>
      <xdr:row>2</xdr:row>
      <xdr:rowOff>67515</xdr:rowOff>
    </xdr:from>
    <xdr:to>
      <xdr:col>1</xdr:col>
      <xdr:colOff>7229195</xdr:colOff>
      <xdr:row>4</xdr:row>
      <xdr:rowOff>49918</xdr:rowOff>
    </xdr:to>
    <xdr:grpSp>
      <xdr:nvGrpSpPr>
        <xdr:cNvPr id="8" name="Group 7"/>
        <xdr:cNvGrpSpPr/>
      </xdr:nvGrpSpPr>
      <xdr:grpSpPr>
        <a:xfrm>
          <a:off x="4940257" y="418035"/>
          <a:ext cx="2357518" cy="332923"/>
          <a:chOff x="4943395" y="426103"/>
          <a:chExt cx="2357518" cy="340991"/>
        </a:xfrm>
      </xdr:grpSpPr>
      <xdr:sp macro="" textlink="Data!G2">
        <xdr:nvSpPr>
          <xdr:cNvPr id="323" name="TextBox 322"/>
          <xdr:cNvSpPr txBox="1"/>
        </xdr:nvSpPr>
        <xdr:spPr>
          <a:xfrm>
            <a:off x="5434978" y="426103"/>
            <a:ext cx="548640" cy="1792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r"/>
            <a:fld id="{AE7211B6-8EC7-477B-9BCD-522C98A64C57}" type="TxLink">
              <a:rPr lang="en-US" sz="1000" b="1">
                <a:solidFill>
                  <a:srgbClr val="0072BC"/>
                </a:solidFill>
                <a:latin typeface="Arial" pitchFamily="34" charset="0"/>
                <a:ea typeface="+mn-ea"/>
                <a:cs typeface="Arial" pitchFamily="34" charset="0"/>
              </a:rPr>
              <a:pPr marL="0" indent="0" algn="r"/>
              <a:t>IQ1102</a:t>
            </a:fld>
            <a:endParaRPr lang="en-US" sz="1000" b="1">
              <a:solidFill>
                <a:srgbClr val="0072BC"/>
              </a:solidFill>
              <a:latin typeface="Arial" pitchFamily="34" charset="0"/>
              <a:ea typeface="+mn-ea"/>
              <a:cs typeface="Arial" pitchFamily="34" charset="0"/>
            </a:endParaRPr>
          </a:p>
        </xdr:txBody>
      </xdr:sp>
      <xdr:sp macro="" textlink="Data!G1">
        <xdr:nvSpPr>
          <xdr:cNvPr id="324" name="TextBox 323"/>
          <xdr:cNvSpPr txBox="1"/>
        </xdr:nvSpPr>
        <xdr:spPr>
          <a:xfrm>
            <a:off x="4943395" y="426103"/>
            <a:ext cx="548640" cy="179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52D1A5B1-9C0D-4212-B898-EF28272B7D23}" type="TxLink">
              <a:rPr lang="en-US" sz="1000">
                <a:ln>
                  <a:noFill/>
                </a:ln>
                <a:solidFill>
                  <a:srgbClr val="63686A"/>
                </a:solidFill>
                <a:latin typeface="Arial" pitchFamily="34" charset="0"/>
                <a:ea typeface="+mn-ea"/>
                <a:cs typeface="Arial" pitchFamily="34" charset="0"/>
              </a:rPr>
              <a:pPr marL="0" indent="0" algn="l"/>
              <a:t>P-code:</a:t>
            </a:fld>
            <a:endParaRPr lang="en-US" sz="1000">
              <a:ln>
                <a:noFill/>
              </a:ln>
              <a:solidFill>
                <a:srgbClr val="63686A"/>
              </a:solidFill>
              <a:latin typeface="Arial" pitchFamily="34" charset="0"/>
              <a:ea typeface="+mn-ea"/>
              <a:cs typeface="Arial" pitchFamily="34" charset="0"/>
            </a:endParaRPr>
          </a:p>
        </xdr:txBody>
      </xdr:sp>
      <xdr:sp macro="" textlink="Data!H1">
        <xdr:nvSpPr>
          <xdr:cNvPr id="99" name="TextBox 98"/>
          <xdr:cNvSpPr txBox="1"/>
        </xdr:nvSpPr>
        <xdr:spPr>
          <a:xfrm>
            <a:off x="4943395" y="582720"/>
            <a:ext cx="637115"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2C4FAA7C-6B28-418B-8FDF-3897957045D4}" type="TxLink">
              <a:rPr lang="en-US" sz="1000">
                <a:ln>
                  <a:noFill/>
                </a:ln>
                <a:solidFill>
                  <a:srgbClr val="63686A"/>
                </a:solidFill>
                <a:latin typeface="Arial" pitchFamily="34" charset="0"/>
                <a:cs typeface="Arial" pitchFamily="34" charset="0"/>
              </a:rPr>
              <a:pPr algn="l"/>
              <a:t>Latitude:</a:t>
            </a:fld>
            <a:endParaRPr lang="en-US" sz="1000">
              <a:ln>
                <a:noFill/>
              </a:ln>
              <a:solidFill>
                <a:srgbClr val="63686A"/>
              </a:solidFill>
              <a:latin typeface="Arial" pitchFamily="34" charset="0"/>
              <a:cs typeface="Arial" pitchFamily="34" charset="0"/>
            </a:endParaRPr>
          </a:p>
        </xdr:txBody>
      </xdr:sp>
      <xdr:sp macro="" textlink="Data!I1">
        <xdr:nvSpPr>
          <xdr:cNvPr id="100" name="TextBox 99"/>
          <xdr:cNvSpPr txBox="1"/>
        </xdr:nvSpPr>
        <xdr:spPr>
          <a:xfrm>
            <a:off x="6069941" y="582720"/>
            <a:ext cx="637115"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fld id="{CBCE60B2-96DD-403B-BEE0-4EA12D4D54A6}" type="TxLink">
              <a:rPr lang="en-US" sz="1000">
                <a:ln>
                  <a:noFill/>
                </a:ln>
                <a:solidFill>
                  <a:srgbClr val="63686A"/>
                </a:solidFill>
                <a:latin typeface="Arial" pitchFamily="34" charset="0"/>
                <a:cs typeface="Arial" pitchFamily="34" charset="0"/>
              </a:rPr>
              <a:pPr/>
              <a:t>Longitude:</a:t>
            </a:fld>
            <a:endParaRPr lang="en-US" sz="1000">
              <a:ln>
                <a:noFill/>
              </a:ln>
              <a:solidFill>
                <a:srgbClr val="63686A"/>
              </a:solidFill>
              <a:latin typeface="Arial" pitchFamily="34" charset="0"/>
              <a:cs typeface="Arial" pitchFamily="34" charset="0"/>
            </a:endParaRPr>
          </a:p>
        </xdr:txBody>
      </xdr:sp>
      <xdr:sp macro="" textlink="Data!H2">
        <xdr:nvSpPr>
          <xdr:cNvPr id="106" name="TextBox 105"/>
          <xdr:cNvSpPr txBox="1"/>
        </xdr:nvSpPr>
        <xdr:spPr>
          <a:xfrm>
            <a:off x="5434978" y="582720"/>
            <a:ext cx="640080"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r"/>
            <a:fld id="{BBBC7923-9422-43BF-A9E4-B04574777346}" type="TxLink">
              <a:rPr lang="en-US" sz="1000" b="1">
                <a:solidFill>
                  <a:srgbClr val="0072BC"/>
                </a:solidFill>
                <a:latin typeface="Arial" pitchFamily="34" charset="0"/>
                <a:cs typeface="Arial" pitchFamily="34" charset="0"/>
              </a:rPr>
              <a:pPr algn="r"/>
              <a:t>36.294349</a:t>
            </a:fld>
            <a:endParaRPr lang="en-US" sz="1000" b="1">
              <a:solidFill>
                <a:srgbClr val="0072BC"/>
              </a:solidFill>
              <a:latin typeface="Arial" pitchFamily="34" charset="0"/>
              <a:cs typeface="Arial" pitchFamily="34" charset="0"/>
            </a:endParaRPr>
          </a:p>
        </xdr:txBody>
      </xdr:sp>
      <xdr:sp macro="" textlink="Data!I2">
        <xdr:nvSpPr>
          <xdr:cNvPr id="108" name="TextBox 107"/>
          <xdr:cNvSpPr txBox="1"/>
        </xdr:nvSpPr>
        <xdr:spPr>
          <a:xfrm>
            <a:off x="6660833" y="582720"/>
            <a:ext cx="640080"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r"/>
            <a:fld id="{9D839BEF-C91B-4FA1-B99A-2A49BA744D61}" type="TxLink">
              <a:rPr lang="en-US" sz="1000" b="1">
                <a:solidFill>
                  <a:srgbClr val="0072BC"/>
                </a:solidFill>
                <a:latin typeface="Arial" pitchFamily="34" charset="0"/>
                <a:cs typeface="Arial" pitchFamily="34" charset="0"/>
              </a:rPr>
              <a:pPr algn="r"/>
              <a:t>43.992</a:t>
            </a:fld>
            <a:endParaRPr lang="en-US" sz="1000" b="1">
              <a:solidFill>
                <a:srgbClr val="0072BC"/>
              </a:solidFill>
              <a:latin typeface="Arial" pitchFamily="34" charset="0"/>
              <a:cs typeface="Arial" pitchFamily="34" charset="0"/>
            </a:endParaRPr>
          </a:p>
        </xdr:txBody>
      </xdr:sp>
    </xdr:grpSp>
    <xdr:clientData/>
  </xdr:twoCellAnchor>
  <xdr:twoCellAnchor>
    <xdr:from>
      <xdr:col>1</xdr:col>
      <xdr:colOff>3603811</xdr:colOff>
      <xdr:row>32</xdr:row>
      <xdr:rowOff>24648</xdr:rowOff>
    </xdr:from>
    <xdr:to>
      <xdr:col>1</xdr:col>
      <xdr:colOff>7100044</xdr:colOff>
      <xdr:row>42</xdr:row>
      <xdr:rowOff>60506</xdr:rowOff>
    </xdr:to>
    <xdr:grpSp>
      <xdr:nvGrpSpPr>
        <xdr:cNvPr id="5" name="Group 4"/>
        <xdr:cNvGrpSpPr/>
      </xdr:nvGrpSpPr>
      <xdr:grpSpPr>
        <a:xfrm>
          <a:off x="3672391" y="5732028"/>
          <a:ext cx="3496233" cy="1788458"/>
          <a:chOff x="4894729" y="5821973"/>
          <a:chExt cx="2411506" cy="1711218"/>
        </a:xfrm>
      </xdr:grpSpPr>
      <xdr:grpSp>
        <xdr:nvGrpSpPr>
          <xdr:cNvPr id="2" name="Group 1"/>
          <xdr:cNvGrpSpPr/>
        </xdr:nvGrpSpPr>
        <xdr:grpSpPr>
          <a:xfrm>
            <a:off x="4894729" y="6033247"/>
            <a:ext cx="2411506" cy="1499944"/>
            <a:chOff x="7929860" y="3253922"/>
            <a:chExt cx="2677720" cy="1563242"/>
          </a:xfrm>
        </xdr:grpSpPr>
        <xdr:graphicFrame macro="">
          <xdr:nvGraphicFramePr>
            <xdr:cNvPr id="3" name="Chart 2"/>
            <xdr:cNvGraphicFramePr/>
          </xdr:nvGraphicFramePr>
          <xdr:xfrm>
            <a:off x="7929860" y="3478696"/>
            <a:ext cx="2677720" cy="1338468"/>
          </xdr:xfrm>
          <a:graphic>
            <a:graphicData uri="http://schemas.openxmlformats.org/drawingml/2006/chart">
              <c:chart xmlns:c="http://schemas.openxmlformats.org/drawingml/2006/chart" xmlns:r="http://schemas.openxmlformats.org/officeDocument/2006/relationships" r:id="rId15"/>
            </a:graphicData>
          </a:graphic>
        </xdr:graphicFrame>
        <xdr:sp macro="" textlink="AB42">
          <xdr:nvSpPr>
            <xdr:cNvPr id="78" name="Rectangle 77"/>
            <xdr:cNvSpPr/>
          </xdr:nvSpPr>
          <xdr:spPr>
            <a:xfrm>
              <a:off x="7929861" y="3253922"/>
              <a:ext cx="2194560" cy="224779"/>
            </a:xfrm>
            <a:prstGeom prst="rect">
              <a:avLst/>
            </a:prstGeom>
            <a:no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11A8BCB3-4068-4570-BB91-0F59EE283A3D}" type="TxLink">
                <a:rPr lang="en-GB" sz="1200" b="1">
                  <a:solidFill>
                    <a:srgbClr val="0070C0"/>
                  </a:solidFill>
                  <a:latin typeface="Arial" pitchFamily="34" charset="0"/>
                  <a:cs typeface="Arial" pitchFamily="34" charset="0"/>
                </a:rPr>
                <a:pPr/>
                <a:t> </a:t>
              </a:fld>
              <a:endParaRPr lang="en-US" sz="1200" b="1">
                <a:solidFill>
                  <a:srgbClr val="0070C0"/>
                </a:solidFill>
                <a:latin typeface="Arial" pitchFamily="34" charset="0"/>
                <a:cs typeface="Arial" pitchFamily="34" charset="0"/>
              </a:endParaRPr>
            </a:p>
          </xdr:txBody>
        </xdr:sp>
      </xdr:grpSp>
      <xdr:sp macro="" textlink="$G$23">
        <xdr:nvSpPr>
          <xdr:cNvPr id="114" name="Rectangle 113"/>
          <xdr:cNvSpPr/>
        </xdr:nvSpPr>
        <xdr:spPr>
          <a:xfrm>
            <a:off x="5337139" y="5821973"/>
            <a:ext cx="1897380" cy="246544"/>
          </a:xfrm>
          <a:prstGeom prst="rect">
            <a:avLst/>
          </a:prstGeom>
          <a:solidFill>
            <a:schemeClr val="bg1">
              <a:alpha val="0"/>
            </a:schemeClr>
          </a:solid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BA1E1E96-0396-4338-A8B6-DC9C4758EEEF}" type="TxLink">
              <a:rPr lang="en-US" sz="1200" b="1">
                <a:solidFill>
                  <a:srgbClr val="0072BC"/>
                </a:solidFill>
                <a:latin typeface="Arial" pitchFamily="34" charset="0"/>
                <a:cs typeface="Arial" pitchFamily="34" charset="0"/>
              </a:rPr>
              <a:pPr/>
              <a:t>Places of Origin</a:t>
            </a:fld>
            <a:endParaRPr lang="en-US" sz="1200" b="1">
              <a:solidFill>
                <a:srgbClr val="0072BC"/>
              </a:solidFill>
              <a:latin typeface="Arial" pitchFamily="34" charset="0"/>
              <a:cs typeface="Arial" pitchFamily="34" charset="0"/>
            </a:endParaRPr>
          </a:p>
        </xdr:txBody>
      </xdr:sp>
    </xdr:grpSp>
    <xdr:clientData/>
  </xdr:twoCellAnchor>
  <xdr:twoCellAnchor>
    <xdr:from>
      <xdr:col>1</xdr:col>
      <xdr:colOff>3827930</xdr:colOff>
      <xdr:row>23</xdr:row>
      <xdr:rowOff>64592</xdr:rowOff>
    </xdr:from>
    <xdr:to>
      <xdr:col>1</xdr:col>
      <xdr:colOff>7117976</xdr:colOff>
      <xdr:row>31</xdr:row>
      <xdr:rowOff>75350</xdr:rowOff>
    </xdr:to>
    <xdr:grpSp>
      <xdr:nvGrpSpPr>
        <xdr:cNvPr id="4" name="Group 3"/>
        <xdr:cNvGrpSpPr/>
      </xdr:nvGrpSpPr>
      <xdr:grpSpPr>
        <a:xfrm>
          <a:off x="3896510" y="4171772"/>
          <a:ext cx="3290046" cy="1435698"/>
          <a:chOff x="4399023" y="4242145"/>
          <a:chExt cx="2856950" cy="1310089"/>
        </a:xfrm>
      </xdr:grpSpPr>
      <xdr:sp macro="" textlink="Data!M1">
        <xdr:nvSpPr>
          <xdr:cNvPr id="93" name="TextBox 92"/>
          <xdr:cNvSpPr txBox="1"/>
        </xdr:nvSpPr>
        <xdr:spPr>
          <a:xfrm>
            <a:off x="4399024" y="5183243"/>
            <a:ext cx="1097280" cy="1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D7E9E6A5-2466-48BD-9CF1-08AA17C98B6B}" type="TxLink">
              <a:rPr lang="en-US" sz="1000">
                <a:ln>
                  <a:noFill/>
                </a:ln>
                <a:solidFill>
                  <a:srgbClr val="63686A"/>
                </a:solidFill>
                <a:latin typeface="Arial" pitchFamily="34" charset="0"/>
                <a:ea typeface="+mn-ea"/>
                <a:cs typeface="Arial" pitchFamily="34" charset="0"/>
              </a:rPr>
              <a:pPr marL="0" indent="0" algn="l"/>
              <a:t>Established Date:</a:t>
            </a:fld>
            <a:endParaRPr lang="en-US" sz="1000">
              <a:ln>
                <a:noFill/>
              </a:ln>
              <a:solidFill>
                <a:srgbClr val="63686A"/>
              </a:solidFill>
              <a:latin typeface="Arial" pitchFamily="34" charset="0"/>
              <a:ea typeface="+mn-ea"/>
              <a:cs typeface="Arial" pitchFamily="34" charset="0"/>
            </a:endParaRPr>
          </a:p>
        </xdr:txBody>
      </xdr:sp>
      <xdr:sp macro="" textlink="">
        <xdr:nvSpPr>
          <xdr:cNvPr id="353" name="TextBox 73"/>
          <xdr:cNvSpPr txBox="1"/>
        </xdr:nvSpPr>
        <xdr:spPr>
          <a:xfrm>
            <a:off x="4399023" y="4242145"/>
            <a:ext cx="822960" cy="184374"/>
          </a:xfrm>
          <a:prstGeom prst="rect">
            <a:avLst/>
          </a:prstGeom>
          <a:solidFill>
            <a:schemeClr val="bg1">
              <a:alpha val="0"/>
            </a:schemeClr>
          </a:solidFill>
          <a:ln>
            <a:noFill/>
          </a:ln>
        </xdr:spPr>
        <xdr:txBody>
          <a:bodyPr wrap="square" lIns="0" tIns="45714"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200" b="1">
                <a:solidFill>
                  <a:srgbClr val="0072BC"/>
                </a:solidFill>
                <a:latin typeface="Arial" pitchFamily="34" charset="0"/>
                <a:cs typeface="Arial" pitchFamily="34" charset="0"/>
              </a:rPr>
              <a:t>Overview</a:t>
            </a:r>
            <a:endParaRPr lang="en-US" sz="200" b="1">
              <a:solidFill>
                <a:srgbClr val="63686A"/>
              </a:solidFill>
            </a:endParaRPr>
          </a:p>
        </xdr:txBody>
      </xdr:sp>
      <xdr:sp macro="" textlink="Data!J1">
        <xdr:nvSpPr>
          <xdr:cNvPr id="19" name="TextBox 18"/>
          <xdr:cNvSpPr txBox="1"/>
        </xdr:nvSpPr>
        <xdr:spPr>
          <a:xfrm>
            <a:off x="4399024" y="4446878"/>
            <a:ext cx="455082"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D1C3DCBB-B170-46DE-ABE9-F2D6E5E2F6C0}" type="TxLink">
              <a:rPr lang="en-US" sz="1000">
                <a:ln>
                  <a:noFill/>
                </a:ln>
                <a:solidFill>
                  <a:srgbClr val="63686A"/>
                </a:solidFill>
                <a:latin typeface="Arial" pitchFamily="34" charset="0"/>
                <a:cs typeface="Arial" pitchFamily="34" charset="0"/>
              </a:rPr>
              <a:pPr algn="l"/>
              <a:t>Type:</a:t>
            </a:fld>
            <a:endParaRPr lang="en-US" sz="1000">
              <a:ln>
                <a:noFill/>
              </a:ln>
              <a:solidFill>
                <a:srgbClr val="63686A"/>
              </a:solidFill>
              <a:latin typeface="Arial" pitchFamily="34" charset="0"/>
              <a:cs typeface="Arial" pitchFamily="34" charset="0"/>
            </a:endParaRPr>
          </a:p>
        </xdr:txBody>
      </xdr:sp>
      <xdr:sp macro="" textlink="Data!K1">
        <xdr:nvSpPr>
          <xdr:cNvPr id="91" name="TextBox 90"/>
          <xdr:cNvSpPr txBox="1"/>
        </xdr:nvSpPr>
        <xdr:spPr>
          <a:xfrm>
            <a:off x="4399024" y="4618204"/>
            <a:ext cx="45720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AD63F338-830E-4A07-AFD6-273044EA5054}" type="TxLink">
              <a:rPr lang="en-US" sz="1000">
                <a:ln>
                  <a:noFill/>
                </a:ln>
                <a:solidFill>
                  <a:srgbClr val="63686A"/>
                </a:solidFill>
                <a:latin typeface="Arial" pitchFamily="34" charset="0"/>
                <a:cs typeface="Arial" pitchFamily="34" charset="0"/>
              </a:rPr>
              <a:pPr algn="l"/>
              <a:t>Status:</a:t>
            </a:fld>
            <a:endParaRPr lang="en-US" sz="1000">
              <a:ln>
                <a:noFill/>
              </a:ln>
              <a:solidFill>
                <a:srgbClr val="63686A"/>
              </a:solidFill>
              <a:latin typeface="Arial" pitchFamily="34" charset="0"/>
              <a:cs typeface="Arial" pitchFamily="34" charset="0"/>
            </a:endParaRPr>
          </a:p>
        </xdr:txBody>
      </xdr:sp>
      <xdr:sp macro="" textlink="Data!L1">
        <xdr:nvSpPr>
          <xdr:cNvPr id="92" name="TextBox 91"/>
          <xdr:cNvSpPr txBox="1"/>
        </xdr:nvSpPr>
        <xdr:spPr>
          <a:xfrm>
            <a:off x="4399024" y="4806069"/>
            <a:ext cx="155448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fld id="{6B66799E-C058-480D-8C7C-D9FB41D9D05E}" type="TxLink">
              <a:rPr lang="en-US" sz="1000">
                <a:ln>
                  <a:noFill/>
                </a:ln>
                <a:solidFill>
                  <a:srgbClr val="63686A"/>
                </a:solidFill>
                <a:latin typeface="Arial" pitchFamily="34" charset="0"/>
                <a:cs typeface="Arial" pitchFamily="34" charset="0"/>
              </a:rPr>
              <a:pPr/>
              <a:t>Site Management Agency:</a:t>
            </a:fld>
            <a:endParaRPr lang="en-US" sz="1000">
              <a:ln>
                <a:noFill/>
              </a:ln>
              <a:solidFill>
                <a:srgbClr val="63686A"/>
              </a:solidFill>
              <a:latin typeface="Arial" pitchFamily="34" charset="0"/>
              <a:cs typeface="Arial" pitchFamily="34" charset="0"/>
            </a:endParaRPr>
          </a:p>
        </xdr:txBody>
      </xdr:sp>
      <xdr:sp macro="" textlink="Data!N1">
        <xdr:nvSpPr>
          <xdr:cNvPr id="94" name="TextBox 93"/>
          <xdr:cNvSpPr txBox="1"/>
        </xdr:nvSpPr>
        <xdr:spPr>
          <a:xfrm>
            <a:off x="4399024" y="5367854"/>
            <a:ext cx="128016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485267CC-3E50-4BF6-8889-E8BA53CB1625}" type="TxLink">
              <a:rPr lang="en-US" sz="1000">
                <a:ln>
                  <a:noFill/>
                </a:ln>
                <a:solidFill>
                  <a:srgbClr val="63686A"/>
                </a:solidFill>
                <a:latin typeface="Arial" pitchFamily="34" charset="0"/>
                <a:cs typeface="Arial" pitchFamily="34" charset="0"/>
              </a:rPr>
              <a:pPr/>
              <a:t>Capacity Individuals:</a:t>
            </a:fld>
            <a:endParaRPr lang="en-US" sz="1000">
              <a:ln>
                <a:noFill/>
              </a:ln>
              <a:solidFill>
                <a:srgbClr val="63686A"/>
              </a:solidFill>
              <a:latin typeface="Arial" pitchFamily="34" charset="0"/>
              <a:cs typeface="Arial" pitchFamily="34" charset="0"/>
            </a:endParaRPr>
          </a:p>
        </xdr:txBody>
      </xdr:sp>
      <xdr:sp macro="" textlink="Data!O1">
        <xdr:nvSpPr>
          <xdr:cNvPr id="95" name="TextBox 94"/>
          <xdr:cNvSpPr txBox="1"/>
        </xdr:nvSpPr>
        <xdr:spPr>
          <a:xfrm>
            <a:off x="5838331" y="5367854"/>
            <a:ext cx="100584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AC21F1AC-C24B-40F6-9130-14E3820E3F44}" type="TxLink">
              <a:rPr lang="en-US" sz="1000">
                <a:ln>
                  <a:noFill/>
                </a:ln>
                <a:solidFill>
                  <a:srgbClr val="63686A"/>
                </a:solidFill>
                <a:latin typeface="Arial" pitchFamily="34" charset="0"/>
                <a:cs typeface="Arial" pitchFamily="34" charset="0"/>
              </a:rPr>
              <a:pPr/>
              <a:t>Capacity Tents:</a:t>
            </a:fld>
            <a:endParaRPr lang="en-US" sz="1000">
              <a:ln>
                <a:noFill/>
              </a:ln>
              <a:solidFill>
                <a:srgbClr val="63686A"/>
              </a:solidFill>
              <a:latin typeface="Arial" pitchFamily="34" charset="0"/>
              <a:cs typeface="Arial" pitchFamily="34" charset="0"/>
            </a:endParaRPr>
          </a:p>
        </xdr:txBody>
      </xdr:sp>
      <xdr:sp macro="" textlink="Data!Q1">
        <xdr:nvSpPr>
          <xdr:cNvPr id="98" name="TextBox 97"/>
          <xdr:cNvSpPr txBox="1"/>
        </xdr:nvSpPr>
        <xdr:spPr>
          <a:xfrm>
            <a:off x="4399024" y="4993582"/>
            <a:ext cx="1905988"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8ABB7304-D001-4A15-8ACE-4296B673D5A8}" type="TxLink">
              <a:rPr lang="en-US" sz="1000">
                <a:ln>
                  <a:noFill/>
                </a:ln>
                <a:solidFill>
                  <a:srgbClr val="63686A"/>
                </a:solidFill>
                <a:latin typeface="Arial" pitchFamily="34" charset="0"/>
                <a:cs typeface="Arial" pitchFamily="34" charset="0"/>
              </a:rPr>
              <a:pPr/>
              <a:t>Site Management Committee:</a:t>
            </a:fld>
            <a:endParaRPr lang="en-US" sz="1000">
              <a:ln>
                <a:noFill/>
              </a:ln>
              <a:solidFill>
                <a:srgbClr val="63686A"/>
              </a:solidFill>
              <a:latin typeface="Arial" pitchFamily="34" charset="0"/>
              <a:cs typeface="Arial" pitchFamily="34" charset="0"/>
            </a:endParaRPr>
          </a:p>
        </xdr:txBody>
      </xdr:sp>
      <xdr:sp macro="" textlink="Data!J2">
        <xdr:nvSpPr>
          <xdr:cNvPr id="101" name="TextBox 100"/>
          <xdr:cNvSpPr txBox="1"/>
        </xdr:nvSpPr>
        <xdr:spPr>
          <a:xfrm>
            <a:off x="4805151" y="4453154"/>
            <a:ext cx="1645920"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65C2CAA5-268F-4318-8DDC-7B1D9E8DA330}" type="TxLink">
              <a:rPr lang="en-US" sz="1000" b="1">
                <a:solidFill>
                  <a:srgbClr val="0072BC"/>
                </a:solidFill>
                <a:latin typeface="Arial" pitchFamily="34" charset="0"/>
                <a:cs typeface="Arial" pitchFamily="34" charset="0"/>
              </a:rPr>
              <a:pPr algn="l"/>
              <a:t>Collective Centre</a:t>
            </a:fld>
            <a:endParaRPr lang="en-US" sz="1000" b="1">
              <a:solidFill>
                <a:srgbClr val="0072BC"/>
              </a:solidFill>
              <a:latin typeface="Arial" pitchFamily="34" charset="0"/>
              <a:cs typeface="Arial" pitchFamily="34" charset="0"/>
            </a:endParaRPr>
          </a:p>
        </xdr:txBody>
      </xdr:sp>
      <xdr:sp macro="" textlink="Data!L2">
        <xdr:nvSpPr>
          <xdr:cNvPr id="102" name="TextBox 101"/>
          <xdr:cNvSpPr txBox="1"/>
        </xdr:nvSpPr>
        <xdr:spPr>
          <a:xfrm>
            <a:off x="5890729" y="4806069"/>
            <a:ext cx="1365244"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ED78176B-EC04-4472-A710-32DCB5BE8387}" type="TxLink">
              <a:rPr lang="en-US" sz="1000" b="1">
                <a:solidFill>
                  <a:srgbClr val="0072BC"/>
                </a:solidFill>
                <a:latin typeface="Arial" pitchFamily="34" charset="0"/>
                <a:cs typeface="Arial" pitchFamily="34" charset="0"/>
              </a:rPr>
              <a:pPr/>
              <a:t>Erbil Refugee Council (ERC)</a:t>
            </a:fld>
            <a:endParaRPr lang="en-US" sz="1000" b="1">
              <a:solidFill>
                <a:srgbClr val="0072BC"/>
              </a:solidFill>
              <a:latin typeface="Arial" pitchFamily="34" charset="0"/>
              <a:cs typeface="Arial" pitchFamily="34" charset="0"/>
            </a:endParaRPr>
          </a:p>
        </xdr:txBody>
      </xdr:sp>
      <xdr:sp macro="" textlink="Data!K2">
        <xdr:nvSpPr>
          <xdr:cNvPr id="103" name="TextBox 102"/>
          <xdr:cNvSpPr txBox="1"/>
        </xdr:nvSpPr>
        <xdr:spPr>
          <a:xfrm>
            <a:off x="4805151" y="4618205"/>
            <a:ext cx="2103120" cy="1843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12D9C1A2-61DB-4A5A-8CA5-0AC4A81322C6}" type="TxLink">
              <a:rPr lang="en-US" sz="1000" b="1">
                <a:solidFill>
                  <a:srgbClr val="0072BC"/>
                </a:solidFill>
                <a:latin typeface="Arial" pitchFamily="34" charset="0"/>
                <a:cs typeface="Arial" pitchFamily="34" charset="0"/>
              </a:rPr>
              <a:pPr algn="l"/>
              <a:t>Open</a:t>
            </a:fld>
            <a:endParaRPr lang="en-US" sz="1000" b="1">
              <a:solidFill>
                <a:srgbClr val="0072BC"/>
              </a:solidFill>
              <a:latin typeface="Arial" pitchFamily="34" charset="0"/>
              <a:cs typeface="Arial" pitchFamily="34" charset="0"/>
            </a:endParaRPr>
          </a:p>
        </xdr:txBody>
      </xdr:sp>
      <xdr:sp macro="" textlink="Data!Q2">
        <xdr:nvSpPr>
          <xdr:cNvPr id="104" name="TextBox 103"/>
          <xdr:cNvSpPr txBox="1"/>
        </xdr:nvSpPr>
        <xdr:spPr>
          <a:xfrm>
            <a:off x="6085473" y="4993583"/>
            <a:ext cx="364064"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77085989-AEAB-4798-A806-53B3F1FA0F7F}" type="TxLink">
              <a:rPr lang="en-US" sz="1000" b="1">
                <a:solidFill>
                  <a:srgbClr val="0072BC"/>
                </a:solidFill>
                <a:latin typeface="Arial" pitchFamily="34" charset="0"/>
                <a:cs typeface="Arial" pitchFamily="34" charset="0"/>
              </a:rPr>
              <a:pPr/>
              <a:t>No</a:t>
            </a:fld>
            <a:endParaRPr lang="en-US" sz="1000" b="1">
              <a:solidFill>
                <a:srgbClr val="0072BC"/>
              </a:solidFill>
              <a:latin typeface="Arial" pitchFamily="34" charset="0"/>
              <a:cs typeface="Arial" pitchFamily="34" charset="0"/>
            </a:endParaRPr>
          </a:p>
        </xdr:txBody>
      </xdr:sp>
      <xdr:sp macro="" textlink="Data!N2">
        <xdr:nvSpPr>
          <xdr:cNvPr id="109" name="TextBox 108"/>
          <xdr:cNvSpPr txBox="1"/>
        </xdr:nvSpPr>
        <xdr:spPr>
          <a:xfrm>
            <a:off x="5574647" y="5367853"/>
            <a:ext cx="364064"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63AFE899-F3F3-42EF-8007-A897A96AF985}" type="TxLink">
              <a:rPr lang="en-US" sz="1000" b="1">
                <a:solidFill>
                  <a:srgbClr val="0072BC"/>
                </a:solidFill>
                <a:latin typeface="Arial" pitchFamily="34" charset="0"/>
                <a:cs typeface="Arial" pitchFamily="34" charset="0"/>
              </a:rPr>
              <a:pPr/>
              <a:t>559</a:t>
            </a:fld>
            <a:endParaRPr lang="en-US" sz="1000" b="1">
              <a:solidFill>
                <a:srgbClr val="0072BC"/>
              </a:solidFill>
              <a:latin typeface="Arial" pitchFamily="34" charset="0"/>
              <a:cs typeface="Arial" pitchFamily="34" charset="0"/>
            </a:endParaRPr>
          </a:p>
        </xdr:txBody>
      </xdr:sp>
      <xdr:sp macro="" textlink="Data!O2">
        <xdr:nvSpPr>
          <xdr:cNvPr id="110" name="TextBox 109"/>
          <xdr:cNvSpPr txBox="1"/>
        </xdr:nvSpPr>
        <xdr:spPr>
          <a:xfrm>
            <a:off x="6744470" y="5367860"/>
            <a:ext cx="455082"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E9C8F2DF-4251-47D9-A86C-4E7926DB9982}" type="TxLink">
              <a:rPr lang="en-US" sz="1000" b="1">
                <a:solidFill>
                  <a:srgbClr val="0072BC"/>
                </a:solidFill>
                <a:latin typeface="Arial" pitchFamily="34" charset="0"/>
                <a:cs typeface="Arial" pitchFamily="34" charset="0"/>
              </a:rPr>
              <a:pPr/>
              <a:t>434</a:t>
            </a:fld>
            <a:endParaRPr lang="en-US" sz="1000" b="1">
              <a:solidFill>
                <a:srgbClr val="0072BC"/>
              </a:solidFill>
              <a:latin typeface="Arial" pitchFamily="34" charset="0"/>
              <a:cs typeface="Arial" pitchFamily="34" charset="0"/>
            </a:endParaRPr>
          </a:p>
        </xdr:txBody>
      </xdr:sp>
      <xdr:sp macro="" textlink="Data!M2">
        <xdr:nvSpPr>
          <xdr:cNvPr id="118" name="TextBox 117"/>
          <xdr:cNvSpPr txBox="1"/>
        </xdr:nvSpPr>
        <xdr:spPr>
          <a:xfrm>
            <a:off x="5502627" y="5183243"/>
            <a:ext cx="1392227" cy="17224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7FF22651-4DBA-404D-AF79-5CE64FD5976E}" type="TxLink">
              <a:rPr lang="en-US" sz="1000" b="1">
                <a:solidFill>
                  <a:srgbClr val="0072BC"/>
                </a:solidFill>
                <a:latin typeface="Arial" pitchFamily="34" charset="0"/>
                <a:ea typeface="+mn-ea"/>
                <a:cs typeface="Arial" pitchFamily="34" charset="0"/>
              </a:rPr>
              <a:pPr marL="0" indent="0" algn="l"/>
              <a:t>10/01/2014</a:t>
            </a:fld>
            <a:endParaRPr lang="en-US" sz="1000" b="1">
              <a:solidFill>
                <a:srgbClr val="0072BC"/>
              </a:solidFill>
              <a:latin typeface="Arial" pitchFamily="34" charset="0"/>
              <a:ea typeface="+mn-ea"/>
              <a:cs typeface="Arial" pitchFamily="34" charset="0"/>
            </a:endParaRPr>
          </a:p>
        </xdr:txBody>
      </xdr:sp>
    </xdr:grpSp>
    <xdr:clientData/>
  </xdr:twoCellAnchor>
  <xdr:twoCellAnchor>
    <xdr:from>
      <xdr:col>3</xdr:col>
      <xdr:colOff>2487954</xdr:colOff>
      <xdr:row>37</xdr:row>
      <xdr:rowOff>59366</xdr:rowOff>
    </xdr:from>
    <xdr:to>
      <xdr:col>3</xdr:col>
      <xdr:colOff>4507254</xdr:colOff>
      <xdr:row>43</xdr:row>
      <xdr:rowOff>128791</xdr:rowOff>
    </xdr:to>
    <xdr:grpSp>
      <xdr:nvGrpSpPr>
        <xdr:cNvPr id="131" name="Group 130"/>
        <xdr:cNvGrpSpPr/>
      </xdr:nvGrpSpPr>
      <xdr:grpSpPr>
        <a:xfrm>
          <a:off x="9879354" y="6643046"/>
          <a:ext cx="2019300" cy="1120985"/>
          <a:chOff x="11939692" y="7297592"/>
          <a:chExt cx="2019300" cy="1021997"/>
        </a:xfrm>
      </xdr:grpSpPr>
      <xdr:sp macro="" textlink="">
        <xdr:nvSpPr>
          <xdr:cNvPr id="132" name="TextBox 3"/>
          <xdr:cNvSpPr txBox="1"/>
        </xdr:nvSpPr>
        <xdr:spPr>
          <a:xfrm flipH="1">
            <a:off x="11939692" y="7502728"/>
            <a:ext cx="1883833" cy="325204"/>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baseline="0">
                <a:solidFill>
                  <a:srgbClr val="63686A"/>
                </a:solidFill>
              </a:rPr>
              <a:t>Percentage of camp  residents with access  various types of information :</a:t>
            </a:r>
            <a:endParaRPr lang="en-US" sz="200" b="0">
              <a:solidFill>
                <a:srgbClr val="63686A"/>
              </a:solidFill>
            </a:endParaRPr>
          </a:p>
        </xdr:txBody>
      </xdr:sp>
      <xdr:sp macro="" textlink="Data!AY1">
        <xdr:nvSpPr>
          <xdr:cNvPr id="133" name="TextBox 132"/>
          <xdr:cNvSpPr txBox="1"/>
        </xdr:nvSpPr>
        <xdr:spPr>
          <a:xfrm>
            <a:off x="11939692" y="7815294"/>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BB7C1D43-19B0-4734-956E-83B88E3DCE71}" type="TxLink">
              <a:rPr lang="en-US" sz="1000">
                <a:solidFill>
                  <a:srgbClr val="63686A"/>
                </a:solidFill>
              </a:rPr>
              <a:pPr algn="l"/>
              <a:t>Available assistance</a:t>
            </a:fld>
            <a:endParaRPr lang="en-US" sz="1000">
              <a:solidFill>
                <a:srgbClr val="63686A"/>
              </a:solidFill>
            </a:endParaRPr>
          </a:p>
        </xdr:txBody>
      </xdr:sp>
      <xdr:sp macro="" textlink="Data!AZ7">
        <xdr:nvSpPr>
          <xdr:cNvPr id="134" name="TextBox 133"/>
          <xdr:cNvSpPr txBox="1"/>
        </xdr:nvSpPr>
        <xdr:spPr>
          <a:xfrm>
            <a:off x="11939692" y="7978350"/>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CC2A88C9-DA7B-46AB-B391-428627EF8210}" type="TxLink">
              <a:rPr lang="en-US" sz="1000">
                <a:solidFill>
                  <a:srgbClr val="63686A"/>
                </a:solidFill>
              </a:rPr>
              <a:pPr algn="l"/>
              <a:t>Documentation</a:t>
            </a:fld>
            <a:endParaRPr lang="en-US" sz="1000">
              <a:solidFill>
                <a:srgbClr val="63686A"/>
              </a:solidFill>
            </a:endParaRPr>
          </a:p>
        </xdr:txBody>
      </xdr:sp>
      <xdr:sp macro="" textlink="Data!BA7">
        <xdr:nvSpPr>
          <xdr:cNvPr id="135" name="TextBox 134"/>
          <xdr:cNvSpPr txBox="1"/>
        </xdr:nvSpPr>
        <xdr:spPr>
          <a:xfrm>
            <a:off x="11939692" y="8136709"/>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FC0C4AB-4965-40B1-93E1-47D9FB4608D1}" type="TxLink">
              <a:rPr lang="en-US" sz="1000">
                <a:solidFill>
                  <a:srgbClr val="63686A"/>
                </a:solidFill>
              </a:rPr>
              <a:pPr algn="l"/>
              <a:t>Legal services</a:t>
            </a:fld>
            <a:endParaRPr lang="en-US" sz="1000">
              <a:solidFill>
                <a:srgbClr val="63686A"/>
              </a:solidFill>
            </a:endParaRPr>
          </a:p>
        </xdr:txBody>
      </xdr:sp>
      <xdr:sp macro="" textlink="Data!AY2">
        <xdr:nvSpPr>
          <xdr:cNvPr id="140" name="TextBox 139"/>
          <xdr:cNvSpPr txBox="1"/>
        </xdr:nvSpPr>
        <xdr:spPr>
          <a:xfrm>
            <a:off x="13355306" y="7815293"/>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1AA4EEB8-597E-40DB-B9E9-576B5FD16876}" type="TxLink">
              <a:rPr lang="en-US" sz="1000" b="1">
                <a:solidFill>
                  <a:srgbClr val="0072BC"/>
                </a:solidFill>
              </a:rPr>
              <a:pPr algn="l"/>
              <a:t>20%</a:t>
            </a:fld>
            <a:endParaRPr lang="en-US" sz="1000" b="1">
              <a:solidFill>
                <a:srgbClr val="0072BC"/>
              </a:solidFill>
            </a:endParaRPr>
          </a:p>
        </xdr:txBody>
      </xdr:sp>
      <xdr:sp macro="" textlink="Data!AZ2">
        <xdr:nvSpPr>
          <xdr:cNvPr id="141" name="TextBox 140"/>
          <xdr:cNvSpPr txBox="1"/>
        </xdr:nvSpPr>
        <xdr:spPr>
          <a:xfrm>
            <a:off x="13355306" y="797835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E21781F-8843-4448-A96F-D2E532BC340C}" type="TxLink">
              <a:rPr lang="en-US" sz="1000" b="1">
                <a:solidFill>
                  <a:srgbClr val="0072BC"/>
                </a:solidFill>
              </a:rPr>
              <a:pPr algn="l"/>
              <a:t>10%</a:t>
            </a:fld>
            <a:endParaRPr lang="en-US" sz="1000" b="1">
              <a:solidFill>
                <a:srgbClr val="0072BC"/>
              </a:solidFill>
            </a:endParaRPr>
          </a:p>
        </xdr:txBody>
      </xdr:sp>
      <xdr:sp macro="" textlink="Data!BA2">
        <xdr:nvSpPr>
          <xdr:cNvPr id="142" name="TextBox 141"/>
          <xdr:cNvSpPr txBox="1"/>
        </xdr:nvSpPr>
        <xdr:spPr>
          <a:xfrm>
            <a:off x="13355306" y="813671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806822F-C385-49E9-93E4-94046D92164A}" type="TxLink">
              <a:rPr lang="en-US" sz="1000" b="1">
                <a:solidFill>
                  <a:srgbClr val="0072BC"/>
                </a:solidFill>
              </a:rPr>
              <a:pPr algn="l"/>
              <a:t>70%</a:t>
            </a:fld>
            <a:endParaRPr lang="en-US" sz="1000" b="1">
              <a:solidFill>
                <a:srgbClr val="0072BC"/>
              </a:solidFill>
            </a:endParaRPr>
          </a:p>
        </xdr:txBody>
      </xdr:sp>
      <xdr:sp macro="" textlink="Data!AY5">
        <xdr:nvSpPr>
          <xdr:cNvPr id="143" name="TextBox 90"/>
          <xdr:cNvSpPr txBox="1"/>
        </xdr:nvSpPr>
        <xdr:spPr>
          <a:xfrm>
            <a:off x="11948159" y="7297592"/>
            <a:ext cx="2010833" cy="239021"/>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96931F8F-861D-4069-9135-91B7586FA8DA}" type="TxLink">
              <a:rPr lang="en-US" sz="1200" b="1">
                <a:solidFill>
                  <a:srgbClr val="0072BC"/>
                </a:solidFill>
                <a:latin typeface="Arial" pitchFamily="34" charset="0"/>
                <a:cs typeface="Arial" pitchFamily="34" charset="0"/>
              </a:rPr>
              <a:pPr>
                <a:tabLst>
                  <a:tab pos="1085697" algn="l"/>
                </a:tabLst>
              </a:pPr>
              <a:t>Availability of Information </a:t>
            </a:fld>
            <a:endParaRPr lang="en-US" sz="1200" b="1">
              <a:solidFill>
                <a:srgbClr val="0072BC"/>
              </a:solidFill>
              <a:latin typeface="Arial" pitchFamily="34" charset="0"/>
              <a:cs typeface="Arial" pitchFamily="34" charset="0"/>
            </a:endParaRPr>
          </a:p>
        </xdr:txBody>
      </xdr:sp>
    </xdr:grpSp>
    <xdr:clientData/>
  </xdr:twoCellAnchor>
  <xdr:twoCellAnchor>
    <xdr:from>
      <xdr:col>3</xdr:col>
      <xdr:colOff>175061</xdr:colOff>
      <xdr:row>37</xdr:row>
      <xdr:rowOff>128277</xdr:rowOff>
    </xdr:from>
    <xdr:to>
      <xdr:col>3</xdr:col>
      <xdr:colOff>1771028</xdr:colOff>
      <xdr:row>43</xdr:row>
      <xdr:rowOff>132480</xdr:rowOff>
    </xdr:to>
    <xdr:grpSp>
      <xdr:nvGrpSpPr>
        <xdr:cNvPr id="26" name="Group 25"/>
        <xdr:cNvGrpSpPr/>
      </xdr:nvGrpSpPr>
      <xdr:grpSpPr>
        <a:xfrm>
          <a:off x="7566461" y="6711957"/>
          <a:ext cx="1595967" cy="1055763"/>
          <a:chOff x="7708900" y="5169926"/>
          <a:chExt cx="1595967" cy="940659"/>
        </a:xfrm>
      </xdr:grpSpPr>
      <xdr:sp macro="" textlink="">
        <xdr:nvSpPr>
          <xdr:cNvPr id="136" name="TextBox 3"/>
          <xdr:cNvSpPr txBox="1"/>
        </xdr:nvSpPr>
        <xdr:spPr>
          <a:xfrm flipH="1">
            <a:off x="7708900" y="5350342"/>
            <a:ext cx="1543722" cy="299072"/>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a:solidFill>
                  <a:srgbClr val="63686A"/>
                </a:solidFill>
              </a:rPr>
              <a:t>Priority</a:t>
            </a:r>
            <a:r>
              <a:rPr lang="en-US" sz="800" b="0" baseline="0">
                <a:solidFill>
                  <a:srgbClr val="63686A"/>
                </a:solidFill>
              </a:rPr>
              <a:t> needs reported by camp residents:</a:t>
            </a:r>
            <a:endParaRPr lang="en-US" sz="200" b="0">
              <a:solidFill>
                <a:srgbClr val="63686A"/>
              </a:solidFill>
            </a:endParaRPr>
          </a:p>
        </xdr:txBody>
      </xdr:sp>
      <xdr:sp macro="" textlink="Data!AS2">
        <xdr:nvSpPr>
          <xdr:cNvPr id="345" name="TextBox 344"/>
          <xdr:cNvSpPr txBox="1"/>
        </xdr:nvSpPr>
        <xdr:spPr>
          <a:xfrm>
            <a:off x="7881690" y="5646813"/>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FCA678D0-F7D0-48DD-84AD-550096D07651}" type="TxLink">
              <a:rPr lang="en-US" sz="1000">
                <a:solidFill>
                  <a:srgbClr val="63686A"/>
                </a:solidFill>
              </a:rPr>
              <a:pPr algn="l"/>
              <a:t>Portable Water</a:t>
            </a:fld>
            <a:endParaRPr lang="en-US" sz="1000">
              <a:solidFill>
                <a:srgbClr val="63686A"/>
              </a:solidFill>
            </a:endParaRPr>
          </a:p>
        </xdr:txBody>
      </xdr:sp>
      <xdr:sp macro="" textlink="Data!AU2">
        <xdr:nvSpPr>
          <xdr:cNvPr id="387" name="TextBox 386"/>
          <xdr:cNvSpPr txBox="1"/>
        </xdr:nvSpPr>
        <xdr:spPr>
          <a:xfrm>
            <a:off x="7881690" y="5796766"/>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D08DC286-E835-4FF9-9F2D-50B2E27720C8}" type="TxLink">
              <a:rPr lang="en-US" sz="1000">
                <a:solidFill>
                  <a:srgbClr val="63686A"/>
                </a:solidFill>
              </a:rPr>
              <a:pPr algn="l"/>
              <a:t>NFIs</a:t>
            </a:fld>
            <a:endParaRPr lang="en-US" sz="1000">
              <a:solidFill>
                <a:srgbClr val="63686A"/>
              </a:solidFill>
            </a:endParaRPr>
          </a:p>
        </xdr:txBody>
      </xdr:sp>
      <xdr:sp macro="" textlink="Data!AW2">
        <xdr:nvSpPr>
          <xdr:cNvPr id="388" name="TextBox 387"/>
          <xdr:cNvSpPr txBox="1"/>
        </xdr:nvSpPr>
        <xdr:spPr>
          <a:xfrm>
            <a:off x="7881690" y="5942401"/>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17B7AD53-2EEA-45AB-9112-13034DE6201B}" type="TxLink">
              <a:rPr lang="en-US" sz="1000">
                <a:solidFill>
                  <a:srgbClr val="63686A"/>
                </a:solidFill>
              </a:rPr>
              <a:pPr algn="l"/>
              <a:t>Sanitiation</a:t>
            </a:fld>
            <a:endParaRPr lang="en-US" sz="1000">
              <a:solidFill>
                <a:srgbClr val="63686A"/>
              </a:solidFill>
            </a:endParaRPr>
          </a:p>
        </xdr:txBody>
      </xdr:sp>
      <xdr:sp macro="" textlink="Data!AT2">
        <xdr:nvSpPr>
          <xdr:cNvPr id="346" name="TextBox 345"/>
          <xdr:cNvSpPr txBox="1"/>
        </xdr:nvSpPr>
        <xdr:spPr>
          <a:xfrm>
            <a:off x="8921305" y="5646813"/>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6BD82DA-85EE-475F-B2E3-6B9BC2F12BBD}" type="TxLink">
              <a:rPr lang="en-US" sz="1000" b="1">
                <a:solidFill>
                  <a:srgbClr val="0072BC"/>
                </a:solidFill>
              </a:rPr>
              <a:pPr algn="l"/>
              <a:t>70%</a:t>
            </a:fld>
            <a:endParaRPr lang="en-US" sz="1000" b="1">
              <a:solidFill>
                <a:srgbClr val="0072BC"/>
              </a:solidFill>
            </a:endParaRPr>
          </a:p>
        </xdr:txBody>
      </xdr:sp>
      <xdr:sp macro="" textlink="Data!AV2">
        <xdr:nvSpPr>
          <xdr:cNvPr id="394" name="TextBox 393"/>
          <xdr:cNvSpPr txBox="1"/>
        </xdr:nvSpPr>
        <xdr:spPr>
          <a:xfrm>
            <a:off x="8921305" y="5796766"/>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6477B003-7CAF-431C-BF86-85B49016F132}" type="TxLink">
              <a:rPr lang="en-US" sz="1000" b="1">
                <a:solidFill>
                  <a:srgbClr val="0072BC"/>
                </a:solidFill>
              </a:rPr>
              <a:pPr algn="l"/>
              <a:t>20%</a:t>
            </a:fld>
            <a:endParaRPr lang="en-US" sz="1000" b="1">
              <a:solidFill>
                <a:srgbClr val="0072BC"/>
              </a:solidFill>
            </a:endParaRPr>
          </a:p>
        </xdr:txBody>
      </xdr:sp>
      <xdr:sp macro="" textlink="Data!AX2">
        <xdr:nvSpPr>
          <xdr:cNvPr id="395" name="TextBox 394"/>
          <xdr:cNvSpPr txBox="1"/>
        </xdr:nvSpPr>
        <xdr:spPr>
          <a:xfrm>
            <a:off x="8921305" y="5942401"/>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6EAA3490-D62A-4871-85AA-8E383965B137}" type="TxLink">
              <a:rPr lang="en-US" sz="1000" b="1">
                <a:solidFill>
                  <a:srgbClr val="0072BC"/>
                </a:solidFill>
              </a:rPr>
              <a:pPr algn="l"/>
              <a:t>10%</a:t>
            </a:fld>
            <a:endParaRPr lang="en-US" sz="1000" b="1">
              <a:solidFill>
                <a:srgbClr val="0072BC"/>
              </a:solidFill>
            </a:endParaRPr>
          </a:p>
        </xdr:txBody>
      </xdr:sp>
      <xdr:sp macro="" textlink="#REF!">
        <xdr:nvSpPr>
          <xdr:cNvPr id="97" name="TextBox 90"/>
          <xdr:cNvSpPr txBox="1"/>
        </xdr:nvSpPr>
        <xdr:spPr>
          <a:xfrm>
            <a:off x="7708900" y="5170712"/>
            <a:ext cx="1289911" cy="219814"/>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62CE051F-9C27-41D1-845E-0C74593F51CA}" type="TxLink">
              <a:rPr lang="en-US" sz="1200" b="1">
                <a:solidFill>
                  <a:srgbClr val="0072BC"/>
                </a:solidFill>
                <a:latin typeface="Arial" pitchFamily="34" charset="0"/>
                <a:cs typeface="Arial" pitchFamily="34" charset="0"/>
              </a:rPr>
              <a:pPr>
                <a:tabLst>
                  <a:tab pos="1085697" algn="l"/>
                </a:tabLst>
              </a:pPr>
              <a:t> </a:t>
            </a:fld>
            <a:endParaRPr lang="en-US" sz="1200" b="1">
              <a:solidFill>
                <a:srgbClr val="0072BC"/>
              </a:solidFill>
              <a:latin typeface="Arial" pitchFamily="34" charset="0"/>
              <a:cs typeface="Arial" pitchFamily="34" charset="0"/>
            </a:endParaRPr>
          </a:p>
        </xdr:txBody>
      </xdr:sp>
      <xdr:sp macro="" textlink="">
        <xdr:nvSpPr>
          <xdr:cNvPr id="115" name="TextBox 114"/>
          <xdr:cNvSpPr txBox="1"/>
        </xdr:nvSpPr>
        <xdr:spPr>
          <a:xfrm>
            <a:off x="7708900" y="5646813"/>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1</a:t>
            </a:r>
          </a:p>
        </xdr:txBody>
      </xdr:sp>
      <xdr:sp macro="" textlink="">
        <xdr:nvSpPr>
          <xdr:cNvPr id="116" name="TextBox 115"/>
          <xdr:cNvSpPr txBox="1"/>
        </xdr:nvSpPr>
        <xdr:spPr>
          <a:xfrm>
            <a:off x="7708900" y="5796766"/>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2</a:t>
            </a:r>
          </a:p>
        </xdr:txBody>
      </xdr:sp>
      <xdr:sp macro="" textlink="">
        <xdr:nvSpPr>
          <xdr:cNvPr id="117" name="TextBox 116"/>
          <xdr:cNvSpPr txBox="1"/>
        </xdr:nvSpPr>
        <xdr:spPr>
          <a:xfrm>
            <a:off x="7708900" y="5942401"/>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3</a:t>
            </a:r>
          </a:p>
        </xdr:txBody>
      </xdr:sp>
      <xdr:sp macro="" textlink="Data!AS5">
        <xdr:nvSpPr>
          <xdr:cNvPr id="148" name="Rectangle 147"/>
          <xdr:cNvSpPr/>
        </xdr:nvSpPr>
        <xdr:spPr>
          <a:xfrm>
            <a:off x="7717367" y="5169926"/>
            <a:ext cx="1587500" cy="231521"/>
          </a:xfrm>
          <a:prstGeom prst="rect">
            <a:avLst/>
          </a:prstGeom>
          <a:noFill/>
        </xdr:spPr>
        <xdr:txBody>
          <a:bodyPr wrap="square" lIns="0" tIns="45714" rIns="0"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46C17820-2D1C-4FB4-9202-D009A590E483}" type="TxLink">
              <a:rPr lang="en-GB" sz="1200" b="1">
                <a:solidFill>
                  <a:srgbClr val="0070C0"/>
                </a:solidFill>
                <a:latin typeface="Arial" pitchFamily="34" charset="0"/>
                <a:cs typeface="Arial" pitchFamily="34" charset="0"/>
              </a:rPr>
              <a:pPr/>
              <a:t>Priority Needs</a:t>
            </a:fld>
            <a:endParaRPr lang="en-US" sz="1200" b="1">
              <a:solidFill>
                <a:srgbClr val="0070C0"/>
              </a:solidFill>
              <a:latin typeface="Arial" pitchFamily="34" charset="0"/>
              <a:cs typeface="Arial" pitchFamily="34" charset="0"/>
            </a:endParaRPr>
          </a:p>
        </xdr:txBody>
      </xdr:sp>
    </xdr:grpSp>
    <xdr:clientData/>
  </xdr:twoCellAnchor>
  <xdr:twoCellAnchor>
    <xdr:from>
      <xdr:col>3</xdr:col>
      <xdr:colOff>191994</xdr:colOff>
      <xdr:row>46</xdr:row>
      <xdr:rowOff>91145</xdr:rowOff>
    </xdr:from>
    <xdr:to>
      <xdr:col>3</xdr:col>
      <xdr:colOff>2211294</xdr:colOff>
      <xdr:row>52</xdr:row>
      <xdr:rowOff>162065</xdr:rowOff>
    </xdr:to>
    <xdr:grpSp>
      <xdr:nvGrpSpPr>
        <xdr:cNvPr id="150" name="Group 149"/>
        <xdr:cNvGrpSpPr/>
      </xdr:nvGrpSpPr>
      <xdr:grpSpPr>
        <a:xfrm>
          <a:off x="7583394" y="8252165"/>
          <a:ext cx="2019300" cy="1122480"/>
          <a:chOff x="11939692" y="7297592"/>
          <a:chExt cx="2019300" cy="1021997"/>
        </a:xfrm>
      </xdr:grpSpPr>
      <xdr:sp macro="" textlink="">
        <xdr:nvSpPr>
          <xdr:cNvPr id="153" name="TextBox 3"/>
          <xdr:cNvSpPr txBox="1"/>
        </xdr:nvSpPr>
        <xdr:spPr>
          <a:xfrm flipH="1">
            <a:off x="11939692" y="7502728"/>
            <a:ext cx="1883833" cy="325204"/>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baseline="0">
                <a:solidFill>
                  <a:srgbClr val="63686A"/>
                </a:solidFill>
              </a:rPr>
              <a:t>Percentage of camp  residents  indicating the following primary concerns:</a:t>
            </a:r>
            <a:endParaRPr lang="en-US" sz="200" b="0">
              <a:solidFill>
                <a:srgbClr val="63686A"/>
              </a:solidFill>
            </a:endParaRPr>
          </a:p>
        </xdr:txBody>
      </xdr:sp>
      <xdr:sp macro="" textlink="Data!BB7">
        <xdr:nvSpPr>
          <xdr:cNvPr id="154" name="TextBox 153"/>
          <xdr:cNvSpPr txBox="1"/>
        </xdr:nvSpPr>
        <xdr:spPr>
          <a:xfrm>
            <a:off x="11939692" y="7815294"/>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DA6FF4E7-90DA-4800-84A4-D0A079BF8342}" type="TxLink">
              <a:rPr lang="en-US" sz="1000">
                <a:solidFill>
                  <a:srgbClr val="63686A"/>
                </a:solidFill>
              </a:rPr>
              <a:pPr algn="l"/>
              <a:t>Lack of livelihood</a:t>
            </a:fld>
            <a:endParaRPr lang="en-US" sz="1000">
              <a:solidFill>
                <a:srgbClr val="63686A"/>
              </a:solidFill>
            </a:endParaRPr>
          </a:p>
        </xdr:txBody>
      </xdr:sp>
      <xdr:sp macro="" textlink="Data!BC7">
        <xdr:nvSpPr>
          <xdr:cNvPr id="155" name="TextBox 154"/>
          <xdr:cNvSpPr txBox="1"/>
        </xdr:nvSpPr>
        <xdr:spPr>
          <a:xfrm>
            <a:off x="11939692" y="7978350"/>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5FFDCB3A-71D6-4F9C-9217-B727F3ABB527}" type="TxLink">
              <a:rPr lang="en-US" sz="1000">
                <a:solidFill>
                  <a:srgbClr val="63686A"/>
                </a:solidFill>
              </a:rPr>
              <a:pPr algn="l"/>
              <a:t>Lack of free movement</a:t>
            </a:fld>
            <a:endParaRPr lang="en-US" sz="1000">
              <a:solidFill>
                <a:srgbClr val="63686A"/>
              </a:solidFill>
            </a:endParaRPr>
          </a:p>
        </xdr:txBody>
      </xdr:sp>
      <xdr:sp macro="" textlink="Data!BD7">
        <xdr:nvSpPr>
          <xdr:cNvPr id="156" name="TextBox 155"/>
          <xdr:cNvSpPr txBox="1"/>
        </xdr:nvSpPr>
        <xdr:spPr>
          <a:xfrm>
            <a:off x="11939692" y="8136709"/>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2BF1C8CE-5EB5-4BF1-ABA2-2094DAAB5817}" type="TxLink">
              <a:rPr lang="en-US" sz="1000">
                <a:solidFill>
                  <a:srgbClr val="63686A"/>
                </a:solidFill>
              </a:rPr>
              <a:pPr algn="l"/>
              <a:t>Lack of access to services</a:t>
            </a:fld>
            <a:endParaRPr lang="en-US" sz="1000">
              <a:solidFill>
                <a:srgbClr val="63686A"/>
              </a:solidFill>
            </a:endParaRPr>
          </a:p>
        </xdr:txBody>
      </xdr:sp>
      <xdr:sp macro="" textlink="Data!BB2">
        <xdr:nvSpPr>
          <xdr:cNvPr id="157" name="TextBox 156"/>
          <xdr:cNvSpPr txBox="1"/>
        </xdr:nvSpPr>
        <xdr:spPr>
          <a:xfrm>
            <a:off x="13355306" y="7815293"/>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374095B5-DC99-44E7-8EF0-36617BF75181}" type="TxLink">
              <a:rPr lang="en-US" sz="1000" b="1">
                <a:solidFill>
                  <a:srgbClr val="0072BC"/>
                </a:solidFill>
              </a:rPr>
              <a:pPr algn="l"/>
              <a:t>20%</a:t>
            </a:fld>
            <a:endParaRPr lang="en-US" sz="1000" b="1">
              <a:solidFill>
                <a:srgbClr val="0072BC"/>
              </a:solidFill>
            </a:endParaRPr>
          </a:p>
        </xdr:txBody>
      </xdr:sp>
      <xdr:sp macro="" textlink="Data!BC2">
        <xdr:nvSpPr>
          <xdr:cNvPr id="158" name="TextBox 157"/>
          <xdr:cNvSpPr txBox="1"/>
        </xdr:nvSpPr>
        <xdr:spPr>
          <a:xfrm>
            <a:off x="13355306" y="797835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EB62CC20-3FA2-4FBB-92A2-ACAA71B3CF8B}" type="TxLink">
              <a:rPr lang="en-US" sz="1000" b="1">
                <a:solidFill>
                  <a:srgbClr val="0072BC"/>
                </a:solidFill>
              </a:rPr>
              <a:pPr algn="l"/>
              <a:t>70%</a:t>
            </a:fld>
            <a:endParaRPr lang="en-US" sz="1000" b="1">
              <a:solidFill>
                <a:srgbClr val="0072BC"/>
              </a:solidFill>
            </a:endParaRPr>
          </a:p>
        </xdr:txBody>
      </xdr:sp>
      <xdr:sp macro="" textlink="Data!BD2">
        <xdr:nvSpPr>
          <xdr:cNvPr id="159" name="TextBox 158"/>
          <xdr:cNvSpPr txBox="1"/>
        </xdr:nvSpPr>
        <xdr:spPr>
          <a:xfrm>
            <a:off x="13355306" y="813671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5E4FD877-7C2C-43D0-8D8F-A74147A87136}" type="TxLink">
              <a:rPr lang="en-US" sz="1000" b="1">
                <a:solidFill>
                  <a:srgbClr val="0072BC"/>
                </a:solidFill>
              </a:rPr>
              <a:pPr algn="l"/>
              <a:t>20%</a:t>
            </a:fld>
            <a:endParaRPr lang="en-US" sz="1000" b="1">
              <a:solidFill>
                <a:srgbClr val="0072BC"/>
              </a:solidFill>
            </a:endParaRPr>
          </a:p>
        </xdr:txBody>
      </xdr:sp>
      <xdr:sp macro="" textlink="Data!BB5">
        <xdr:nvSpPr>
          <xdr:cNvPr id="161" name="TextBox 90"/>
          <xdr:cNvSpPr txBox="1"/>
        </xdr:nvSpPr>
        <xdr:spPr>
          <a:xfrm>
            <a:off x="11948159" y="7297592"/>
            <a:ext cx="2010833" cy="239021"/>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7A224428-6C7B-4569-97E7-25E7199C650A}" type="TxLink">
              <a:rPr lang="en-US" sz="1200" b="1">
                <a:solidFill>
                  <a:srgbClr val="0072BC"/>
                </a:solidFill>
                <a:latin typeface="Arial" pitchFamily="34" charset="0"/>
                <a:cs typeface="Arial" pitchFamily="34" charset="0"/>
              </a:rPr>
              <a:pPr>
                <a:tabLst>
                  <a:tab pos="1085697" algn="l"/>
                </a:tabLst>
              </a:pPr>
              <a:t>Primary Concerns</a:t>
            </a:fld>
            <a:endParaRPr lang="en-US" sz="1200" b="1">
              <a:solidFill>
                <a:srgbClr val="0072BC"/>
              </a:solidFill>
              <a:latin typeface="Arial" pitchFamily="34" charset="0"/>
              <a:cs typeface="Arial" pitchFamily="34" charset="0"/>
            </a:endParaRPr>
          </a:p>
        </xdr:txBody>
      </xdr:sp>
    </xdr:grpSp>
    <xdr:clientData/>
  </xdr:twoCellAnchor>
  <xdr:oneCellAnchor>
    <xdr:from>
      <xdr:col>20</xdr:col>
      <xdr:colOff>28008</xdr:colOff>
      <xdr:row>8</xdr:row>
      <xdr:rowOff>50364</xdr:rowOff>
    </xdr:from>
    <xdr:ext cx="179295" cy="177797"/>
    <xdr:pic>
      <xdr:nvPicPr>
        <xdr:cNvPr id="120" name="Picture 119"/>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6949020" y="1502646"/>
          <a:ext cx="179295" cy="177797"/>
        </a:xfrm>
        <a:prstGeom prst="rect">
          <a:avLst/>
        </a:prstGeom>
        <a:solidFill>
          <a:schemeClr val="bg1">
            <a:alpha val="0"/>
          </a:schemeClr>
        </a:solidFill>
      </xdr:spPr>
    </xdr:pic>
    <xdr:clientData/>
  </xdr:oneCellAnchor>
  <xdr:oneCellAnchor>
    <xdr:from>
      <xdr:col>13</xdr:col>
      <xdr:colOff>44817</xdr:colOff>
      <xdr:row>7</xdr:row>
      <xdr:rowOff>0</xdr:rowOff>
    </xdr:from>
    <xdr:ext cx="179295" cy="177797"/>
    <xdr:pic>
      <xdr:nvPicPr>
        <xdr:cNvPr id="125" name="Picture 124"/>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8252135" y="1272988"/>
          <a:ext cx="179295" cy="177797"/>
        </a:xfrm>
        <a:prstGeom prst="rect">
          <a:avLst/>
        </a:prstGeom>
        <a:solidFill>
          <a:schemeClr val="bg1">
            <a:alpha val="0"/>
          </a:schemeClr>
        </a:solidFill>
      </xdr:spPr>
    </xdr:pic>
    <xdr:clientData/>
  </xdr:oneCellAnchor>
  <xdr:twoCellAnchor editAs="oneCell">
    <xdr:from>
      <xdr:col>13</xdr:col>
      <xdr:colOff>44817</xdr:colOff>
      <xdr:row>7</xdr:row>
      <xdr:rowOff>170329</xdr:rowOff>
    </xdr:from>
    <xdr:to>
      <xdr:col>13</xdr:col>
      <xdr:colOff>224112</xdr:colOff>
      <xdr:row>8</xdr:row>
      <xdr:rowOff>170334</xdr:rowOff>
    </xdr:to>
    <xdr:pic>
      <xdr:nvPicPr>
        <xdr:cNvPr id="126" name="Picture 125"/>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8252135" y="1443317"/>
          <a:ext cx="179295" cy="179299"/>
        </a:xfrm>
        <a:prstGeom prst="rect">
          <a:avLst/>
        </a:prstGeom>
        <a:solidFill>
          <a:schemeClr val="bg1">
            <a:alpha val="0"/>
          </a:schemeClr>
        </a:solidFill>
      </xdr:spPr>
    </xdr:pic>
    <xdr:clientData/>
  </xdr:twoCellAnchor>
  <xdr:twoCellAnchor editAs="oneCell">
    <xdr:from>
      <xdr:col>13</xdr:col>
      <xdr:colOff>44817</xdr:colOff>
      <xdr:row>9</xdr:row>
      <xdr:rowOff>161365</xdr:rowOff>
    </xdr:from>
    <xdr:to>
      <xdr:col>13</xdr:col>
      <xdr:colOff>224112</xdr:colOff>
      <xdr:row>10</xdr:row>
      <xdr:rowOff>161365</xdr:rowOff>
    </xdr:to>
    <xdr:pic>
      <xdr:nvPicPr>
        <xdr:cNvPr id="127" name="Picture 126"/>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8252135" y="1792941"/>
          <a:ext cx="179295" cy="179295"/>
        </a:xfrm>
        <a:prstGeom prst="rect">
          <a:avLst/>
        </a:prstGeom>
        <a:solidFill>
          <a:schemeClr val="bg1">
            <a:alpha val="0"/>
          </a:schemeClr>
        </a:solidFill>
      </xdr:spPr>
    </xdr:pic>
    <xdr:clientData/>
  </xdr:twoCellAnchor>
  <xdr:twoCellAnchor editAs="oneCell">
    <xdr:from>
      <xdr:col>13</xdr:col>
      <xdr:colOff>44817</xdr:colOff>
      <xdr:row>14</xdr:row>
      <xdr:rowOff>0</xdr:rowOff>
    </xdr:from>
    <xdr:to>
      <xdr:col>13</xdr:col>
      <xdr:colOff>224112</xdr:colOff>
      <xdr:row>15</xdr:row>
      <xdr:rowOff>2</xdr:rowOff>
    </xdr:to>
    <xdr:pic>
      <xdr:nvPicPr>
        <xdr:cNvPr id="128" name="Picture 127"/>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8252135" y="2528047"/>
          <a:ext cx="179295" cy="179296"/>
        </a:xfrm>
        <a:prstGeom prst="rect">
          <a:avLst/>
        </a:prstGeom>
        <a:solidFill>
          <a:schemeClr val="bg1">
            <a:alpha val="0"/>
          </a:schemeClr>
        </a:solidFill>
      </xdr:spPr>
    </xdr:pic>
    <xdr:clientData/>
  </xdr:twoCellAnchor>
  <xdr:twoCellAnchor editAs="oneCell">
    <xdr:from>
      <xdr:col>13</xdr:col>
      <xdr:colOff>44817</xdr:colOff>
      <xdr:row>15</xdr:row>
      <xdr:rowOff>8965</xdr:rowOff>
    </xdr:from>
    <xdr:to>
      <xdr:col>13</xdr:col>
      <xdr:colOff>224112</xdr:colOff>
      <xdr:row>16</xdr:row>
      <xdr:rowOff>8965</xdr:rowOff>
    </xdr:to>
    <xdr:pic>
      <xdr:nvPicPr>
        <xdr:cNvPr id="129" name="Picture 128"/>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8252135" y="2716306"/>
          <a:ext cx="179295" cy="179294"/>
        </a:xfrm>
        <a:prstGeom prst="rect">
          <a:avLst/>
        </a:prstGeom>
        <a:solidFill>
          <a:schemeClr val="bg1">
            <a:alpha val="0"/>
          </a:schemeClr>
        </a:solidFill>
      </xdr:spPr>
    </xdr:pic>
    <xdr:clientData/>
  </xdr:twoCellAnchor>
  <xdr:twoCellAnchor editAs="oneCell">
    <xdr:from>
      <xdr:col>13</xdr:col>
      <xdr:colOff>44817</xdr:colOff>
      <xdr:row>16</xdr:row>
      <xdr:rowOff>0</xdr:rowOff>
    </xdr:from>
    <xdr:to>
      <xdr:col>13</xdr:col>
      <xdr:colOff>224112</xdr:colOff>
      <xdr:row>16</xdr:row>
      <xdr:rowOff>176215</xdr:rowOff>
    </xdr:to>
    <xdr:pic>
      <xdr:nvPicPr>
        <xdr:cNvPr id="130" name="Picture 129"/>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8252135" y="2886635"/>
          <a:ext cx="179295" cy="176215"/>
        </a:xfrm>
        <a:prstGeom prst="rect">
          <a:avLst/>
        </a:prstGeom>
        <a:solidFill>
          <a:schemeClr val="bg1">
            <a:alpha val="0"/>
          </a:schemeClr>
        </a:solidFill>
      </xdr:spPr>
    </xdr:pic>
    <xdr:clientData/>
  </xdr:twoCellAnchor>
  <xdr:twoCellAnchor editAs="oneCell">
    <xdr:from>
      <xdr:col>13</xdr:col>
      <xdr:colOff>44817</xdr:colOff>
      <xdr:row>17</xdr:row>
      <xdr:rowOff>8964</xdr:rowOff>
    </xdr:from>
    <xdr:to>
      <xdr:col>13</xdr:col>
      <xdr:colOff>224112</xdr:colOff>
      <xdr:row>18</xdr:row>
      <xdr:rowOff>10809</xdr:rowOff>
    </xdr:to>
    <xdr:pic>
      <xdr:nvPicPr>
        <xdr:cNvPr id="137" name="Picture 136"/>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8252135" y="3074893"/>
          <a:ext cx="179295" cy="181140"/>
        </a:xfrm>
        <a:prstGeom prst="rect">
          <a:avLst/>
        </a:prstGeom>
        <a:solidFill>
          <a:schemeClr val="bg1">
            <a:alpha val="0"/>
          </a:schemeClr>
        </a:solidFill>
      </xdr:spPr>
    </xdr:pic>
    <xdr:clientData/>
  </xdr:twoCellAnchor>
  <xdr:twoCellAnchor>
    <xdr:from>
      <xdr:col>1</xdr:col>
      <xdr:colOff>71717</xdr:colOff>
      <xdr:row>32</xdr:row>
      <xdr:rowOff>24647</xdr:rowOff>
    </xdr:from>
    <xdr:to>
      <xdr:col>1</xdr:col>
      <xdr:colOff>3110753</xdr:colOff>
      <xdr:row>42</xdr:row>
      <xdr:rowOff>60505</xdr:rowOff>
    </xdr:to>
    <xdr:grpSp>
      <xdr:nvGrpSpPr>
        <xdr:cNvPr id="18" name="Group 17"/>
        <xdr:cNvGrpSpPr/>
      </xdr:nvGrpSpPr>
      <xdr:grpSpPr>
        <a:xfrm>
          <a:off x="140297" y="5732027"/>
          <a:ext cx="3039036" cy="1788458"/>
          <a:chOff x="2241178" y="4249270"/>
          <a:chExt cx="1805042" cy="1641944"/>
        </a:xfrm>
      </xdr:grpSpPr>
      <mc:AlternateContent xmlns:mc="http://schemas.openxmlformats.org/markup-compatibility/2006">
        <mc:Choice xmlns:a14="http://schemas.microsoft.com/office/drawing/2010/main" Requires="a14">
          <xdr:pic>
            <xdr:nvPicPr>
              <xdr:cNvPr id="121" name="Picture 120"/>
              <xdr:cNvPicPr>
                <a:picLocks noChangeAspect="1" noChangeArrowheads="1"/>
                <a:extLst>
                  <a:ext uri="{84589F7E-364E-4C9E-8A38-B11213B215E9}">
                    <a14:cameraTool cellRange="$AF$5:$AI$11" spid="_x0000_s7767"/>
                  </a:ext>
                </a:extLst>
              </xdr:cNvPicPr>
            </xdr:nvPicPr>
            <xdr:blipFill>
              <a:blip xmlns:r="http://schemas.openxmlformats.org/officeDocument/2006/relationships" r:embed="rId17"/>
              <a:srcRect/>
              <a:stretch>
                <a:fillRect/>
              </a:stretch>
            </xdr:blipFill>
            <xdr:spPr bwMode="auto">
              <a:xfrm>
                <a:off x="2241178" y="4583929"/>
                <a:ext cx="1805042" cy="1307285"/>
              </a:xfrm>
              <a:prstGeom prst="rect">
                <a:avLst/>
              </a:prstGeom>
              <a:solidFill>
                <a:schemeClr val="bg1">
                  <a:alpha val="0"/>
                </a:schemeClr>
              </a:solidFill>
              <a:extLst/>
            </xdr:spPr>
          </xdr:pic>
        </mc:Choice>
        <mc:Fallback/>
      </mc:AlternateContent>
      <xdr:sp macro="" textlink="">
        <xdr:nvSpPr>
          <xdr:cNvPr id="138" name="TextBox 73"/>
          <xdr:cNvSpPr txBox="1"/>
        </xdr:nvSpPr>
        <xdr:spPr>
          <a:xfrm>
            <a:off x="2330824" y="4249270"/>
            <a:ext cx="1383702" cy="316394"/>
          </a:xfrm>
          <a:prstGeom prst="rect">
            <a:avLst/>
          </a:prstGeom>
          <a:solidFill>
            <a:schemeClr val="bg1">
              <a:alpha val="0"/>
            </a:schemeClr>
          </a:solidFill>
          <a:ln>
            <a:noFill/>
          </a:ln>
        </xdr:spPr>
        <xdr:txBody>
          <a:bodyPr wrap="square" lIns="0" tIns="45714"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200" b="1">
                <a:solidFill>
                  <a:srgbClr val="0072BC"/>
                </a:solidFill>
                <a:latin typeface="Arial" pitchFamily="34" charset="0"/>
                <a:cs typeface="Arial" pitchFamily="34" charset="0"/>
              </a:rPr>
              <a:t>Demographics</a:t>
            </a:r>
            <a:endParaRPr lang="en-US" sz="200" b="1">
              <a:solidFill>
                <a:srgbClr val="63686A"/>
              </a:solidFill>
            </a:endParaRPr>
          </a:p>
        </xdr:txBody>
      </xdr:sp>
    </xdr:grpSp>
    <xdr:clientData/>
  </xdr:twoCellAnchor>
  <xdr:twoCellAnchor>
    <xdr:from>
      <xdr:col>1</xdr:col>
      <xdr:colOff>54186</xdr:colOff>
      <xdr:row>43</xdr:row>
      <xdr:rowOff>125506</xdr:rowOff>
    </xdr:from>
    <xdr:to>
      <xdr:col>1</xdr:col>
      <xdr:colOff>7171764</xdr:colOff>
      <xdr:row>57</xdr:row>
      <xdr:rowOff>134471</xdr:rowOff>
    </xdr:to>
    <xdr:grpSp>
      <xdr:nvGrpSpPr>
        <xdr:cNvPr id="23" name="Group 22"/>
        <xdr:cNvGrpSpPr/>
      </xdr:nvGrpSpPr>
      <xdr:grpSpPr>
        <a:xfrm>
          <a:off x="122766" y="7760746"/>
          <a:ext cx="7117578" cy="2462605"/>
          <a:chOff x="125904" y="7888941"/>
          <a:chExt cx="4446096" cy="2438400"/>
        </a:xfrm>
      </xdr:grpSpPr>
      <mc:AlternateContent xmlns:mc="http://schemas.openxmlformats.org/markup-compatibility/2006">
        <mc:Choice xmlns:a14="http://schemas.microsoft.com/office/drawing/2010/main" Requires="a14">
          <xdr:pic>
            <xdr:nvPicPr>
              <xdr:cNvPr id="124" name="Picture 123"/>
              <xdr:cNvPicPr>
                <a:picLocks noChangeAspect="1" noChangeArrowheads="1"/>
                <a:extLst>
                  <a:ext uri="{84589F7E-364E-4C9E-8A38-B11213B215E9}">
                    <a14:cameraTool cellRange="$N$5:$S$18" spid="_x0000_s7768"/>
                  </a:ext>
                </a:extLst>
              </xdr:cNvPicPr>
            </xdr:nvPicPr>
            <xdr:blipFill>
              <a:blip xmlns:r="http://schemas.openxmlformats.org/officeDocument/2006/relationships" r:embed="rId18"/>
              <a:srcRect/>
              <a:stretch>
                <a:fillRect/>
              </a:stretch>
            </xdr:blipFill>
            <xdr:spPr bwMode="auto">
              <a:xfrm>
                <a:off x="125904" y="7888941"/>
                <a:ext cx="4446096" cy="2438400"/>
              </a:xfrm>
              <a:prstGeom prst="rect">
                <a:avLst/>
              </a:prstGeom>
              <a:solidFill>
                <a:schemeClr val="bg1">
                  <a:alpha val="0"/>
                </a:schemeClr>
              </a:solidFill>
              <a:extLst/>
            </xdr:spPr>
          </xdr:pic>
        </mc:Choice>
        <mc:Fallback/>
      </mc:AlternateContent>
      <xdr:sp macro="" textlink="">
        <xdr:nvSpPr>
          <xdr:cNvPr id="145" name="Rectangle 144"/>
          <xdr:cNvSpPr/>
        </xdr:nvSpPr>
        <xdr:spPr>
          <a:xfrm>
            <a:off x="502023" y="7933764"/>
            <a:ext cx="3130749" cy="273411"/>
          </a:xfrm>
          <a:prstGeom prst="rect">
            <a:avLst/>
          </a:prstGeom>
          <a:solidFill>
            <a:schemeClr val="bg1">
              <a:alpha val="0"/>
            </a:schemeClr>
          </a:solidFill>
        </xdr:spPr>
        <xdr:txBody>
          <a:bodyPr wrap="square" lIns="91427" tIns="45714" rIns="91427" bIns="45714">
            <a:noAutofit/>
          </a:bodyPr>
          <a:lstStyle/>
          <a:p>
            <a:pPr algn="l"/>
            <a:r>
              <a:rPr lang="en-US" sz="1200" b="1" i="0" u="none" strike="noStrike">
                <a:solidFill>
                  <a:srgbClr val="0072BC"/>
                </a:solidFill>
                <a:latin typeface="Arial" pitchFamily="34" charset="0"/>
                <a:cs typeface="Arial" pitchFamily="34" charset="0"/>
              </a:rPr>
              <a:t>Basic</a:t>
            </a:r>
            <a:r>
              <a:rPr lang="en-US" sz="1200" b="1" i="0" u="none" strike="noStrike" baseline="0">
                <a:solidFill>
                  <a:srgbClr val="0072BC"/>
                </a:solidFill>
                <a:latin typeface="Arial" pitchFamily="34" charset="0"/>
                <a:cs typeface="Arial" pitchFamily="34" charset="0"/>
              </a:rPr>
              <a:t> Sectorial Overiew</a:t>
            </a:r>
            <a:endParaRPr lang="en-US" sz="1200" b="1" i="0" u="none" strike="noStrike">
              <a:solidFill>
                <a:srgbClr val="0072BC"/>
              </a:solidFill>
              <a:latin typeface="Arial" pitchFamily="34" charset="0"/>
              <a:cs typeface="Arial" pitchFamily="34" charset="0"/>
            </a:endParaRPr>
          </a:p>
        </xdr:txBody>
      </xdr:sp>
    </xdr:grpSp>
    <xdr:clientData/>
  </xdr:twoCellAnchor>
  <xdr:twoCellAnchor>
    <xdr:from>
      <xdr:col>3</xdr:col>
      <xdr:colOff>295837</xdr:colOff>
      <xdr:row>66</xdr:row>
      <xdr:rowOff>98612</xdr:rowOff>
    </xdr:from>
    <xdr:to>
      <xdr:col>3</xdr:col>
      <xdr:colOff>3575693</xdr:colOff>
      <xdr:row>78</xdr:row>
      <xdr:rowOff>96367</xdr:rowOff>
    </xdr:to>
    <xdr:grpSp>
      <xdr:nvGrpSpPr>
        <xdr:cNvPr id="24" name="Group 23"/>
        <xdr:cNvGrpSpPr/>
      </xdr:nvGrpSpPr>
      <xdr:grpSpPr>
        <a:xfrm>
          <a:off x="7687237" y="11787692"/>
          <a:ext cx="3279856" cy="2116115"/>
          <a:chOff x="143437" y="5988424"/>
          <a:chExt cx="3279856" cy="1674154"/>
        </a:xfrm>
      </xdr:grpSpPr>
      <mc:AlternateContent xmlns:mc="http://schemas.openxmlformats.org/markup-compatibility/2006">
        <mc:Choice xmlns:a14="http://schemas.microsoft.com/office/drawing/2010/main" Requires="a14">
          <xdr:pic>
            <xdr:nvPicPr>
              <xdr:cNvPr id="160" name="Picture 159"/>
              <xdr:cNvPicPr>
                <a:picLocks noChangeAspect="1" noChangeArrowheads="1"/>
                <a:extLst>
                  <a:ext uri="{84589F7E-364E-4C9E-8A38-B11213B215E9}">
                    <a14:cameraTool cellRange="AB5:AD14" spid="_x0000_s7769"/>
                  </a:ext>
                </a:extLst>
              </xdr:cNvPicPr>
            </xdr:nvPicPr>
            <xdr:blipFill>
              <a:blip xmlns:r="http://schemas.openxmlformats.org/officeDocument/2006/relationships" r:embed="rId19"/>
              <a:srcRect/>
              <a:stretch>
                <a:fillRect/>
              </a:stretch>
            </xdr:blipFill>
            <xdr:spPr bwMode="auto">
              <a:xfrm>
                <a:off x="143437" y="6248399"/>
                <a:ext cx="3279856" cy="1414179"/>
              </a:xfrm>
              <a:prstGeom prst="rect">
                <a:avLst/>
              </a:prstGeom>
              <a:solidFill>
                <a:schemeClr val="bg1">
                  <a:alpha val="0"/>
                </a:schemeClr>
              </a:solidFill>
              <a:extLst/>
            </xdr:spPr>
          </xdr:pic>
        </mc:Choice>
        <mc:Fallback/>
      </mc:AlternateContent>
      <xdr:sp macro="" textlink="">
        <xdr:nvSpPr>
          <xdr:cNvPr id="147" name="Rectangle 146"/>
          <xdr:cNvSpPr/>
        </xdr:nvSpPr>
        <xdr:spPr>
          <a:xfrm>
            <a:off x="215153" y="5988424"/>
            <a:ext cx="2987314" cy="273411"/>
          </a:xfrm>
          <a:prstGeom prst="rect">
            <a:avLst/>
          </a:prstGeom>
          <a:solidFill>
            <a:schemeClr val="bg1">
              <a:alpha val="0"/>
            </a:schemeClr>
          </a:solidFill>
        </xdr:spPr>
        <xdr:txBody>
          <a:bodyPr wrap="square" lIns="91427" tIns="45714" rIns="91427" bIns="45714">
            <a:noAutofit/>
          </a:bodyPr>
          <a:lstStyle/>
          <a:p>
            <a:r>
              <a:rPr lang="en-US" sz="1200" b="1" i="0" u="none" strike="noStrike">
                <a:solidFill>
                  <a:srgbClr val="0072BC"/>
                </a:solidFill>
                <a:latin typeface="Arial" pitchFamily="34" charset="0"/>
                <a:cs typeface="Arial" pitchFamily="34" charset="0"/>
              </a:rPr>
              <a:t>Vulnerable Populations</a:t>
            </a:r>
          </a:p>
        </xdr:txBody>
      </xdr:sp>
    </xdr:grpSp>
    <xdr:clientData/>
  </xdr:twoCellAnchor>
  <xdr:twoCellAnchor editAs="oneCell">
    <xdr:from>
      <xdr:col>13</xdr:col>
      <xdr:colOff>44817</xdr:colOff>
      <xdr:row>6</xdr:row>
      <xdr:rowOff>0</xdr:rowOff>
    </xdr:from>
    <xdr:to>
      <xdr:col>13</xdr:col>
      <xdr:colOff>224112</xdr:colOff>
      <xdr:row>6</xdr:row>
      <xdr:rowOff>172459</xdr:rowOff>
    </xdr:to>
    <xdr:pic>
      <xdr:nvPicPr>
        <xdr:cNvPr id="144" name="Picture 143"/>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8252135" y="1093694"/>
          <a:ext cx="179295" cy="172459"/>
        </a:xfrm>
        <a:prstGeom prst="rect">
          <a:avLst/>
        </a:prstGeom>
        <a:solidFill>
          <a:schemeClr val="bg1">
            <a:alpha val="0"/>
          </a:schemeClr>
        </a:solidFill>
      </xdr:spPr>
    </xdr:pic>
    <xdr:clientData/>
  </xdr:twoCellAnchor>
  <xdr:twoCellAnchor>
    <xdr:from>
      <xdr:col>1</xdr:col>
      <xdr:colOff>645459</xdr:colOff>
      <xdr:row>61</xdr:row>
      <xdr:rowOff>142267</xdr:rowOff>
    </xdr:from>
    <xdr:to>
      <xdr:col>1</xdr:col>
      <xdr:colOff>5657350</xdr:colOff>
      <xdr:row>63</xdr:row>
      <xdr:rowOff>67142</xdr:rowOff>
    </xdr:to>
    <xdr:sp macro="" textlink="">
      <xdr:nvSpPr>
        <xdr:cNvPr id="162" name="Rectangle 161"/>
        <xdr:cNvSpPr/>
      </xdr:nvSpPr>
      <xdr:spPr>
        <a:xfrm>
          <a:off x="717177" y="11168855"/>
          <a:ext cx="5011891" cy="283463"/>
        </a:xfrm>
        <a:prstGeom prst="rect">
          <a:avLst/>
        </a:prstGeom>
        <a:solidFill>
          <a:schemeClr val="bg1">
            <a:alpha val="0"/>
          </a:schemeClr>
        </a:solidFill>
      </xdr:spPr>
      <xdr:txBody>
        <a:bodyPr wrap="square" lIns="91427" tIns="45714" rIns="91427" bIns="45714">
          <a:noAutofit/>
        </a:bodyPr>
        <a:lstStyle/>
        <a:p>
          <a:pPr algn="l"/>
          <a:r>
            <a:rPr lang="en-US" sz="1200" b="1" i="0" u="none" strike="noStrike">
              <a:solidFill>
                <a:srgbClr val="0072BC"/>
              </a:solidFill>
              <a:latin typeface="Arial" pitchFamily="34" charset="0"/>
              <a:cs typeface="Arial" pitchFamily="34" charset="0"/>
            </a:rPr>
            <a:t>Detailed</a:t>
          </a:r>
          <a:r>
            <a:rPr lang="en-US" sz="1200" b="1" i="0" u="none" strike="noStrike" baseline="0">
              <a:solidFill>
                <a:srgbClr val="0072BC"/>
              </a:solidFill>
              <a:latin typeface="Arial" pitchFamily="34" charset="0"/>
              <a:cs typeface="Arial" pitchFamily="34" charset="0"/>
            </a:rPr>
            <a:t> Sectorial Overiew</a:t>
          </a:r>
          <a:endParaRPr lang="en-US" sz="1200" b="1" i="0" u="none" strike="noStrike">
            <a:solidFill>
              <a:srgbClr val="0072BC"/>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137956</xdr:colOff>
      <xdr:row>0</xdr:row>
      <xdr:rowOff>90665</xdr:rowOff>
    </xdr:from>
    <xdr:to>
      <xdr:col>1</xdr:col>
      <xdr:colOff>947362</xdr:colOff>
      <xdr:row>4</xdr:row>
      <xdr:rowOff>97648</xdr:rowOff>
    </xdr:to>
    <xdr:pic>
      <xdr:nvPicPr>
        <xdr:cNvPr id="2" name="Picture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3270" y="90665"/>
          <a:ext cx="809406" cy="703669"/>
        </a:xfrm>
        <a:prstGeom prst="rect">
          <a:avLst/>
        </a:prstGeom>
      </xdr:spPr>
    </xdr:pic>
    <xdr:clientData/>
  </xdr:twoCellAnchor>
  <xdr:twoCellAnchor>
    <xdr:from>
      <xdr:col>1</xdr:col>
      <xdr:colOff>3424517</xdr:colOff>
      <xdr:row>0</xdr:row>
      <xdr:rowOff>66674</xdr:rowOff>
    </xdr:from>
    <xdr:to>
      <xdr:col>1</xdr:col>
      <xdr:colOff>6553200</xdr:colOff>
      <xdr:row>3</xdr:row>
      <xdr:rowOff>118022</xdr:rowOff>
    </xdr:to>
    <xdr:sp macro="" textlink="">
      <xdr:nvSpPr>
        <xdr:cNvPr id="6" name="TextBox 90"/>
        <xdr:cNvSpPr txBox="1"/>
      </xdr:nvSpPr>
      <xdr:spPr>
        <a:xfrm>
          <a:off x="3496235" y="66674"/>
          <a:ext cx="3128683" cy="589230"/>
        </a:xfrm>
        <a:prstGeom prst="rect">
          <a:avLst/>
        </a:prstGeom>
        <a:noFill/>
      </xdr:spPr>
      <xdr:txBody>
        <a:bodyPr wrap="square" lIns="91427" tIns="45714" rIns="91427"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lgn="r">
            <a:tabLst>
              <a:tab pos="1085697" algn="l"/>
            </a:tabLst>
          </a:pPr>
          <a:r>
            <a:rPr lang="en-US" sz="1000" b="1">
              <a:solidFill>
                <a:srgbClr val="63686A"/>
              </a:solidFill>
            </a:rPr>
            <a:t>Emergency</a:t>
          </a:r>
          <a:r>
            <a:rPr lang="en-US" sz="1000" b="1" baseline="0">
              <a:solidFill>
                <a:srgbClr val="63686A"/>
              </a:solidFill>
            </a:rPr>
            <a:t> or Operation Name]</a:t>
          </a:r>
          <a:r>
            <a:rPr lang="en-US" sz="1000" b="1">
              <a:solidFill>
                <a:srgbClr val="63686A"/>
              </a:solidFill>
            </a:rPr>
            <a:t> </a:t>
          </a:r>
        </a:p>
        <a:p>
          <a:pPr algn="r">
            <a:tabLst>
              <a:tab pos="1085697" algn="l"/>
            </a:tabLst>
          </a:pPr>
          <a:r>
            <a:rPr lang="en-US" sz="1000" b="1">
              <a:solidFill>
                <a:srgbClr val="63686A"/>
              </a:solidFill>
            </a:rPr>
            <a:t>[DD</a:t>
          </a:r>
          <a:r>
            <a:rPr lang="en-US" sz="1000" b="1" baseline="0">
              <a:solidFill>
                <a:srgbClr val="63686A"/>
              </a:solidFill>
            </a:rPr>
            <a:t> MMM YYYY]</a:t>
          </a:r>
          <a:endParaRPr lang="en-US" sz="1000" b="1">
            <a:solidFill>
              <a:srgbClr val="63686A"/>
            </a:solidFill>
          </a:endParaRPr>
        </a:p>
      </xdr:txBody>
    </xdr:sp>
    <xdr:clientData/>
  </xdr:twoCellAnchor>
  <xdr:twoCellAnchor>
    <xdr:from>
      <xdr:col>1</xdr:col>
      <xdr:colOff>2326451</xdr:colOff>
      <xdr:row>0</xdr:row>
      <xdr:rowOff>66674</xdr:rowOff>
    </xdr:from>
    <xdr:to>
      <xdr:col>1</xdr:col>
      <xdr:colOff>4764243</xdr:colOff>
      <xdr:row>2</xdr:row>
      <xdr:rowOff>48745</xdr:rowOff>
    </xdr:to>
    <xdr:sp macro="" textlink="#REF!">
      <xdr:nvSpPr>
        <xdr:cNvPr id="7" name="TextBox 6"/>
        <xdr:cNvSpPr txBox="1"/>
      </xdr:nvSpPr>
      <xdr:spPr>
        <a:xfrm>
          <a:off x="2395031" y="66674"/>
          <a:ext cx="2437792" cy="332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fld id="{AF14111B-FE4F-4C77-A55D-207F45E471AD}" type="TxLink">
            <a:rPr lang="en-US" sz="2000" b="1" i="0" u="none" strike="noStrike">
              <a:solidFill>
                <a:srgbClr val="0072BC"/>
              </a:solidFill>
              <a:latin typeface="Calibri"/>
              <a:cs typeface="Arial"/>
            </a:rPr>
            <a:pPr algn="l"/>
            <a:t>Kabarto 1</a:t>
          </a:fld>
          <a:endParaRPr lang="en-US" sz="2000" b="1">
            <a:solidFill>
              <a:srgbClr val="0072BC"/>
            </a:solidFill>
          </a:endParaRPr>
        </a:p>
      </xdr:txBody>
    </xdr:sp>
    <xdr:clientData/>
  </xdr:twoCellAnchor>
  <xdr:twoCellAnchor>
    <xdr:from>
      <xdr:col>3</xdr:col>
      <xdr:colOff>1507983</xdr:colOff>
      <xdr:row>2</xdr:row>
      <xdr:rowOff>104215</xdr:rowOff>
    </xdr:from>
    <xdr:to>
      <xdr:col>3</xdr:col>
      <xdr:colOff>2897513</xdr:colOff>
      <xdr:row>3</xdr:row>
      <xdr:rowOff>88976</xdr:rowOff>
    </xdr:to>
    <xdr:sp macro="" textlink="Data!C2">
      <xdr:nvSpPr>
        <xdr:cNvPr id="8" name="TextBox 7"/>
        <xdr:cNvSpPr txBox="1"/>
      </xdr:nvSpPr>
      <xdr:spPr>
        <a:xfrm>
          <a:off x="12622297" y="452558"/>
          <a:ext cx="1389530" cy="15893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8773D87A-00BA-481E-A045-683965536775}" type="TxLink">
            <a:rPr lang="en-US" sz="1000" b="1" i="0" u="none" strike="noStrike">
              <a:solidFill>
                <a:srgbClr val="0072BC"/>
              </a:solidFill>
              <a:latin typeface="Arial" pitchFamily="34" charset="0"/>
              <a:ea typeface="+mn-ea"/>
              <a:cs typeface="Arial" pitchFamily="34" charset="0"/>
            </a:rPr>
            <a:pPr marL="0" indent="0" algn="l"/>
            <a:t>Alt_Name_10</a:t>
          </a:fld>
          <a:endParaRPr lang="en-US" sz="1000" b="1">
            <a:solidFill>
              <a:srgbClr val="0072BC"/>
            </a:solidFill>
            <a:latin typeface="Arial" pitchFamily="34" charset="0"/>
            <a:ea typeface="+mn-ea"/>
            <a:cs typeface="Arial" pitchFamily="34" charset="0"/>
          </a:endParaRPr>
        </a:p>
      </xdr:txBody>
    </xdr:sp>
    <xdr:clientData/>
  </xdr:twoCellAnchor>
  <xdr:twoCellAnchor>
    <xdr:from>
      <xdr:col>3</xdr:col>
      <xdr:colOff>221301</xdr:colOff>
      <xdr:row>2</xdr:row>
      <xdr:rowOff>104215</xdr:rowOff>
    </xdr:from>
    <xdr:to>
      <xdr:col>3</xdr:col>
      <xdr:colOff>1410021</xdr:colOff>
      <xdr:row>3</xdr:row>
      <xdr:rowOff>88976</xdr:rowOff>
    </xdr:to>
    <xdr:sp macro="" textlink="Data!C1">
      <xdr:nvSpPr>
        <xdr:cNvPr id="9" name="TextBox 8"/>
        <xdr:cNvSpPr txBox="1"/>
      </xdr:nvSpPr>
      <xdr:spPr>
        <a:xfrm>
          <a:off x="11335615" y="452558"/>
          <a:ext cx="1188720" cy="158932"/>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ctr"/>
        <a:lstStyle/>
        <a:p>
          <a:pPr algn="r"/>
          <a:fld id="{4CFB63E5-2F69-4A5C-88E4-C061139D8112}" type="TxLink">
            <a:rPr lang="en-US" sz="1000" b="0">
              <a:solidFill>
                <a:srgbClr val="63686A"/>
              </a:solidFill>
              <a:latin typeface="Arial" pitchFamily="34" charset="0"/>
              <a:cs typeface="Arial" pitchFamily="34" charset="0"/>
            </a:rPr>
            <a:pPr algn="r"/>
            <a:t>Alternative Name:</a:t>
          </a:fld>
          <a:endParaRPr lang="en-US" sz="1000" b="0">
            <a:solidFill>
              <a:srgbClr val="63686A"/>
            </a:solidFill>
            <a:latin typeface="Arial" pitchFamily="34" charset="0"/>
            <a:cs typeface="Arial" pitchFamily="34" charset="0"/>
          </a:endParaRPr>
        </a:p>
      </xdr:txBody>
    </xdr:sp>
    <xdr:clientData/>
  </xdr:twoCellAnchor>
  <xdr:twoCellAnchor>
    <xdr:from>
      <xdr:col>1</xdr:col>
      <xdr:colOff>887506</xdr:colOff>
      <xdr:row>0</xdr:row>
      <xdr:rowOff>66674</xdr:rowOff>
    </xdr:from>
    <xdr:to>
      <xdr:col>1</xdr:col>
      <xdr:colOff>2367784</xdr:colOff>
      <xdr:row>2</xdr:row>
      <xdr:rowOff>44352</xdr:rowOff>
    </xdr:to>
    <xdr:sp macro="" textlink="">
      <xdr:nvSpPr>
        <xdr:cNvPr id="11" name="TextBox 90"/>
        <xdr:cNvSpPr txBox="1"/>
      </xdr:nvSpPr>
      <xdr:spPr>
        <a:xfrm>
          <a:off x="956086" y="66674"/>
          <a:ext cx="1480278" cy="328198"/>
        </a:xfrm>
        <a:prstGeom prst="rect">
          <a:avLst/>
        </a:prstGeom>
        <a:noFill/>
      </xdr:spPr>
      <xdr:txBody>
        <a:bodyPr wrap="square" lIns="91427" tIns="45714" rIns="91427"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lgn="r">
            <a:tabLst>
              <a:tab pos="1085697" algn="l"/>
            </a:tabLst>
          </a:pPr>
          <a:r>
            <a:rPr lang="en-US" sz="2000" b="1">
              <a:solidFill>
                <a:srgbClr val="0072BC"/>
              </a:solidFill>
            </a:rPr>
            <a:t>Site Profile:</a:t>
          </a:r>
          <a:br>
            <a:rPr lang="en-US" sz="2000" b="1">
              <a:solidFill>
                <a:srgbClr val="0072BC"/>
              </a:solidFill>
            </a:rPr>
          </a:br>
          <a:endParaRPr lang="en-US" sz="2000">
            <a:solidFill>
              <a:srgbClr val="0072BC"/>
            </a:solidFill>
          </a:endParaRPr>
        </a:p>
      </xdr:txBody>
    </xdr:sp>
    <xdr:clientData/>
  </xdr:twoCellAnchor>
  <xdr:twoCellAnchor>
    <xdr:from>
      <xdr:col>1</xdr:col>
      <xdr:colOff>982174</xdr:colOff>
      <xdr:row>2</xdr:row>
      <xdr:rowOff>66809</xdr:rowOff>
    </xdr:from>
    <xdr:to>
      <xdr:col>1</xdr:col>
      <xdr:colOff>4216589</xdr:colOff>
      <xdr:row>4</xdr:row>
      <xdr:rowOff>165421</xdr:rowOff>
    </xdr:to>
    <xdr:grpSp>
      <xdr:nvGrpSpPr>
        <xdr:cNvPr id="116" name="Group 115"/>
        <xdr:cNvGrpSpPr/>
      </xdr:nvGrpSpPr>
      <xdr:grpSpPr>
        <a:xfrm>
          <a:off x="1053892" y="425397"/>
          <a:ext cx="3234415" cy="457200"/>
          <a:chOff x="1053892" y="416432"/>
          <a:chExt cx="3234415" cy="348036"/>
        </a:xfrm>
      </xdr:grpSpPr>
      <xdr:sp macro="" textlink="Data!#REF!">
        <xdr:nvSpPr>
          <xdr:cNvPr id="10" name="TextBox 9"/>
          <xdr:cNvSpPr txBox="1"/>
        </xdr:nvSpPr>
        <xdr:spPr>
          <a:xfrm>
            <a:off x="3008147" y="416432"/>
            <a:ext cx="1280160" cy="1792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marL="0" indent="0" algn="l"/>
            <a:fld id="{E0181FA9-11F2-4AA3-83C6-C0EA2FFEB332}" type="TxLink">
              <a:rPr lang="en-US" sz="1000" b="1">
                <a:solidFill>
                  <a:srgbClr val="63686A"/>
                </a:solidFill>
                <a:latin typeface="Arial" pitchFamily="34" charset="0"/>
                <a:ea typeface="+mn-ea"/>
                <a:cs typeface="Arial" pitchFamily="34" charset="0"/>
              </a:rPr>
              <a:pPr marL="0" indent="0" algn="l"/>
              <a:t>Ramadi</a:t>
            </a:fld>
            <a:endParaRPr lang="en-US" sz="1000" b="1">
              <a:solidFill>
                <a:srgbClr val="63686A"/>
              </a:solidFill>
              <a:latin typeface="Arial" pitchFamily="34" charset="0"/>
              <a:ea typeface="+mn-ea"/>
              <a:cs typeface="Arial" pitchFamily="34" charset="0"/>
            </a:endParaRPr>
          </a:p>
        </xdr:txBody>
      </xdr:sp>
      <xdr:sp macro="" textlink="Data!F2">
        <xdr:nvSpPr>
          <xdr:cNvPr id="12" name="TextBox 11"/>
          <xdr:cNvSpPr txBox="1"/>
        </xdr:nvSpPr>
        <xdr:spPr>
          <a:xfrm>
            <a:off x="1706078" y="583269"/>
            <a:ext cx="977152" cy="1811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fld id="{701D89E8-D4D6-4B0A-81D5-C012CC0488B0}" type="TxLink">
              <a:rPr lang="en-US" sz="1200" b="1">
                <a:solidFill>
                  <a:srgbClr val="63686A"/>
                </a:solidFill>
                <a:latin typeface="Arial" pitchFamily="34" charset="0"/>
                <a:cs typeface="Arial" pitchFamily="34" charset="0"/>
              </a:rPr>
              <a:pPr algn="l"/>
              <a:t>Iraq</a:t>
            </a:fld>
            <a:endParaRPr lang="en-US" sz="1200" b="1">
              <a:solidFill>
                <a:srgbClr val="63686A"/>
              </a:solidFill>
              <a:latin typeface="Arial" pitchFamily="34" charset="0"/>
              <a:cs typeface="Arial" pitchFamily="34" charset="0"/>
            </a:endParaRPr>
          </a:p>
        </xdr:txBody>
      </xdr:sp>
      <xdr:sp macro="" textlink="Data!D2">
        <xdr:nvSpPr>
          <xdr:cNvPr id="13" name="TextBox 12"/>
          <xdr:cNvSpPr txBox="1"/>
        </xdr:nvSpPr>
        <xdr:spPr>
          <a:xfrm>
            <a:off x="1645630" y="416432"/>
            <a:ext cx="1339667" cy="1800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A4C00C39-7F9C-4EFA-AAF1-B1E6DF4E5684}" type="TxLink">
              <a:rPr lang="en-US" sz="1000" b="1" i="0" u="none" strike="noStrike">
                <a:solidFill>
                  <a:srgbClr val="63686A"/>
                </a:solidFill>
                <a:latin typeface="Arial" pitchFamily="34" charset="0"/>
                <a:cs typeface="Arial" pitchFamily="34" charset="0"/>
              </a:rPr>
              <a:pPr algn="l"/>
              <a:t>Erbil</a:t>
            </a:fld>
            <a:endParaRPr lang="en-US" sz="1000" b="1">
              <a:solidFill>
                <a:srgbClr val="63686A"/>
              </a:solidFill>
              <a:latin typeface="Arial" pitchFamily="34" charset="0"/>
              <a:cs typeface="Arial" pitchFamily="34" charset="0"/>
            </a:endParaRPr>
          </a:p>
        </xdr:txBody>
      </xdr:sp>
      <xdr:sp macro="" textlink="Data!E1">
        <xdr:nvSpPr>
          <xdr:cNvPr id="14" name="TextBox 13"/>
          <xdr:cNvSpPr txBox="1"/>
        </xdr:nvSpPr>
        <xdr:spPr>
          <a:xfrm>
            <a:off x="2318882" y="416432"/>
            <a:ext cx="822960" cy="1792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fld id="{D25193E1-F755-4FE0-9EF3-2FD0565E9B52}" type="TxLink">
              <a:rPr lang="en-US" sz="1000" b="1">
                <a:solidFill>
                  <a:srgbClr val="63686A"/>
                </a:solidFill>
                <a:latin typeface="Arial" pitchFamily="34" charset="0"/>
                <a:ea typeface="+mn-ea"/>
                <a:cs typeface="Arial" pitchFamily="34" charset="0"/>
              </a:rPr>
              <a:pPr marL="0" indent="0" algn="l"/>
              <a:t>Province:</a:t>
            </a:fld>
            <a:endParaRPr lang="en-US" sz="1000" b="1">
              <a:solidFill>
                <a:srgbClr val="63686A"/>
              </a:solidFill>
              <a:latin typeface="Arial" pitchFamily="34" charset="0"/>
              <a:ea typeface="+mn-ea"/>
              <a:cs typeface="Arial" pitchFamily="34" charset="0"/>
            </a:endParaRPr>
          </a:p>
        </xdr:txBody>
      </xdr:sp>
      <xdr:sp macro="" textlink="Data!D1">
        <xdr:nvSpPr>
          <xdr:cNvPr id="17" name="TextBox 16"/>
          <xdr:cNvSpPr txBox="1"/>
        </xdr:nvSpPr>
        <xdr:spPr>
          <a:xfrm>
            <a:off x="1053892" y="416432"/>
            <a:ext cx="731520" cy="1800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A6A0027F-FA7A-4B48-9862-E619B0D1B8D5}" type="TxLink">
              <a:rPr lang="en-US" sz="1000" b="1">
                <a:solidFill>
                  <a:srgbClr val="63686A"/>
                </a:solidFill>
                <a:latin typeface="Arial" pitchFamily="34" charset="0"/>
                <a:cs typeface="Arial" pitchFamily="34" charset="0"/>
              </a:rPr>
              <a:pPr algn="l"/>
              <a:t>Region:</a:t>
            </a:fld>
            <a:endParaRPr lang="en-US" sz="1000" b="1">
              <a:solidFill>
                <a:srgbClr val="63686A"/>
              </a:solidFill>
              <a:latin typeface="Arial" pitchFamily="34" charset="0"/>
              <a:cs typeface="Arial" pitchFamily="34" charset="0"/>
            </a:endParaRPr>
          </a:p>
        </xdr:txBody>
      </xdr:sp>
      <xdr:sp macro="" textlink="Data!F1">
        <xdr:nvSpPr>
          <xdr:cNvPr id="18" name="TextBox 17"/>
          <xdr:cNvSpPr txBox="1"/>
        </xdr:nvSpPr>
        <xdr:spPr>
          <a:xfrm>
            <a:off x="1143540" y="582720"/>
            <a:ext cx="731520" cy="1811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fld id="{0C501460-C8A1-46BF-8F2F-2C7A4ABAD102}" type="TxLink">
              <a:rPr lang="en-US" sz="1000" b="1">
                <a:solidFill>
                  <a:srgbClr val="63686A"/>
                </a:solidFill>
                <a:latin typeface="Arial" pitchFamily="34" charset="0"/>
                <a:cs typeface="Arial" pitchFamily="34" charset="0"/>
              </a:rPr>
              <a:pPr algn="l"/>
              <a:t>Country:</a:t>
            </a:fld>
            <a:endParaRPr lang="en-US" sz="1000" b="1">
              <a:solidFill>
                <a:srgbClr val="63686A"/>
              </a:solidFill>
              <a:latin typeface="Arial" pitchFamily="34" charset="0"/>
              <a:cs typeface="Arial" pitchFamily="34" charset="0"/>
            </a:endParaRPr>
          </a:p>
        </xdr:txBody>
      </xdr:sp>
    </xdr:grpSp>
    <xdr:clientData/>
  </xdr:twoCellAnchor>
  <xdr:twoCellAnchor>
    <xdr:from>
      <xdr:col>1</xdr:col>
      <xdr:colOff>6598023</xdr:colOff>
      <xdr:row>32</xdr:row>
      <xdr:rowOff>170330</xdr:rowOff>
    </xdr:from>
    <xdr:to>
      <xdr:col>1</xdr:col>
      <xdr:colOff>10829364</xdr:colOff>
      <xdr:row>40</xdr:row>
      <xdr:rowOff>3120</xdr:rowOff>
    </xdr:to>
    <xdr:grpSp>
      <xdr:nvGrpSpPr>
        <xdr:cNvPr id="25" name="Group 24"/>
        <xdr:cNvGrpSpPr/>
      </xdr:nvGrpSpPr>
      <xdr:grpSpPr>
        <a:xfrm>
          <a:off x="6669741" y="5979459"/>
          <a:ext cx="4231341" cy="1267143"/>
          <a:chOff x="11394140" y="2622679"/>
          <a:chExt cx="2377440" cy="1486058"/>
        </a:xfrm>
      </xdr:grpSpPr>
      <xdr:sp macro="" textlink="Data!B1">
        <xdr:nvSpPr>
          <xdr:cNvPr id="26" name="TextBox 90"/>
          <xdr:cNvSpPr txBox="1"/>
        </xdr:nvSpPr>
        <xdr:spPr>
          <a:xfrm>
            <a:off x="11394140" y="2622679"/>
            <a:ext cx="2377440" cy="198806"/>
          </a:xfrm>
          <a:prstGeom prst="rect">
            <a:avLst/>
          </a:prstGeom>
          <a:solidFill>
            <a:schemeClr val="bg1">
              <a:alpha val="0"/>
            </a:schemeClr>
          </a:solidFill>
          <a:ln>
            <a:noFill/>
          </a:ln>
        </xdr:spPr>
        <xdr:txBody>
          <a:bodyPr wrap="square" lIns="91427" tIns="45720" rIns="91427"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965D584E-8A70-48E2-B3F1-D47760F00E99}" type="TxLink">
              <a:rPr lang="en-US" sz="1200" b="1" i="0" u="none" strike="noStrike">
                <a:solidFill>
                  <a:srgbClr val="0072BC"/>
                </a:solidFill>
                <a:latin typeface="Arial"/>
                <a:cs typeface="Arial"/>
              </a:rPr>
              <a:pPr>
                <a:tabLst>
                  <a:tab pos="1085697" algn="l"/>
                </a:tabLst>
              </a:pPr>
              <a:t>Summary</a:t>
            </a:fld>
            <a:endParaRPr lang="en-US" sz="1200" b="1">
              <a:solidFill>
                <a:srgbClr val="0072BC"/>
              </a:solidFill>
              <a:latin typeface="Arial" pitchFamily="34" charset="0"/>
              <a:cs typeface="Arial" pitchFamily="34" charset="0"/>
            </a:endParaRPr>
          </a:p>
        </xdr:txBody>
      </xdr:sp>
      <xdr:sp macro="" textlink="Data!B2">
        <xdr:nvSpPr>
          <xdr:cNvPr id="27" name="TextBox 26"/>
          <xdr:cNvSpPr txBox="1"/>
        </xdr:nvSpPr>
        <xdr:spPr>
          <a:xfrm>
            <a:off x="11394140" y="2832845"/>
            <a:ext cx="2377440" cy="1275892"/>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54E115D-757D-41A7-B89B-B3C794726874}" type="TxLink">
              <a:rPr lang="en-US" sz="1000">
                <a:solidFill>
                  <a:srgbClr val="63686A"/>
                </a:solidFill>
                <a:latin typeface="Arial" pitchFamily="34" charset="0"/>
                <a:cs typeface="Arial" pitchFamily="34" charset="0"/>
              </a:rPr>
              <a:pPr/>
              <a:t>Lorem ipsum dolor sit amet, consectetuer adipiscing. Lorem ipsum dolor sit amet, consectetuer adipiscing. Lorem ipsum dolor sit amet, consectetuer adipiscing. Lorem ipsum dolor sit amet, consectetuer adipiscing.</a:t>
            </a:fld>
            <a:endParaRPr lang="en-US" sz="1000">
              <a:solidFill>
                <a:srgbClr val="63686A"/>
              </a:solidFill>
              <a:latin typeface="Arial" pitchFamily="34" charset="0"/>
              <a:cs typeface="Arial" pitchFamily="34" charset="0"/>
            </a:endParaRPr>
          </a:p>
        </xdr:txBody>
      </xdr:sp>
    </xdr:grpSp>
    <xdr:clientData/>
  </xdr:twoCellAnchor>
  <xdr:twoCellAnchor>
    <xdr:from>
      <xdr:col>1</xdr:col>
      <xdr:colOff>4030795</xdr:colOff>
      <xdr:row>40</xdr:row>
      <xdr:rowOff>143433</xdr:rowOff>
    </xdr:from>
    <xdr:to>
      <xdr:col>1</xdr:col>
      <xdr:colOff>7005412</xdr:colOff>
      <xdr:row>41</xdr:row>
      <xdr:rowOff>138504</xdr:rowOff>
    </xdr:to>
    <xdr:sp macro="" textlink="">
      <xdr:nvSpPr>
        <xdr:cNvPr id="40" name="TextBox 39"/>
        <xdr:cNvSpPr txBox="1"/>
      </xdr:nvSpPr>
      <xdr:spPr>
        <a:xfrm>
          <a:off x="4102513" y="7386915"/>
          <a:ext cx="2974617" cy="174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a:latin typeface="Arial" pitchFamily="34" charset="0"/>
              <a:cs typeface="Arial" pitchFamily="34" charset="0"/>
            </a:rPr>
            <a:t>Feedback: [insert email address, contact details]</a:t>
          </a:r>
        </a:p>
      </xdr:txBody>
    </xdr:sp>
    <xdr:clientData/>
  </xdr:twoCellAnchor>
  <xdr:twoCellAnchor>
    <xdr:from>
      <xdr:col>1</xdr:col>
      <xdr:colOff>376519</xdr:colOff>
      <xdr:row>40</xdr:row>
      <xdr:rowOff>143433</xdr:rowOff>
    </xdr:from>
    <xdr:to>
      <xdr:col>1</xdr:col>
      <xdr:colOff>2008745</xdr:colOff>
      <xdr:row>41</xdr:row>
      <xdr:rowOff>138504</xdr:rowOff>
    </xdr:to>
    <xdr:sp macro="" textlink="">
      <xdr:nvSpPr>
        <xdr:cNvPr id="41" name="Text Box 11"/>
        <xdr:cNvSpPr txBox="1">
          <a:spLocks noChangeArrowheads="1"/>
        </xdr:cNvSpPr>
      </xdr:nvSpPr>
      <xdr:spPr bwMode="auto">
        <a:xfrm>
          <a:off x="448237" y="7386915"/>
          <a:ext cx="1632226" cy="174365"/>
        </a:xfrm>
        <a:prstGeom prst="rect">
          <a:avLst/>
        </a:prstGeom>
        <a:solidFill>
          <a:srgbClr val="FFFFFF"/>
        </a:solidFill>
        <a:ln w="9525">
          <a:noFill/>
          <a:miter lim="800000"/>
          <a:headEnd/>
          <a:tailEnd/>
        </a:ln>
      </xdr:spPr>
      <xdr:txBody>
        <a:bodyPr vertOverflow="clip" wrap="square" lIns="27432" tIns="27432" rIns="0" bIns="0" anchor="ctr" upright="1"/>
        <a:lstStyle/>
        <a:p>
          <a:pPr algn="l" rtl="0">
            <a:defRPr sz="1000"/>
          </a:pPr>
          <a:r>
            <a:rPr lang="en-US" sz="1000" b="0" i="0" u="none" strike="noStrike" baseline="0">
              <a:solidFill>
                <a:srgbClr val="000000"/>
              </a:solidFill>
              <a:latin typeface="Arial" pitchFamily="34" charset="0"/>
              <a:cs typeface="Arial" pitchFamily="34" charset="0"/>
            </a:rPr>
            <a:t>Source: xxxx, xxxx, xxxx   </a:t>
          </a:r>
        </a:p>
      </xdr:txBody>
    </xdr:sp>
    <xdr:clientData/>
  </xdr:twoCellAnchor>
  <xdr:twoCellAnchor>
    <xdr:from>
      <xdr:col>1</xdr:col>
      <xdr:colOff>8543351</xdr:colOff>
      <xdr:row>40</xdr:row>
      <xdr:rowOff>143433</xdr:rowOff>
    </xdr:from>
    <xdr:to>
      <xdr:col>1</xdr:col>
      <xdr:colOff>10327326</xdr:colOff>
      <xdr:row>41</xdr:row>
      <xdr:rowOff>138504</xdr:rowOff>
    </xdr:to>
    <xdr:sp macro="" textlink="">
      <xdr:nvSpPr>
        <xdr:cNvPr id="42" name="TextBox 41"/>
        <xdr:cNvSpPr txBox="1"/>
      </xdr:nvSpPr>
      <xdr:spPr>
        <a:xfrm>
          <a:off x="8615069" y="7386915"/>
          <a:ext cx="1783975" cy="1743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00">
              <a:latin typeface="Arial" pitchFamily="34" charset="0"/>
              <a:cs typeface="Arial" pitchFamily="34" charset="0"/>
            </a:rPr>
            <a:t>www.globalcccmcluster.org</a:t>
          </a:r>
        </a:p>
      </xdr:txBody>
    </xdr:sp>
    <xdr:clientData/>
  </xdr:twoCellAnchor>
  <xdr:twoCellAnchor editAs="oneCell">
    <xdr:from>
      <xdr:col>1</xdr:col>
      <xdr:colOff>6544235</xdr:colOff>
      <xdr:row>0</xdr:row>
      <xdr:rowOff>65314</xdr:rowOff>
    </xdr:from>
    <xdr:to>
      <xdr:col>1</xdr:col>
      <xdr:colOff>10907486</xdr:colOff>
      <xdr:row>32</xdr:row>
      <xdr:rowOff>89647</xdr:rowOff>
    </xdr:to>
    <xdr:pic>
      <xdr:nvPicPr>
        <xdr:cNvPr id="43" name="Picture 42"/>
        <xdr:cNvPicPr>
          <a:picLocks noChangeAspect="1" noChangeArrowheads="1"/>
          <a:extLst/>
        </xdr:cNvPicPr>
      </xdr:nvPicPr>
      <xdr:blipFill>
        <a:blip xmlns:r="http://schemas.openxmlformats.org/officeDocument/2006/relationships" r:embed="rId2"/>
        <a:srcRect/>
        <a:stretch>
          <a:fillRect/>
        </a:stretch>
      </xdr:blipFill>
      <xdr:spPr bwMode="auto">
        <a:xfrm>
          <a:off x="6615953" y="65314"/>
          <a:ext cx="4363251" cy="5833462"/>
        </a:xfrm>
        <a:prstGeom prst="rect">
          <a:avLst/>
        </a:prstGeom>
        <a:ln w="12700" cap="sq">
          <a:solidFill>
            <a:srgbClr val="63686A"/>
          </a:solidFill>
          <a:prstDash val="solid"/>
          <a:miter lim="800000"/>
        </a:ln>
        <a:effectLst>
          <a:outerShdw sx="1000" sy="1000" algn="tl"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9621060</xdr:colOff>
      <xdr:row>0</xdr:row>
      <xdr:rowOff>146636</xdr:rowOff>
    </xdr:from>
    <xdr:to>
      <xdr:col>1</xdr:col>
      <xdr:colOff>10849790</xdr:colOff>
      <xdr:row>6</xdr:row>
      <xdr:rowOff>20648</xdr:rowOff>
    </xdr:to>
    <xdr:pic>
      <xdr:nvPicPr>
        <xdr:cNvPr id="44" name="Picture 4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9686374" y="146636"/>
          <a:ext cx="1228730" cy="94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309209</xdr:colOff>
      <xdr:row>15</xdr:row>
      <xdr:rowOff>129264</xdr:rowOff>
    </xdr:from>
    <xdr:to>
      <xdr:col>3</xdr:col>
      <xdr:colOff>2931926</xdr:colOff>
      <xdr:row>23</xdr:row>
      <xdr:rowOff>56903</xdr:rowOff>
    </xdr:to>
    <xdr:grpSp>
      <xdr:nvGrpSpPr>
        <xdr:cNvPr id="45" name="Group 44"/>
        <xdr:cNvGrpSpPr/>
      </xdr:nvGrpSpPr>
      <xdr:grpSpPr>
        <a:xfrm>
          <a:off x="11434409" y="2836605"/>
          <a:ext cx="2622717" cy="1397851"/>
          <a:chOff x="2496910" y="4242146"/>
          <a:chExt cx="1494770" cy="979444"/>
        </a:xfrm>
      </xdr:grpSpPr>
      <xdr:sp macro="" textlink="">
        <xdr:nvSpPr>
          <xdr:cNvPr id="46" name="TextBox 90"/>
          <xdr:cNvSpPr txBox="1"/>
        </xdr:nvSpPr>
        <xdr:spPr>
          <a:xfrm>
            <a:off x="2496910" y="4242146"/>
            <a:ext cx="1244750" cy="184374"/>
          </a:xfrm>
          <a:prstGeom prst="rect">
            <a:avLst/>
          </a:prstGeom>
          <a:solidFill>
            <a:schemeClr val="bg1">
              <a:alpha val="0"/>
            </a:schemeClr>
          </a:solidFill>
        </xdr:spPr>
        <xdr:txBody>
          <a:bodyPr wrap="square" lIns="91427" tIns="45720"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r>
              <a:rPr lang="en-US" sz="1200" b="1">
                <a:solidFill>
                  <a:srgbClr val="0072BC"/>
                </a:solidFill>
                <a:latin typeface="Arial" pitchFamily="34" charset="0"/>
                <a:cs typeface="Arial" pitchFamily="34" charset="0"/>
              </a:rPr>
              <a:t>Demographics</a:t>
            </a:r>
          </a:p>
        </xdr:txBody>
      </xdr:sp>
      <xdr:sp macro="" textlink="Data!S2">
        <xdr:nvSpPr>
          <xdr:cNvPr id="47" name="TextBox 46"/>
          <xdr:cNvSpPr txBox="1"/>
        </xdr:nvSpPr>
        <xdr:spPr>
          <a:xfrm>
            <a:off x="3443040" y="5039559"/>
            <a:ext cx="548640" cy="1820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E6969BD1-D97A-4A32-BCFA-E52D4AAF79E7}" type="TxLink">
              <a:rPr lang="en-US" sz="1200" b="1">
                <a:solidFill>
                  <a:srgbClr val="0072BC"/>
                </a:solidFill>
              </a:rPr>
              <a:pPr algn="r"/>
              <a:t>827</a:t>
            </a:fld>
            <a:endParaRPr lang="en-US" sz="1200" b="1">
              <a:solidFill>
                <a:srgbClr val="0072BC"/>
              </a:solidFill>
            </a:endParaRPr>
          </a:p>
        </xdr:txBody>
      </xdr:sp>
      <xdr:sp macro="" textlink="Data!R2">
        <xdr:nvSpPr>
          <xdr:cNvPr id="48" name="TextBox 47"/>
          <xdr:cNvSpPr txBox="1"/>
        </xdr:nvSpPr>
        <xdr:spPr>
          <a:xfrm>
            <a:off x="3443040" y="4482738"/>
            <a:ext cx="548640" cy="1820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FBC3B999-CF42-41A0-AAA6-B6FE57E28904}" type="TxLink">
              <a:rPr lang="en-US" sz="1200" b="1">
                <a:solidFill>
                  <a:srgbClr val="0072BC"/>
                </a:solidFill>
              </a:rPr>
              <a:pPr algn="r"/>
              <a:t>181</a:t>
            </a:fld>
            <a:endParaRPr lang="en-US" sz="1200" b="1">
              <a:solidFill>
                <a:srgbClr val="0072BC"/>
              </a:solidFill>
            </a:endParaRPr>
          </a:p>
        </xdr:txBody>
      </xdr:sp>
      <xdr:sp macro="" textlink="Data!T2">
        <xdr:nvSpPr>
          <xdr:cNvPr id="49" name="TextBox 48"/>
          <xdr:cNvSpPr txBox="1"/>
        </xdr:nvSpPr>
        <xdr:spPr>
          <a:xfrm>
            <a:off x="3443040" y="4653664"/>
            <a:ext cx="548640" cy="18955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5D655C3F-8151-461D-BC05-6E0B2E944685}" type="TxLink">
              <a:rPr lang="en-US" sz="1200" b="1">
                <a:solidFill>
                  <a:srgbClr val="0072BC"/>
                </a:solidFill>
              </a:rPr>
              <a:pPr algn="r"/>
              <a:t>436</a:t>
            </a:fld>
            <a:endParaRPr lang="en-US" sz="1200" b="1">
              <a:solidFill>
                <a:srgbClr val="0072BC"/>
              </a:solidFill>
            </a:endParaRPr>
          </a:p>
        </xdr:txBody>
      </xdr:sp>
      <xdr:sp macro="" textlink="Data!U2">
        <xdr:nvSpPr>
          <xdr:cNvPr id="50" name="TextBox 49"/>
          <xdr:cNvSpPr txBox="1"/>
        </xdr:nvSpPr>
        <xdr:spPr>
          <a:xfrm>
            <a:off x="3443040" y="4841177"/>
            <a:ext cx="548640" cy="18955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0D0FAAF9-6173-495A-86A2-82487EA621BA}" type="TxLink">
              <a:rPr lang="en-US" sz="1200" b="1">
                <a:solidFill>
                  <a:srgbClr val="0072BC"/>
                </a:solidFill>
              </a:rPr>
              <a:pPr algn="r"/>
              <a:t>391</a:t>
            </a:fld>
            <a:endParaRPr lang="en-US" sz="1200" b="1">
              <a:solidFill>
                <a:srgbClr val="0072BC"/>
              </a:solidFill>
            </a:endParaRPr>
          </a:p>
        </xdr:txBody>
      </xdr:sp>
      <xdr:sp macro="" textlink="Data!R1">
        <xdr:nvSpPr>
          <xdr:cNvPr id="51" name="TextBox 50"/>
          <xdr:cNvSpPr txBox="1"/>
        </xdr:nvSpPr>
        <xdr:spPr>
          <a:xfrm>
            <a:off x="2499508" y="4482738"/>
            <a:ext cx="1005840" cy="18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34FB2728-A1A2-4142-A262-5CB8B2FBED60}"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Households:</a:t>
            </a:fld>
            <a:endParaRPr lang="en-US" sz="1100" b="1">
              <a:latin typeface="Arial" pitchFamily="34" charset="0"/>
              <a:cs typeface="Arial" pitchFamily="34" charset="0"/>
            </a:endParaRPr>
          </a:p>
        </xdr:txBody>
      </xdr:sp>
      <xdr:sp macro="" textlink="Data!S1">
        <xdr:nvSpPr>
          <xdr:cNvPr id="52" name="TextBox 51"/>
          <xdr:cNvSpPr txBox="1"/>
        </xdr:nvSpPr>
        <xdr:spPr>
          <a:xfrm>
            <a:off x="2499507" y="5039559"/>
            <a:ext cx="914400" cy="18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3CC20FBB-B614-4111-A53F-38F2141B7042}"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Individuals:</a:t>
            </a:fld>
            <a:endParaRPr lang="en-US" sz="1100" b="1">
              <a:latin typeface="Arial" pitchFamily="34" charset="0"/>
              <a:cs typeface="Arial" pitchFamily="34" charset="0"/>
            </a:endParaRPr>
          </a:p>
        </xdr:txBody>
      </xdr:sp>
      <xdr:sp macro="" textlink="Data!T1">
        <xdr:nvSpPr>
          <xdr:cNvPr id="53" name="TextBox 52"/>
          <xdr:cNvSpPr txBox="1"/>
        </xdr:nvSpPr>
        <xdr:spPr>
          <a:xfrm>
            <a:off x="2499508" y="4653664"/>
            <a:ext cx="640080" cy="189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44B2B135-91B0-4D93-853D-22564317E436}"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Males:</a:t>
            </a:fld>
            <a:endParaRPr lang="en-US" sz="1100" b="1">
              <a:latin typeface="Arial" pitchFamily="34" charset="0"/>
              <a:cs typeface="Arial" pitchFamily="34" charset="0"/>
            </a:endParaRPr>
          </a:p>
        </xdr:txBody>
      </xdr:sp>
      <xdr:sp macro="" textlink="Data!U7">
        <xdr:nvSpPr>
          <xdr:cNvPr id="54" name="TextBox 53"/>
          <xdr:cNvSpPr txBox="1"/>
        </xdr:nvSpPr>
        <xdr:spPr>
          <a:xfrm>
            <a:off x="2499508" y="4841177"/>
            <a:ext cx="822960" cy="186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tab pos="1085697" algn="l"/>
              </a:tabLst>
              <a:defRPr/>
            </a:pPr>
            <a:fld id="{E673B816-3579-4B38-BF81-E4E458EA3106}" type="TxLink">
              <a:rPr kumimoji="0" lang="en-US" sz="1000" b="1" i="0" u="none" strike="noStrike" kern="0" cap="none" spc="0" normalizeH="0" baseline="0" noProof="0">
                <a:ln>
                  <a:noFill/>
                </a:ln>
                <a:solidFill>
                  <a:srgbClr val="63686A"/>
                </a:solidFill>
                <a:effectLst/>
                <a:uLnTx/>
                <a:uFillTx/>
                <a:latin typeface="Arial" pitchFamily="34" charset="0"/>
                <a:ea typeface="+mn-ea"/>
                <a:cs typeface="Arial" pitchFamily="34" charset="0"/>
              </a:rPr>
              <a:pPr marL="0" marR="0" lvl="0" indent="0" algn="l" defTabSz="914400" eaLnBrk="1" fontAlgn="auto" latinLnBrk="0" hangingPunct="1">
                <a:lnSpc>
                  <a:spcPct val="100000"/>
                </a:lnSpc>
                <a:spcBef>
                  <a:spcPts val="0"/>
                </a:spcBef>
                <a:spcAft>
                  <a:spcPts val="0"/>
                </a:spcAft>
                <a:buClrTx/>
                <a:buSzTx/>
                <a:buFontTx/>
                <a:buNone/>
                <a:tabLst>
                  <a:tab pos="1085697" algn="l"/>
                </a:tabLst>
                <a:defRPr/>
              </a:pPr>
              <a:t>Females:</a:t>
            </a:fld>
            <a:endParaRPr lang="en-US" sz="1100" b="1">
              <a:latin typeface="Arial" pitchFamily="34" charset="0"/>
              <a:cs typeface="Arial" pitchFamily="34" charset="0"/>
            </a:endParaRPr>
          </a:p>
        </xdr:txBody>
      </xdr:sp>
    </xdr:grpSp>
    <xdr:clientData/>
  </xdr:twoCellAnchor>
  <xdr:twoCellAnchor>
    <xdr:from>
      <xdr:col>3</xdr:col>
      <xdr:colOff>221301</xdr:colOff>
      <xdr:row>3</xdr:row>
      <xdr:rowOff>120861</xdr:rowOff>
    </xdr:from>
    <xdr:to>
      <xdr:col>3</xdr:col>
      <xdr:colOff>1410021</xdr:colOff>
      <xdr:row>4</xdr:row>
      <xdr:rowOff>125940</xdr:rowOff>
    </xdr:to>
    <xdr:sp macro="" textlink="Data!P1">
      <xdr:nvSpPr>
        <xdr:cNvPr id="55" name="TextBox 54"/>
        <xdr:cNvSpPr txBox="1"/>
      </xdr:nvSpPr>
      <xdr:spPr>
        <a:xfrm>
          <a:off x="11335615" y="643375"/>
          <a:ext cx="1188720" cy="179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r"/>
          <a:fld id="{84F69DD6-4A1D-4A45-AB6D-1F38F3D38E2F}" type="TxLink">
            <a:rPr lang="en-US" sz="1000">
              <a:ln>
                <a:noFill/>
              </a:ln>
              <a:solidFill>
                <a:srgbClr val="63686A"/>
              </a:solidFill>
              <a:latin typeface="Arial" pitchFamily="34" charset="0"/>
              <a:cs typeface="Arial" pitchFamily="34" charset="0"/>
            </a:rPr>
            <a:pPr algn="r"/>
            <a:t>Size of Camp (m2):</a:t>
          </a:fld>
          <a:endParaRPr lang="en-US" sz="1000">
            <a:ln>
              <a:noFill/>
            </a:ln>
            <a:solidFill>
              <a:srgbClr val="63686A"/>
            </a:solidFill>
            <a:latin typeface="Arial" pitchFamily="34" charset="0"/>
            <a:cs typeface="Arial" pitchFamily="34" charset="0"/>
          </a:endParaRPr>
        </a:p>
      </xdr:txBody>
    </xdr:sp>
    <xdr:clientData/>
  </xdr:twoCellAnchor>
  <xdr:twoCellAnchor>
    <xdr:from>
      <xdr:col>3</xdr:col>
      <xdr:colOff>1507983</xdr:colOff>
      <xdr:row>3</xdr:row>
      <xdr:rowOff>120864</xdr:rowOff>
    </xdr:from>
    <xdr:to>
      <xdr:col>3</xdr:col>
      <xdr:colOff>1963065</xdr:colOff>
      <xdr:row>4</xdr:row>
      <xdr:rowOff>125943</xdr:rowOff>
    </xdr:to>
    <xdr:sp macro="" textlink="Data!P2">
      <xdr:nvSpPr>
        <xdr:cNvPr id="58" name="TextBox 57"/>
        <xdr:cNvSpPr txBox="1"/>
      </xdr:nvSpPr>
      <xdr:spPr>
        <a:xfrm>
          <a:off x="12622297" y="643378"/>
          <a:ext cx="455082" cy="17925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fld id="{AB7D3F78-7783-4364-8D12-08C22E70E5B7}" type="TxLink">
            <a:rPr lang="en-US" sz="1000" b="1" i="0" u="none" strike="noStrike">
              <a:solidFill>
                <a:srgbClr val="0072BC"/>
              </a:solidFill>
              <a:latin typeface="Arial" pitchFamily="34" charset="0"/>
              <a:ea typeface="+mn-ea"/>
              <a:cs typeface="Arial" pitchFamily="34" charset="0"/>
            </a:rPr>
            <a:pPr marL="0" indent="0"/>
            <a:t>96</a:t>
          </a:fld>
          <a:endParaRPr lang="en-US" sz="1000" b="1">
            <a:solidFill>
              <a:srgbClr val="0072BC"/>
            </a:solidFill>
            <a:latin typeface="Arial" pitchFamily="34" charset="0"/>
            <a:ea typeface="+mn-ea"/>
            <a:cs typeface="Arial" pitchFamily="34" charset="0"/>
          </a:endParaRPr>
        </a:p>
      </xdr:txBody>
    </xdr:sp>
    <xdr:clientData/>
  </xdr:twoCellAnchor>
  <xdr:twoCellAnchor>
    <xdr:from>
      <xdr:col>1</xdr:col>
      <xdr:colOff>4154144</xdr:colOff>
      <xdr:row>2</xdr:row>
      <xdr:rowOff>66809</xdr:rowOff>
    </xdr:from>
    <xdr:to>
      <xdr:col>1</xdr:col>
      <xdr:colOff>6564524</xdr:colOff>
      <xdr:row>4</xdr:row>
      <xdr:rowOff>165421</xdr:rowOff>
    </xdr:to>
    <xdr:grpSp>
      <xdr:nvGrpSpPr>
        <xdr:cNvPr id="115" name="Group 114"/>
        <xdr:cNvGrpSpPr/>
      </xdr:nvGrpSpPr>
      <xdr:grpSpPr>
        <a:xfrm>
          <a:off x="4225862" y="425397"/>
          <a:ext cx="2410380" cy="457200"/>
          <a:chOff x="203270" y="960143"/>
          <a:chExt cx="2410380" cy="330746"/>
        </a:xfrm>
      </xdr:grpSpPr>
      <xdr:sp macro="" textlink="Data!G2">
        <xdr:nvSpPr>
          <xdr:cNvPr id="15" name="TextBox 14"/>
          <xdr:cNvSpPr txBox="1"/>
        </xdr:nvSpPr>
        <xdr:spPr>
          <a:xfrm>
            <a:off x="747715" y="960143"/>
            <a:ext cx="548640" cy="17417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r"/>
            <a:fld id="{AE7211B6-8EC7-477B-9BCD-522C98A64C57}" type="TxLink">
              <a:rPr lang="en-US" sz="1000" b="1" i="0" u="none" strike="noStrike">
                <a:solidFill>
                  <a:srgbClr val="0072BC"/>
                </a:solidFill>
                <a:latin typeface="Arial" pitchFamily="34" charset="0"/>
                <a:ea typeface="+mn-ea"/>
                <a:cs typeface="Arial" pitchFamily="34" charset="0"/>
              </a:rPr>
              <a:pPr marL="0" indent="0" algn="r"/>
              <a:t>IQ1102</a:t>
            </a:fld>
            <a:endParaRPr lang="en-US" sz="1000" b="1">
              <a:solidFill>
                <a:srgbClr val="0072BC"/>
              </a:solidFill>
              <a:latin typeface="Arial" pitchFamily="34" charset="0"/>
              <a:ea typeface="+mn-ea"/>
              <a:cs typeface="Arial" pitchFamily="34" charset="0"/>
            </a:endParaRPr>
          </a:p>
        </xdr:txBody>
      </xdr:sp>
      <xdr:sp macro="" textlink="Data!G1">
        <xdr:nvSpPr>
          <xdr:cNvPr id="16" name="TextBox 15"/>
          <xdr:cNvSpPr txBox="1"/>
        </xdr:nvSpPr>
        <xdr:spPr>
          <a:xfrm>
            <a:off x="203270" y="960143"/>
            <a:ext cx="548640"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52D1A5B1-9C0D-4212-B898-EF28272B7D23}" type="TxLink">
              <a:rPr lang="en-US" sz="1000">
                <a:ln>
                  <a:noFill/>
                </a:ln>
                <a:solidFill>
                  <a:srgbClr val="63686A"/>
                </a:solidFill>
                <a:latin typeface="Arial" pitchFamily="34" charset="0"/>
                <a:ea typeface="+mn-ea"/>
                <a:cs typeface="Arial" pitchFamily="34" charset="0"/>
              </a:rPr>
              <a:pPr marL="0" indent="0" algn="l"/>
              <a:t>P-code:</a:t>
            </a:fld>
            <a:endParaRPr lang="en-US" sz="1000">
              <a:ln>
                <a:noFill/>
              </a:ln>
              <a:solidFill>
                <a:srgbClr val="63686A"/>
              </a:solidFill>
              <a:latin typeface="Arial" pitchFamily="34" charset="0"/>
              <a:ea typeface="+mn-ea"/>
              <a:cs typeface="Arial" pitchFamily="34" charset="0"/>
            </a:endParaRPr>
          </a:p>
        </xdr:txBody>
      </xdr:sp>
      <xdr:sp macro="" textlink="Data!H1">
        <xdr:nvSpPr>
          <xdr:cNvPr id="56" name="TextBox 55"/>
          <xdr:cNvSpPr txBox="1"/>
        </xdr:nvSpPr>
        <xdr:spPr>
          <a:xfrm>
            <a:off x="203270" y="1111637"/>
            <a:ext cx="637115" cy="179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2C4FAA7C-6B28-418B-8FDF-3897957045D4}" type="TxLink">
              <a:rPr lang="en-US" sz="1000">
                <a:ln>
                  <a:noFill/>
                </a:ln>
                <a:solidFill>
                  <a:srgbClr val="63686A"/>
                </a:solidFill>
                <a:latin typeface="Arial" pitchFamily="34" charset="0"/>
                <a:cs typeface="Arial" pitchFamily="34" charset="0"/>
              </a:rPr>
              <a:pPr algn="l"/>
              <a:t>Latitude:</a:t>
            </a:fld>
            <a:endParaRPr lang="en-US" sz="1000">
              <a:ln>
                <a:noFill/>
              </a:ln>
              <a:solidFill>
                <a:srgbClr val="63686A"/>
              </a:solidFill>
              <a:latin typeface="Arial" pitchFamily="34" charset="0"/>
              <a:cs typeface="Arial" pitchFamily="34" charset="0"/>
            </a:endParaRPr>
          </a:p>
        </xdr:txBody>
      </xdr:sp>
      <xdr:sp macro="" textlink="Data!I1">
        <xdr:nvSpPr>
          <xdr:cNvPr id="57" name="TextBox 56"/>
          <xdr:cNvSpPr txBox="1"/>
        </xdr:nvSpPr>
        <xdr:spPr>
          <a:xfrm>
            <a:off x="1382678" y="1111637"/>
            <a:ext cx="637115" cy="179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fld id="{CBCE60B2-96DD-403B-BEE0-4EA12D4D54A6}" type="TxLink">
              <a:rPr lang="en-US" sz="1000">
                <a:ln>
                  <a:noFill/>
                </a:ln>
                <a:solidFill>
                  <a:srgbClr val="63686A"/>
                </a:solidFill>
                <a:latin typeface="Arial" pitchFamily="34" charset="0"/>
                <a:cs typeface="Arial" pitchFamily="34" charset="0"/>
              </a:rPr>
              <a:pPr/>
              <a:t>Longitude:</a:t>
            </a:fld>
            <a:endParaRPr lang="en-US" sz="1000">
              <a:ln>
                <a:noFill/>
              </a:ln>
              <a:solidFill>
                <a:srgbClr val="63686A"/>
              </a:solidFill>
              <a:latin typeface="Arial" pitchFamily="34" charset="0"/>
              <a:cs typeface="Arial" pitchFamily="34" charset="0"/>
            </a:endParaRPr>
          </a:p>
        </xdr:txBody>
      </xdr:sp>
      <xdr:sp macro="" textlink="Data!H2">
        <xdr:nvSpPr>
          <xdr:cNvPr id="59" name="TextBox 58"/>
          <xdr:cNvSpPr txBox="1"/>
        </xdr:nvSpPr>
        <xdr:spPr>
          <a:xfrm>
            <a:off x="747715" y="1111637"/>
            <a:ext cx="640080" cy="1792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r"/>
            <a:fld id="{BBBC7923-9422-43BF-A9E4-B04574777346}" type="TxLink">
              <a:rPr lang="en-US" sz="1000" b="1" i="0" u="none" strike="noStrike">
                <a:solidFill>
                  <a:srgbClr val="0072BC"/>
                </a:solidFill>
                <a:latin typeface="Arial" pitchFamily="34" charset="0"/>
                <a:cs typeface="Arial" pitchFamily="34" charset="0"/>
              </a:rPr>
              <a:pPr algn="r"/>
              <a:t>36.294349</a:t>
            </a:fld>
            <a:endParaRPr lang="en-US" sz="1000" b="1">
              <a:solidFill>
                <a:srgbClr val="0072BC"/>
              </a:solidFill>
              <a:latin typeface="Arial" pitchFamily="34" charset="0"/>
              <a:cs typeface="Arial" pitchFamily="34" charset="0"/>
            </a:endParaRPr>
          </a:p>
        </xdr:txBody>
      </xdr:sp>
      <xdr:sp macro="" textlink="Data!I2">
        <xdr:nvSpPr>
          <xdr:cNvPr id="60" name="TextBox 59"/>
          <xdr:cNvSpPr txBox="1"/>
        </xdr:nvSpPr>
        <xdr:spPr>
          <a:xfrm>
            <a:off x="1973570" y="1111637"/>
            <a:ext cx="640080" cy="1792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r"/>
            <a:fld id="{9D839BEF-C91B-4FA1-B99A-2A49BA744D61}" type="TxLink">
              <a:rPr lang="en-US" sz="1000" b="1" i="0" u="none" strike="noStrike">
                <a:solidFill>
                  <a:srgbClr val="0072BC"/>
                </a:solidFill>
                <a:latin typeface="Arial" pitchFamily="34" charset="0"/>
                <a:cs typeface="Arial" pitchFamily="34" charset="0"/>
              </a:rPr>
              <a:pPr algn="r"/>
              <a:t>43.992</a:t>
            </a:fld>
            <a:endParaRPr lang="en-US" sz="1000" b="1">
              <a:solidFill>
                <a:srgbClr val="0072BC"/>
              </a:solidFill>
              <a:latin typeface="Arial" pitchFamily="34" charset="0"/>
              <a:cs typeface="Arial" pitchFamily="34" charset="0"/>
            </a:endParaRPr>
          </a:p>
        </xdr:txBody>
      </xdr:sp>
    </xdr:grpSp>
    <xdr:clientData/>
  </xdr:twoCellAnchor>
  <xdr:twoCellAnchor>
    <xdr:from>
      <xdr:col>3</xdr:col>
      <xdr:colOff>459144</xdr:colOff>
      <xdr:row>44</xdr:row>
      <xdr:rowOff>53789</xdr:rowOff>
    </xdr:from>
    <xdr:to>
      <xdr:col>3</xdr:col>
      <xdr:colOff>2836584</xdr:colOff>
      <xdr:row>51</xdr:row>
      <xdr:rowOff>23309</xdr:rowOff>
    </xdr:to>
    <xdr:grpSp>
      <xdr:nvGrpSpPr>
        <xdr:cNvPr id="82" name="Group 81"/>
        <xdr:cNvGrpSpPr/>
      </xdr:nvGrpSpPr>
      <xdr:grpSpPr>
        <a:xfrm>
          <a:off x="11584344" y="8014448"/>
          <a:ext cx="2377440" cy="1224579"/>
          <a:chOff x="11939692" y="7297592"/>
          <a:chExt cx="2019300" cy="1021997"/>
        </a:xfrm>
      </xdr:grpSpPr>
      <xdr:sp macro="" textlink="">
        <xdr:nvSpPr>
          <xdr:cNvPr id="83" name="TextBox 3"/>
          <xdr:cNvSpPr txBox="1"/>
        </xdr:nvSpPr>
        <xdr:spPr>
          <a:xfrm flipH="1">
            <a:off x="11939692" y="7502728"/>
            <a:ext cx="1883833" cy="325204"/>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baseline="0">
                <a:solidFill>
                  <a:srgbClr val="63686A"/>
                </a:solidFill>
              </a:rPr>
              <a:t>Percentage of camp  residents with access  various types of information :</a:t>
            </a:r>
            <a:endParaRPr lang="en-US" sz="200" b="0">
              <a:solidFill>
                <a:srgbClr val="63686A"/>
              </a:solidFill>
            </a:endParaRPr>
          </a:p>
        </xdr:txBody>
      </xdr:sp>
      <xdr:sp macro="" textlink="Data!AY1">
        <xdr:nvSpPr>
          <xdr:cNvPr id="84" name="TextBox 83"/>
          <xdr:cNvSpPr txBox="1"/>
        </xdr:nvSpPr>
        <xdr:spPr>
          <a:xfrm>
            <a:off x="11939692" y="7815294"/>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BB7C1D43-19B0-4734-956E-83B88E3DCE71}" type="TxLink">
              <a:rPr lang="en-US" sz="1000">
                <a:solidFill>
                  <a:srgbClr val="63686A"/>
                </a:solidFill>
              </a:rPr>
              <a:pPr algn="l"/>
              <a:t>Available assistance</a:t>
            </a:fld>
            <a:endParaRPr lang="en-US" sz="1000">
              <a:solidFill>
                <a:srgbClr val="63686A"/>
              </a:solidFill>
            </a:endParaRPr>
          </a:p>
        </xdr:txBody>
      </xdr:sp>
      <xdr:sp macro="" textlink="Data!AZ7">
        <xdr:nvSpPr>
          <xdr:cNvPr id="85" name="TextBox 84"/>
          <xdr:cNvSpPr txBox="1"/>
        </xdr:nvSpPr>
        <xdr:spPr>
          <a:xfrm>
            <a:off x="11939692" y="7978350"/>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CC2A88C9-DA7B-46AB-B391-428627EF8210}" type="TxLink">
              <a:rPr lang="en-US" sz="1000">
                <a:solidFill>
                  <a:srgbClr val="63686A"/>
                </a:solidFill>
              </a:rPr>
              <a:pPr algn="l"/>
              <a:t>Documentation</a:t>
            </a:fld>
            <a:endParaRPr lang="en-US" sz="1000">
              <a:solidFill>
                <a:srgbClr val="63686A"/>
              </a:solidFill>
            </a:endParaRPr>
          </a:p>
        </xdr:txBody>
      </xdr:sp>
      <xdr:sp macro="" textlink="Data!BA7">
        <xdr:nvSpPr>
          <xdr:cNvPr id="86" name="TextBox 85"/>
          <xdr:cNvSpPr txBox="1"/>
        </xdr:nvSpPr>
        <xdr:spPr>
          <a:xfrm>
            <a:off x="11939692" y="8136709"/>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FC0C4AB-4965-40B1-93E1-47D9FB4608D1}" type="TxLink">
              <a:rPr lang="en-US" sz="1000">
                <a:solidFill>
                  <a:srgbClr val="63686A"/>
                </a:solidFill>
              </a:rPr>
              <a:pPr algn="l"/>
              <a:t>Legal services</a:t>
            </a:fld>
            <a:endParaRPr lang="en-US" sz="1000">
              <a:solidFill>
                <a:srgbClr val="63686A"/>
              </a:solidFill>
            </a:endParaRPr>
          </a:p>
        </xdr:txBody>
      </xdr:sp>
      <xdr:sp macro="" textlink="Data!AY2">
        <xdr:nvSpPr>
          <xdr:cNvPr id="87" name="TextBox 86"/>
          <xdr:cNvSpPr txBox="1"/>
        </xdr:nvSpPr>
        <xdr:spPr>
          <a:xfrm>
            <a:off x="13355306" y="7815293"/>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1AA4EEB8-597E-40DB-B9E9-576B5FD16876}" type="TxLink">
              <a:rPr lang="en-US" sz="1000" b="1">
                <a:solidFill>
                  <a:srgbClr val="0072BC"/>
                </a:solidFill>
              </a:rPr>
              <a:pPr algn="l"/>
              <a:t>20%</a:t>
            </a:fld>
            <a:endParaRPr lang="en-US" sz="1000" b="1">
              <a:solidFill>
                <a:srgbClr val="0072BC"/>
              </a:solidFill>
            </a:endParaRPr>
          </a:p>
        </xdr:txBody>
      </xdr:sp>
      <xdr:sp macro="" textlink="Data!AZ2">
        <xdr:nvSpPr>
          <xdr:cNvPr id="88" name="TextBox 87"/>
          <xdr:cNvSpPr txBox="1"/>
        </xdr:nvSpPr>
        <xdr:spPr>
          <a:xfrm>
            <a:off x="13355306" y="797835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E21781F-8843-4448-A96F-D2E532BC340C}" type="TxLink">
              <a:rPr lang="en-US" sz="1000" b="1">
                <a:solidFill>
                  <a:srgbClr val="0072BC"/>
                </a:solidFill>
              </a:rPr>
              <a:pPr algn="l"/>
              <a:t>10%</a:t>
            </a:fld>
            <a:endParaRPr lang="en-US" sz="1000" b="1">
              <a:solidFill>
                <a:srgbClr val="0072BC"/>
              </a:solidFill>
            </a:endParaRPr>
          </a:p>
        </xdr:txBody>
      </xdr:sp>
      <xdr:sp macro="" textlink="Data!BA2">
        <xdr:nvSpPr>
          <xdr:cNvPr id="89" name="TextBox 88"/>
          <xdr:cNvSpPr txBox="1"/>
        </xdr:nvSpPr>
        <xdr:spPr>
          <a:xfrm>
            <a:off x="13355306" y="813671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806822F-C385-49E9-93E4-94046D92164A}" type="TxLink">
              <a:rPr lang="en-US" sz="1000" b="1">
                <a:solidFill>
                  <a:srgbClr val="0072BC"/>
                </a:solidFill>
              </a:rPr>
              <a:pPr algn="l"/>
              <a:t>70%</a:t>
            </a:fld>
            <a:endParaRPr lang="en-US" sz="1000" b="1">
              <a:solidFill>
                <a:srgbClr val="0072BC"/>
              </a:solidFill>
            </a:endParaRPr>
          </a:p>
        </xdr:txBody>
      </xdr:sp>
      <xdr:sp macro="" textlink="Data!AY5">
        <xdr:nvSpPr>
          <xdr:cNvPr id="90" name="TextBox 90"/>
          <xdr:cNvSpPr txBox="1"/>
        </xdr:nvSpPr>
        <xdr:spPr>
          <a:xfrm>
            <a:off x="11948159" y="7297592"/>
            <a:ext cx="2010833" cy="239021"/>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96931F8F-861D-4069-9135-91B7586FA8DA}" type="TxLink">
              <a:rPr lang="en-US" sz="1200" b="1">
                <a:solidFill>
                  <a:srgbClr val="0072BC"/>
                </a:solidFill>
                <a:latin typeface="Arial" pitchFamily="34" charset="0"/>
                <a:cs typeface="Arial" pitchFamily="34" charset="0"/>
              </a:rPr>
              <a:pPr>
                <a:tabLst>
                  <a:tab pos="1085697" algn="l"/>
                </a:tabLst>
              </a:pPr>
              <a:t>Availability of Information </a:t>
            </a:fld>
            <a:endParaRPr lang="en-US" sz="1200" b="1">
              <a:solidFill>
                <a:srgbClr val="0072BC"/>
              </a:solidFill>
              <a:latin typeface="Arial" pitchFamily="34" charset="0"/>
              <a:cs typeface="Arial" pitchFamily="34" charset="0"/>
            </a:endParaRPr>
          </a:p>
        </xdr:txBody>
      </xdr:sp>
    </xdr:grpSp>
    <xdr:clientData/>
  </xdr:twoCellAnchor>
  <xdr:twoCellAnchor>
    <xdr:from>
      <xdr:col>1</xdr:col>
      <xdr:colOff>107576</xdr:colOff>
      <xdr:row>5</xdr:row>
      <xdr:rowOff>170329</xdr:rowOff>
    </xdr:from>
    <xdr:to>
      <xdr:col>1</xdr:col>
      <xdr:colOff>2155762</xdr:colOff>
      <xdr:row>12</xdr:row>
      <xdr:rowOff>86061</xdr:rowOff>
    </xdr:to>
    <xdr:grpSp>
      <xdr:nvGrpSpPr>
        <xdr:cNvPr id="91" name="Group 90"/>
        <xdr:cNvGrpSpPr/>
      </xdr:nvGrpSpPr>
      <xdr:grpSpPr>
        <a:xfrm>
          <a:off x="179294" y="1066800"/>
          <a:ext cx="2048186" cy="1188720"/>
          <a:chOff x="7708900" y="5169926"/>
          <a:chExt cx="1595967" cy="940659"/>
        </a:xfrm>
      </xdr:grpSpPr>
      <xdr:sp macro="" textlink="">
        <xdr:nvSpPr>
          <xdr:cNvPr id="92" name="TextBox 3"/>
          <xdr:cNvSpPr txBox="1"/>
        </xdr:nvSpPr>
        <xdr:spPr>
          <a:xfrm flipH="1">
            <a:off x="7708900" y="5350342"/>
            <a:ext cx="1543722" cy="299072"/>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a:solidFill>
                  <a:srgbClr val="63686A"/>
                </a:solidFill>
              </a:rPr>
              <a:t>Priority</a:t>
            </a:r>
            <a:r>
              <a:rPr lang="en-US" sz="800" b="0" baseline="0">
                <a:solidFill>
                  <a:srgbClr val="63686A"/>
                </a:solidFill>
              </a:rPr>
              <a:t> needs reported by camp residents:</a:t>
            </a:r>
            <a:endParaRPr lang="en-US" sz="200" b="0">
              <a:solidFill>
                <a:srgbClr val="63686A"/>
              </a:solidFill>
            </a:endParaRPr>
          </a:p>
        </xdr:txBody>
      </xdr:sp>
      <xdr:sp macro="" textlink="Data!AS2">
        <xdr:nvSpPr>
          <xdr:cNvPr id="93" name="TextBox 92"/>
          <xdr:cNvSpPr txBox="1"/>
        </xdr:nvSpPr>
        <xdr:spPr>
          <a:xfrm>
            <a:off x="7881690" y="5646813"/>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FCA678D0-F7D0-48DD-84AD-550096D07651}" type="TxLink">
              <a:rPr lang="en-US" sz="1000">
                <a:solidFill>
                  <a:srgbClr val="63686A"/>
                </a:solidFill>
              </a:rPr>
              <a:pPr algn="l"/>
              <a:t>Portable Water</a:t>
            </a:fld>
            <a:endParaRPr lang="en-US" sz="1000">
              <a:solidFill>
                <a:srgbClr val="63686A"/>
              </a:solidFill>
            </a:endParaRPr>
          </a:p>
        </xdr:txBody>
      </xdr:sp>
      <xdr:sp macro="" textlink="Data!AU2">
        <xdr:nvSpPr>
          <xdr:cNvPr id="94" name="TextBox 93"/>
          <xdr:cNvSpPr txBox="1"/>
        </xdr:nvSpPr>
        <xdr:spPr>
          <a:xfrm>
            <a:off x="7881690" y="5796766"/>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D08DC286-E835-4FF9-9F2D-50B2E27720C8}" type="TxLink">
              <a:rPr lang="en-US" sz="1000">
                <a:solidFill>
                  <a:srgbClr val="63686A"/>
                </a:solidFill>
              </a:rPr>
              <a:pPr algn="l"/>
              <a:t>NFIs</a:t>
            </a:fld>
            <a:endParaRPr lang="en-US" sz="1000">
              <a:solidFill>
                <a:srgbClr val="63686A"/>
              </a:solidFill>
            </a:endParaRPr>
          </a:p>
        </xdr:txBody>
      </xdr:sp>
      <xdr:sp macro="" textlink="Data!AW2">
        <xdr:nvSpPr>
          <xdr:cNvPr id="95" name="TextBox 94"/>
          <xdr:cNvSpPr txBox="1"/>
        </xdr:nvSpPr>
        <xdr:spPr>
          <a:xfrm>
            <a:off x="7881690" y="5942401"/>
            <a:ext cx="10972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17B7AD53-2EEA-45AB-9112-13034DE6201B}" type="TxLink">
              <a:rPr lang="en-US" sz="1000">
                <a:solidFill>
                  <a:srgbClr val="63686A"/>
                </a:solidFill>
              </a:rPr>
              <a:pPr algn="l"/>
              <a:t>Sanitiation</a:t>
            </a:fld>
            <a:endParaRPr lang="en-US" sz="1000">
              <a:solidFill>
                <a:srgbClr val="63686A"/>
              </a:solidFill>
            </a:endParaRPr>
          </a:p>
        </xdr:txBody>
      </xdr:sp>
      <xdr:sp macro="" textlink="Data!AT2">
        <xdr:nvSpPr>
          <xdr:cNvPr id="96" name="TextBox 95"/>
          <xdr:cNvSpPr txBox="1"/>
        </xdr:nvSpPr>
        <xdr:spPr>
          <a:xfrm>
            <a:off x="8921305" y="5646813"/>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96BD82DA-85EE-475F-B2E3-6B9BC2F12BBD}" type="TxLink">
              <a:rPr lang="en-US" sz="1000" b="1">
                <a:solidFill>
                  <a:srgbClr val="0072BC"/>
                </a:solidFill>
              </a:rPr>
              <a:pPr algn="l"/>
              <a:t>70%</a:t>
            </a:fld>
            <a:endParaRPr lang="en-US" sz="1000" b="1">
              <a:solidFill>
                <a:srgbClr val="0072BC"/>
              </a:solidFill>
            </a:endParaRPr>
          </a:p>
        </xdr:txBody>
      </xdr:sp>
      <xdr:sp macro="" textlink="Data!AV2">
        <xdr:nvSpPr>
          <xdr:cNvPr id="97" name="TextBox 96"/>
          <xdr:cNvSpPr txBox="1"/>
        </xdr:nvSpPr>
        <xdr:spPr>
          <a:xfrm>
            <a:off x="8921305" y="5796766"/>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6477B003-7CAF-431C-BF86-85B49016F132}" type="TxLink">
              <a:rPr lang="en-US" sz="1000" b="1">
                <a:solidFill>
                  <a:srgbClr val="0072BC"/>
                </a:solidFill>
              </a:rPr>
              <a:pPr algn="l"/>
              <a:t>20%</a:t>
            </a:fld>
            <a:endParaRPr lang="en-US" sz="1000" b="1">
              <a:solidFill>
                <a:srgbClr val="0072BC"/>
              </a:solidFill>
            </a:endParaRPr>
          </a:p>
        </xdr:txBody>
      </xdr:sp>
      <xdr:sp macro="" textlink="Data!AX2">
        <xdr:nvSpPr>
          <xdr:cNvPr id="98" name="TextBox 97"/>
          <xdr:cNvSpPr txBox="1"/>
        </xdr:nvSpPr>
        <xdr:spPr>
          <a:xfrm>
            <a:off x="8921305" y="5942401"/>
            <a:ext cx="27432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6EAA3490-D62A-4871-85AA-8E383965B137}" type="TxLink">
              <a:rPr lang="en-US" sz="1000" b="1">
                <a:solidFill>
                  <a:srgbClr val="0072BC"/>
                </a:solidFill>
              </a:rPr>
              <a:pPr algn="l"/>
              <a:t>10%</a:t>
            </a:fld>
            <a:endParaRPr lang="en-US" sz="1000" b="1">
              <a:solidFill>
                <a:srgbClr val="0072BC"/>
              </a:solidFill>
            </a:endParaRPr>
          </a:p>
        </xdr:txBody>
      </xdr:sp>
      <xdr:sp macro="" textlink="#REF!">
        <xdr:nvSpPr>
          <xdr:cNvPr id="99" name="TextBox 90"/>
          <xdr:cNvSpPr txBox="1"/>
        </xdr:nvSpPr>
        <xdr:spPr>
          <a:xfrm>
            <a:off x="7708900" y="5170712"/>
            <a:ext cx="1289911" cy="219814"/>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62CE051F-9C27-41D1-845E-0C74593F51CA}" type="TxLink">
              <a:rPr lang="en-US" sz="1200" b="1">
                <a:solidFill>
                  <a:srgbClr val="0072BC"/>
                </a:solidFill>
                <a:latin typeface="Arial" pitchFamily="34" charset="0"/>
                <a:cs typeface="Arial" pitchFamily="34" charset="0"/>
              </a:rPr>
              <a:pPr>
                <a:tabLst>
                  <a:tab pos="1085697" algn="l"/>
                </a:tabLst>
              </a:pPr>
              <a:t> </a:t>
            </a:fld>
            <a:endParaRPr lang="en-US" sz="1200" b="1">
              <a:solidFill>
                <a:srgbClr val="0072BC"/>
              </a:solidFill>
              <a:latin typeface="Arial" pitchFamily="34" charset="0"/>
              <a:cs typeface="Arial" pitchFamily="34" charset="0"/>
            </a:endParaRPr>
          </a:p>
        </xdr:txBody>
      </xdr:sp>
      <xdr:sp macro="" textlink="">
        <xdr:nvSpPr>
          <xdr:cNvPr id="100" name="TextBox 99"/>
          <xdr:cNvSpPr txBox="1"/>
        </xdr:nvSpPr>
        <xdr:spPr>
          <a:xfrm>
            <a:off x="7708900" y="5646813"/>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1</a:t>
            </a:r>
          </a:p>
        </xdr:txBody>
      </xdr:sp>
      <xdr:sp macro="" textlink="">
        <xdr:nvSpPr>
          <xdr:cNvPr id="101" name="TextBox 100"/>
          <xdr:cNvSpPr txBox="1"/>
        </xdr:nvSpPr>
        <xdr:spPr>
          <a:xfrm>
            <a:off x="7708900" y="5796766"/>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2</a:t>
            </a:r>
          </a:p>
        </xdr:txBody>
      </xdr:sp>
      <xdr:sp macro="" textlink="">
        <xdr:nvSpPr>
          <xdr:cNvPr id="102" name="TextBox 101"/>
          <xdr:cNvSpPr txBox="1"/>
        </xdr:nvSpPr>
        <xdr:spPr>
          <a:xfrm>
            <a:off x="7708900" y="5942401"/>
            <a:ext cx="182880" cy="168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r>
              <a:rPr lang="en-US" sz="1000">
                <a:solidFill>
                  <a:srgbClr val="63686A"/>
                </a:solidFill>
                <a:latin typeface="Arial" pitchFamily="34" charset="0"/>
                <a:cs typeface="Arial" pitchFamily="34" charset="0"/>
              </a:rPr>
              <a:t>3</a:t>
            </a:r>
          </a:p>
        </xdr:txBody>
      </xdr:sp>
      <xdr:sp macro="" textlink="Data!AS5">
        <xdr:nvSpPr>
          <xdr:cNvPr id="103" name="Rectangle 102"/>
          <xdr:cNvSpPr/>
        </xdr:nvSpPr>
        <xdr:spPr>
          <a:xfrm>
            <a:off x="7717367" y="5169926"/>
            <a:ext cx="1587500" cy="231521"/>
          </a:xfrm>
          <a:prstGeom prst="rect">
            <a:avLst/>
          </a:prstGeom>
          <a:noFill/>
        </xdr:spPr>
        <xdr:txBody>
          <a:bodyPr wrap="square" lIns="0" tIns="45714" rIns="0"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46C17820-2D1C-4FB4-9202-D009A590E483}" type="TxLink">
              <a:rPr lang="en-GB" sz="1200" b="1">
                <a:solidFill>
                  <a:srgbClr val="0070C0"/>
                </a:solidFill>
                <a:latin typeface="Arial" pitchFamily="34" charset="0"/>
                <a:cs typeface="Arial" pitchFamily="34" charset="0"/>
              </a:rPr>
              <a:pPr/>
              <a:t>Priority Needs</a:t>
            </a:fld>
            <a:endParaRPr lang="en-US" sz="1200" b="1">
              <a:solidFill>
                <a:srgbClr val="0070C0"/>
              </a:solidFill>
              <a:latin typeface="Arial" pitchFamily="34" charset="0"/>
              <a:cs typeface="Arial" pitchFamily="34" charset="0"/>
            </a:endParaRPr>
          </a:p>
        </xdr:txBody>
      </xdr:sp>
    </xdr:grpSp>
    <xdr:clientData/>
  </xdr:twoCellAnchor>
  <xdr:twoCellAnchor>
    <xdr:from>
      <xdr:col>3</xdr:col>
      <xdr:colOff>448235</xdr:colOff>
      <xdr:row>36</xdr:row>
      <xdr:rowOff>125506</xdr:rowOff>
    </xdr:from>
    <xdr:to>
      <xdr:col>3</xdr:col>
      <xdr:colOff>2825675</xdr:colOff>
      <xdr:row>43</xdr:row>
      <xdr:rowOff>95026</xdr:rowOff>
    </xdr:to>
    <xdr:grpSp>
      <xdr:nvGrpSpPr>
        <xdr:cNvPr id="104" name="Group 103"/>
        <xdr:cNvGrpSpPr/>
      </xdr:nvGrpSpPr>
      <xdr:grpSpPr>
        <a:xfrm>
          <a:off x="11573435" y="6651812"/>
          <a:ext cx="2377440" cy="1224579"/>
          <a:chOff x="11939692" y="7297592"/>
          <a:chExt cx="2019300" cy="1021997"/>
        </a:xfrm>
      </xdr:grpSpPr>
      <xdr:sp macro="" textlink="">
        <xdr:nvSpPr>
          <xdr:cNvPr id="105" name="TextBox 3"/>
          <xdr:cNvSpPr txBox="1"/>
        </xdr:nvSpPr>
        <xdr:spPr>
          <a:xfrm flipH="1">
            <a:off x="11939692" y="7502728"/>
            <a:ext cx="1883833" cy="325204"/>
          </a:xfrm>
          <a:prstGeom prst="rect">
            <a:avLst/>
          </a:prstGeom>
          <a:noFill/>
          <a:ln>
            <a:noFill/>
          </a:ln>
        </xdr:spPr>
        <xdr:txBody>
          <a:bodyPr wrap="square" lIns="0" tIns="45714"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660292" algn="l"/>
              </a:tabLst>
            </a:pPr>
            <a:r>
              <a:rPr lang="en-US" sz="800" b="0" baseline="0">
                <a:solidFill>
                  <a:srgbClr val="63686A"/>
                </a:solidFill>
              </a:rPr>
              <a:t>Percentage of camp  residents  indicating the following primary concerns:</a:t>
            </a:r>
            <a:endParaRPr lang="en-US" sz="200" b="0">
              <a:solidFill>
                <a:srgbClr val="63686A"/>
              </a:solidFill>
            </a:endParaRPr>
          </a:p>
        </xdr:txBody>
      </xdr:sp>
      <xdr:sp macro="" textlink="Data!BB7">
        <xdr:nvSpPr>
          <xdr:cNvPr id="106" name="TextBox 105"/>
          <xdr:cNvSpPr txBox="1"/>
        </xdr:nvSpPr>
        <xdr:spPr>
          <a:xfrm>
            <a:off x="11939692" y="7815294"/>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DA6FF4E7-90DA-4800-84A4-D0A079BF8342}" type="TxLink">
              <a:rPr lang="en-US" sz="1000">
                <a:solidFill>
                  <a:srgbClr val="63686A"/>
                </a:solidFill>
              </a:rPr>
              <a:pPr algn="l"/>
              <a:t>Lack of livelihood</a:t>
            </a:fld>
            <a:endParaRPr lang="en-US" sz="1000">
              <a:solidFill>
                <a:srgbClr val="63686A"/>
              </a:solidFill>
            </a:endParaRPr>
          </a:p>
        </xdr:txBody>
      </xdr:sp>
      <xdr:sp macro="" textlink="Data!BC7">
        <xdr:nvSpPr>
          <xdr:cNvPr id="107" name="TextBox 106"/>
          <xdr:cNvSpPr txBox="1"/>
        </xdr:nvSpPr>
        <xdr:spPr>
          <a:xfrm>
            <a:off x="11939692" y="7978350"/>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5FFDCB3A-71D6-4F9C-9217-B727F3ABB527}" type="TxLink">
              <a:rPr lang="en-US" sz="1000">
                <a:solidFill>
                  <a:srgbClr val="63686A"/>
                </a:solidFill>
              </a:rPr>
              <a:pPr algn="l"/>
              <a:t>Lack of free movement</a:t>
            </a:fld>
            <a:endParaRPr lang="en-US" sz="1000">
              <a:solidFill>
                <a:srgbClr val="63686A"/>
              </a:solidFill>
            </a:endParaRPr>
          </a:p>
        </xdr:txBody>
      </xdr:sp>
      <xdr:sp macro="" textlink="Data!BD7">
        <xdr:nvSpPr>
          <xdr:cNvPr id="108" name="TextBox 107"/>
          <xdr:cNvSpPr txBox="1"/>
        </xdr:nvSpPr>
        <xdr:spPr>
          <a:xfrm>
            <a:off x="11939692" y="8136709"/>
            <a:ext cx="1097280"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2BF1C8CE-5EB5-4BF1-ABA2-2094DAAB5817}" type="TxLink">
              <a:rPr lang="en-US" sz="1000">
                <a:solidFill>
                  <a:srgbClr val="63686A"/>
                </a:solidFill>
              </a:rPr>
              <a:pPr algn="l"/>
              <a:t>Lack of access to services</a:t>
            </a:fld>
            <a:endParaRPr lang="en-US" sz="1000">
              <a:solidFill>
                <a:srgbClr val="63686A"/>
              </a:solidFill>
            </a:endParaRPr>
          </a:p>
        </xdr:txBody>
      </xdr:sp>
      <xdr:sp macro="" textlink="Data!BB2">
        <xdr:nvSpPr>
          <xdr:cNvPr id="109" name="TextBox 108"/>
          <xdr:cNvSpPr txBox="1"/>
        </xdr:nvSpPr>
        <xdr:spPr>
          <a:xfrm>
            <a:off x="13355306" y="7815293"/>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374095B5-DC99-44E7-8EF0-36617BF75181}" type="TxLink">
              <a:rPr lang="en-US" sz="1000" b="1">
                <a:solidFill>
                  <a:srgbClr val="0072BC"/>
                </a:solidFill>
              </a:rPr>
              <a:pPr algn="l"/>
              <a:t>20%</a:t>
            </a:fld>
            <a:endParaRPr lang="en-US" sz="1000" b="1">
              <a:solidFill>
                <a:srgbClr val="0072BC"/>
              </a:solidFill>
            </a:endParaRPr>
          </a:p>
        </xdr:txBody>
      </xdr:sp>
      <xdr:sp macro="" textlink="Data!BC2">
        <xdr:nvSpPr>
          <xdr:cNvPr id="110" name="TextBox 109"/>
          <xdr:cNvSpPr txBox="1"/>
        </xdr:nvSpPr>
        <xdr:spPr>
          <a:xfrm>
            <a:off x="13355306" y="797835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EB62CC20-3FA2-4FBB-92A2-ACAA71B3CF8B}" type="TxLink">
              <a:rPr lang="en-US" sz="1000" b="1">
                <a:solidFill>
                  <a:srgbClr val="0072BC"/>
                </a:solidFill>
              </a:rPr>
              <a:pPr algn="l"/>
              <a:t>70%</a:t>
            </a:fld>
            <a:endParaRPr lang="en-US" sz="1000" b="1">
              <a:solidFill>
                <a:srgbClr val="0072BC"/>
              </a:solidFill>
            </a:endParaRPr>
          </a:p>
        </xdr:txBody>
      </xdr:sp>
      <xdr:sp macro="" textlink="Data!BD2">
        <xdr:nvSpPr>
          <xdr:cNvPr id="111" name="TextBox 110"/>
          <xdr:cNvSpPr txBox="1"/>
        </xdr:nvSpPr>
        <xdr:spPr>
          <a:xfrm>
            <a:off x="13355306" y="8136711"/>
            <a:ext cx="274320" cy="18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5E4FD877-7C2C-43D0-8D8F-A74147A87136}" type="TxLink">
              <a:rPr lang="en-US" sz="1000" b="1">
                <a:solidFill>
                  <a:srgbClr val="0072BC"/>
                </a:solidFill>
              </a:rPr>
              <a:pPr algn="l"/>
              <a:t>20%</a:t>
            </a:fld>
            <a:endParaRPr lang="en-US" sz="1000" b="1">
              <a:solidFill>
                <a:srgbClr val="0072BC"/>
              </a:solidFill>
            </a:endParaRPr>
          </a:p>
        </xdr:txBody>
      </xdr:sp>
      <xdr:sp macro="" textlink="Data!BB5">
        <xdr:nvSpPr>
          <xdr:cNvPr id="112" name="TextBox 90"/>
          <xdr:cNvSpPr txBox="1"/>
        </xdr:nvSpPr>
        <xdr:spPr>
          <a:xfrm>
            <a:off x="11948159" y="7297592"/>
            <a:ext cx="2010833" cy="239021"/>
          </a:xfrm>
          <a:prstGeom prst="rect">
            <a:avLst/>
          </a:prstGeom>
          <a:solidFill>
            <a:schemeClr val="bg1">
              <a:alpha val="0"/>
            </a:schemeClr>
          </a:solidFill>
          <a:ln>
            <a:noFill/>
          </a:ln>
        </xdr:spPr>
        <xdr:txBody>
          <a:bodyPr wrap="square" lIns="0" tIns="45720" rIns="0" bIns="45714" rtlCol="0">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pPr>
              <a:tabLst>
                <a:tab pos="1085697" algn="l"/>
              </a:tabLst>
            </a:pPr>
            <a:fld id="{7A224428-6C7B-4569-97E7-25E7199C650A}" type="TxLink">
              <a:rPr lang="en-US" sz="1200" b="1">
                <a:solidFill>
                  <a:srgbClr val="0072BC"/>
                </a:solidFill>
                <a:latin typeface="Arial" pitchFamily="34" charset="0"/>
                <a:cs typeface="Arial" pitchFamily="34" charset="0"/>
              </a:rPr>
              <a:pPr>
                <a:tabLst>
                  <a:tab pos="1085697" algn="l"/>
                </a:tabLst>
              </a:pPr>
              <a:t>Primary Concerns</a:t>
            </a:fld>
            <a:endParaRPr lang="en-US" sz="1200" b="1">
              <a:solidFill>
                <a:srgbClr val="0072BC"/>
              </a:solidFill>
              <a:latin typeface="Arial" pitchFamily="34" charset="0"/>
              <a:cs typeface="Arial" pitchFamily="34" charset="0"/>
            </a:endParaRPr>
          </a:p>
        </xdr:txBody>
      </xdr:sp>
    </xdr:grpSp>
    <xdr:clientData/>
  </xdr:twoCellAnchor>
  <xdr:twoCellAnchor>
    <xdr:from>
      <xdr:col>3</xdr:col>
      <xdr:colOff>528917</xdr:colOff>
      <xdr:row>6</xdr:row>
      <xdr:rowOff>53789</xdr:rowOff>
    </xdr:from>
    <xdr:to>
      <xdr:col>3</xdr:col>
      <xdr:colOff>2723477</xdr:colOff>
      <xdr:row>14</xdr:row>
      <xdr:rowOff>142158</xdr:rowOff>
    </xdr:to>
    <xdr:grpSp>
      <xdr:nvGrpSpPr>
        <xdr:cNvPr id="136" name="Group 135"/>
        <xdr:cNvGrpSpPr/>
      </xdr:nvGrpSpPr>
      <xdr:grpSpPr>
        <a:xfrm>
          <a:off x="11654117" y="1147483"/>
          <a:ext cx="2194560" cy="1522722"/>
          <a:chOff x="8606118" y="5028936"/>
          <a:chExt cx="2194560" cy="1528699"/>
        </a:xfrm>
        <a:noFill/>
      </xdr:grpSpPr>
      <xdr:sp macro="" textlink="G19">
        <xdr:nvSpPr>
          <xdr:cNvPr id="137" name="Rectangle 136"/>
          <xdr:cNvSpPr/>
        </xdr:nvSpPr>
        <xdr:spPr>
          <a:xfrm>
            <a:off x="8606118" y="5028936"/>
            <a:ext cx="2194560" cy="23334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AD4BF902-0B65-4CAD-A166-3B462642EBF6}" type="TxLink">
              <a:rPr lang="en-GB" sz="1200" b="1">
                <a:solidFill>
                  <a:srgbClr val="0070C0"/>
                </a:solidFill>
                <a:latin typeface="Arial" pitchFamily="34" charset="0"/>
                <a:cs typeface="Arial" pitchFamily="34" charset="0"/>
              </a:rPr>
              <a:pPr/>
              <a:t>Main Religions</a:t>
            </a:fld>
            <a:endParaRPr lang="en-US" sz="1200" b="1">
              <a:solidFill>
                <a:srgbClr val="0070C0"/>
              </a:solidFill>
              <a:latin typeface="Arial" pitchFamily="34" charset="0"/>
              <a:cs typeface="Arial" pitchFamily="34" charset="0"/>
            </a:endParaRPr>
          </a:p>
        </xdr:txBody>
      </xdr:sp>
      <xdr:graphicFrame macro="">
        <xdr:nvGraphicFramePr>
          <xdr:cNvPr id="138" name="Chart 137"/>
          <xdr:cNvGraphicFramePr>
            <a:graphicFrameLocks/>
          </xdr:cNvGraphicFramePr>
        </xdr:nvGraphicFramePr>
        <xdr:xfrm>
          <a:off x="8606118" y="5266302"/>
          <a:ext cx="2194560" cy="1291333"/>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3</xdr:col>
      <xdr:colOff>259976</xdr:colOff>
      <xdr:row>25</xdr:row>
      <xdr:rowOff>53788</xdr:rowOff>
    </xdr:from>
    <xdr:to>
      <xdr:col>3</xdr:col>
      <xdr:colOff>3477908</xdr:colOff>
      <xdr:row>35</xdr:row>
      <xdr:rowOff>71717</xdr:rowOff>
    </xdr:to>
    <xdr:grpSp>
      <xdr:nvGrpSpPr>
        <xdr:cNvPr id="139" name="Group 138"/>
        <xdr:cNvGrpSpPr/>
      </xdr:nvGrpSpPr>
      <xdr:grpSpPr>
        <a:xfrm>
          <a:off x="11385176" y="4589929"/>
          <a:ext cx="3217932" cy="1828800"/>
          <a:chOff x="729710" y="5357668"/>
          <a:chExt cx="3244022" cy="1715483"/>
        </a:xfrm>
        <a:solidFill>
          <a:schemeClr val="bg1">
            <a:alpha val="0"/>
          </a:schemeClr>
        </a:solidFill>
      </xdr:grpSpPr>
      <xdr:grpSp>
        <xdr:nvGrpSpPr>
          <xdr:cNvPr id="140" name="Group 139"/>
          <xdr:cNvGrpSpPr/>
        </xdr:nvGrpSpPr>
        <xdr:grpSpPr>
          <a:xfrm>
            <a:off x="729710" y="5357668"/>
            <a:ext cx="3244022" cy="1715483"/>
            <a:chOff x="8642777" y="2463765"/>
            <a:chExt cx="3698982" cy="1707624"/>
          </a:xfrm>
          <a:grpFill/>
        </xdr:grpSpPr>
        <xdr:sp macro="" textlink="#REF!">
          <xdr:nvSpPr>
            <xdr:cNvPr id="143" name="Rectangle 142"/>
            <xdr:cNvSpPr/>
          </xdr:nvSpPr>
          <xdr:spPr>
            <a:xfrm>
              <a:off x="8678959" y="2463765"/>
              <a:ext cx="3598766" cy="255295"/>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FD08F526-2400-475A-A323-541AC00E7524}" type="TxLink">
                <a:rPr lang="en-US" sz="1200" b="1">
                  <a:solidFill>
                    <a:srgbClr val="0072BC"/>
                  </a:solidFill>
                  <a:latin typeface="Arial" pitchFamily="34" charset="0"/>
                  <a:cs typeface="Arial" pitchFamily="34" charset="0"/>
                </a:rPr>
                <a:pPr/>
                <a:t>Age and Gender Breakdown</a:t>
              </a:fld>
              <a:endParaRPr lang="en-US" sz="1200" b="1">
                <a:solidFill>
                  <a:srgbClr val="0072BC"/>
                </a:solidFill>
                <a:latin typeface="Arial" pitchFamily="34" charset="0"/>
                <a:cs typeface="Arial" pitchFamily="34" charset="0"/>
              </a:endParaRPr>
            </a:p>
          </xdr:txBody>
        </xdr:sp>
        <xdr:graphicFrame macro="">
          <xdr:nvGraphicFramePr>
            <xdr:cNvPr id="144" name="Chart 143"/>
            <xdr:cNvGraphicFramePr>
              <a:graphicFrameLocks/>
            </xdr:cNvGraphicFramePr>
          </xdr:nvGraphicFramePr>
          <xdr:xfrm>
            <a:off x="8642777" y="2781300"/>
            <a:ext cx="3698982" cy="1390089"/>
          </xdr:xfrm>
          <a:graphic>
            <a:graphicData uri="http://schemas.openxmlformats.org/drawingml/2006/chart">
              <c:chart xmlns:c="http://schemas.openxmlformats.org/drawingml/2006/chart" xmlns:r="http://schemas.openxmlformats.org/officeDocument/2006/relationships" r:id="rId5"/>
            </a:graphicData>
          </a:graphic>
        </xdr:graphicFrame>
      </xdr:grpSp>
      <xdr:sp macro="" textlink="">
        <xdr:nvSpPr>
          <xdr:cNvPr id="141" name="Rectangle 140"/>
          <xdr:cNvSpPr/>
        </xdr:nvSpPr>
        <xdr:spPr>
          <a:xfrm>
            <a:off x="2044627" y="5619637"/>
            <a:ext cx="617442" cy="149598"/>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800" b="1">
                <a:solidFill>
                  <a:srgbClr val="63686A"/>
                </a:solidFill>
                <a:latin typeface="Arial" pitchFamily="34" charset="0"/>
                <a:cs typeface="Arial" pitchFamily="34" charset="0"/>
              </a:rPr>
              <a:t>Males</a:t>
            </a:r>
          </a:p>
        </xdr:txBody>
      </xdr:sp>
      <xdr:sp macro="" textlink="">
        <xdr:nvSpPr>
          <xdr:cNvPr id="142" name="Rectangle 141"/>
          <xdr:cNvSpPr/>
        </xdr:nvSpPr>
        <xdr:spPr>
          <a:xfrm>
            <a:off x="3088506" y="5619636"/>
            <a:ext cx="818633" cy="19449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800" b="1">
                <a:solidFill>
                  <a:srgbClr val="63686A"/>
                </a:solidFill>
                <a:latin typeface="Arial" pitchFamily="34" charset="0"/>
                <a:cs typeface="Arial" pitchFamily="34" charset="0"/>
              </a:rPr>
              <a:t>Females</a:t>
            </a:r>
          </a:p>
        </xdr:txBody>
      </xdr:sp>
    </xdr:grpSp>
    <xdr:clientData/>
  </xdr:twoCellAnchor>
  <xdr:twoCellAnchor>
    <xdr:from>
      <xdr:col>1</xdr:col>
      <xdr:colOff>3101787</xdr:colOff>
      <xdr:row>14</xdr:row>
      <xdr:rowOff>136955</xdr:rowOff>
    </xdr:from>
    <xdr:to>
      <xdr:col>1</xdr:col>
      <xdr:colOff>6454585</xdr:colOff>
      <xdr:row>23</xdr:row>
      <xdr:rowOff>41929</xdr:rowOff>
    </xdr:to>
    <xdr:grpSp>
      <xdr:nvGrpSpPr>
        <xdr:cNvPr id="145" name="Group 144"/>
        <xdr:cNvGrpSpPr/>
      </xdr:nvGrpSpPr>
      <xdr:grpSpPr>
        <a:xfrm>
          <a:off x="3173505" y="2665002"/>
          <a:ext cx="3352798" cy="1554480"/>
          <a:chOff x="4894729" y="5821973"/>
          <a:chExt cx="2411506" cy="1711218"/>
        </a:xfrm>
      </xdr:grpSpPr>
      <xdr:grpSp>
        <xdr:nvGrpSpPr>
          <xdr:cNvPr id="146" name="Group 145"/>
          <xdr:cNvGrpSpPr/>
        </xdr:nvGrpSpPr>
        <xdr:grpSpPr>
          <a:xfrm>
            <a:off x="4894729" y="6033247"/>
            <a:ext cx="2411506" cy="1499944"/>
            <a:chOff x="7929860" y="3253922"/>
            <a:chExt cx="2677720" cy="1563242"/>
          </a:xfrm>
        </xdr:grpSpPr>
        <xdr:graphicFrame macro="">
          <xdr:nvGraphicFramePr>
            <xdr:cNvPr id="148" name="Chart 147"/>
            <xdr:cNvGraphicFramePr/>
          </xdr:nvGraphicFramePr>
          <xdr:xfrm>
            <a:off x="7929860" y="3478696"/>
            <a:ext cx="2677720" cy="1338468"/>
          </xdr:xfrm>
          <a:graphic>
            <a:graphicData uri="http://schemas.openxmlformats.org/drawingml/2006/chart">
              <c:chart xmlns:c="http://schemas.openxmlformats.org/drawingml/2006/chart" xmlns:r="http://schemas.openxmlformats.org/officeDocument/2006/relationships" r:id="rId6"/>
            </a:graphicData>
          </a:graphic>
        </xdr:graphicFrame>
        <xdr:sp macro="" textlink="AA42">
          <xdr:nvSpPr>
            <xdr:cNvPr id="149" name="Rectangle 148"/>
            <xdr:cNvSpPr/>
          </xdr:nvSpPr>
          <xdr:spPr>
            <a:xfrm>
              <a:off x="7929861" y="3253922"/>
              <a:ext cx="2194560" cy="224779"/>
            </a:xfrm>
            <a:prstGeom prst="rect">
              <a:avLst/>
            </a:prstGeom>
            <a:no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11A8BCB3-4068-4570-BB91-0F59EE283A3D}" type="TxLink">
                <a:rPr lang="en-GB" sz="1200" b="1">
                  <a:solidFill>
                    <a:srgbClr val="0070C0"/>
                  </a:solidFill>
                  <a:latin typeface="Arial" pitchFamily="34" charset="0"/>
                  <a:cs typeface="Arial" pitchFamily="34" charset="0"/>
                </a:rPr>
                <a:pPr/>
                <a:t> </a:t>
              </a:fld>
              <a:endParaRPr lang="en-US" sz="1200" b="1">
                <a:solidFill>
                  <a:srgbClr val="0070C0"/>
                </a:solidFill>
                <a:latin typeface="Arial" pitchFamily="34" charset="0"/>
                <a:cs typeface="Arial" pitchFamily="34" charset="0"/>
              </a:endParaRPr>
            </a:p>
          </xdr:txBody>
        </xdr:sp>
      </xdr:grpSp>
      <xdr:sp macro="" textlink="$G$23">
        <xdr:nvSpPr>
          <xdr:cNvPr id="147" name="Rectangle 146"/>
          <xdr:cNvSpPr/>
        </xdr:nvSpPr>
        <xdr:spPr>
          <a:xfrm>
            <a:off x="5337139" y="5821973"/>
            <a:ext cx="1897380" cy="246544"/>
          </a:xfrm>
          <a:prstGeom prst="rect">
            <a:avLst/>
          </a:prstGeom>
          <a:solidFill>
            <a:schemeClr val="bg1">
              <a:alpha val="0"/>
            </a:schemeClr>
          </a:solid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BA1E1E96-0396-4338-A8B6-DC9C4758EEEF}" type="TxLink">
              <a:rPr lang="en-US" sz="1200" b="1">
                <a:solidFill>
                  <a:srgbClr val="0072BC"/>
                </a:solidFill>
                <a:latin typeface="Arial" pitchFamily="34" charset="0"/>
                <a:cs typeface="Arial" pitchFamily="34" charset="0"/>
              </a:rPr>
              <a:pPr/>
              <a:t>Places of Origin</a:t>
            </a:fld>
            <a:endParaRPr lang="en-US" sz="1200" b="1">
              <a:solidFill>
                <a:srgbClr val="0072BC"/>
              </a:solidFill>
              <a:latin typeface="Arial" pitchFamily="34" charset="0"/>
              <a:cs typeface="Arial" pitchFamily="34" charset="0"/>
            </a:endParaRPr>
          </a:p>
        </xdr:txBody>
      </xdr:sp>
    </xdr:grpSp>
    <xdr:clientData/>
  </xdr:twoCellAnchor>
  <xdr:twoCellAnchor>
    <xdr:from>
      <xdr:col>3</xdr:col>
      <xdr:colOff>171554</xdr:colOff>
      <xdr:row>53</xdr:row>
      <xdr:rowOff>36752</xdr:rowOff>
    </xdr:from>
    <xdr:to>
      <xdr:col>3</xdr:col>
      <xdr:colOff>3451410</xdr:colOff>
      <xdr:row>63</xdr:row>
      <xdr:rowOff>54682</xdr:rowOff>
    </xdr:to>
    <xdr:grpSp>
      <xdr:nvGrpSpPr>
        <xdr:cNvPr id="150" name="Group 149"/>
        <xdr:cNvGrpSpPr/>
      </xdr:nvGrpSpPr>
      <xdr:grpSpPr>
        <a:xfrm>
          <a:off x="11296754" y="9611058"/>
          <a:ext cx="3279856" cy="1828800"/>
          <a:chOff x="143437" y="5988424"/>
          <a:chExt cx="3279856" cy="1674154"/>
        </a:xfrm>
      </xdr:grpSpPr>
      <mc:AlternateContent xmlns:mc="http://schemas.openxmlformats.org/markup-compatibility/2006">
        <mc:Choice xmlns:a14="http://schemas.microsoft.com/office/drawing/2010/main" Requires="a14">
          <xdr:pic>
            <xdr:nvPicPr>
              <xdr:cNvPr id="151" name="Picture 150"/>
              <xdr:cNvPicPr>
                <a:picLocks noChangeAspect="1" noChangeArrowheads="1"/>
                <a:extLst>
                  <a:ext uri="{84589F7E-364E-4C9E-8A38-B11213B215E9}">
                    <a14:cameraTool cellRange="Profile_Portrait!$AB$5:$AD$14" spid="_x0000_s11634"/>
                  </a:ext>
                </a:extLst>
              </xdr:cNvPicPr>
            </xdr:nvPicPr>
            <xdr:blipFill>
              <a:blip xmlns:r="http://schemas.openxmlformats.org/officeDocument/2006/relationships" r:embed="rId7"/>
              <a:srcRect/>
              <a:stretch>
                <a:fillRect/>
              </a:stretch>
            </xdr:blipFill>
            <xdr:spPr bwMode="auto">
              <a:xfrm>
                <a:off x="143437" y="6248399"/>
                <a:ext cx="3279856" cy="1414179"/>
              </a:xfrm>
              <a:prstGeom prst="rect">
                <a:avLst/>
              </a:prstGeom>
              <a:solidFill>
                <a:schemeClr val="bg1">
                  <a:alpha val="0"/>
                </a:schemeClr>
              </a:solidFill>
              <a:extLst/>
            </xdr:spPr>
          </xdr:pic>
        </mc:Choice>
        <mc:Fallback/>
      </mc:AlternateContent>
      <xdr:sp macro="" textlink="">
        <xdr:nvSpPr>
          <xdr:cNvPr id="152" name="Rectangle 151"/>
          <xdr:cNvSpPr/>
        </xdr:nvSpPr>
        <xdr:spPr>
          <a:xfrm>
            <a:off x="215153" y="5988424"/>
            <a:ext cx="2987314" cy="273411"/>
          </a:xfrm>
          <a:prstGeom prst="rect">
            <a:avLst/>
          </a:prstGeom>
          <a:solidFill>
            <a:schemeClr val="bg1">
              <a:alpha val="0"/>
            </a:schemeClr>
          </a:solidFill>
        </xdr:spPr>
        <xdr:txBody>
          <a:bodyPr wrap="square" lIns="91427" tIns="45714" rIns="91427" bIns="45714">
            <a:noAutofit/>
          </a:bodyPr>
          <a:lstStyle/>
          <a:p>
            <a:r>
              <a:rPr lang="en-US" sz="1200" b="1" i="0" u="none" strike="noStrike">
                <a:solidFill>
                  <a:srgbClr val="0072BC"/>
                </a:solidFill>
                <a:latin typeface="Arial" pitchFamily="34" charset="0"/>
                <a:cs typeface="Arial" pitchFamily="34" charset="0"/>
              </a:rPr>
              <a:t>Vulnerable Populations</a:t>
            </a:r>
          </a:p>
        </xdr:txBody>
      </xdr:sp>
    </xdr:grpSp>
    <xdr:clientData/>
  </xdr:twoCellAnchor>
  <xdr:twoCellAnchor>
    <xdr:from>
      <xdr:col>3</xdr:col>
      <xdr:colOff>254571</xdr:colOff>
      <xdr:row>64</xdr:row>
      <xdr:rowOff>126399</xdr:rowOff>
    </xdr:from>
    <xdr:to>
      <xdr:col>3</xdr:col>
      <xdr:colOff>2913529</xdr:colOff>
      <xdr:row>74</xdr:row>
      <xdr:rowOff>153294</xdr:rowOff>
    </xdr:to>
    <xdr:grpSp>
      <xdr:nvGrpSpPr>
        <xdr:cNvPr id="153" name="Group 152"/>
        <xdr:cNvGrpSpPr/>
      </xdr:nvGrpSpPr>
      <xdr:grpSpPr>
        <a:xfrm>
          <a:off x="11379771" y="11690870"/>
          <a:ext cx="2658958" cy="1828800"/>
          <a:chOff x="8369732" y="4963082"/>
          <a:chExt cx="2299576" cy="1659250"/>
        </a:xfrm>
        <a:noFill/>
      </xdr:grpSpPr>
      <xdr:sp macro="" textlink="G15">
        <xdr:nvSpPr>
          <xdr:cNvPr id="154" name="Rectangle 153"/>
          <xdr:cNvSpPr/>
        </xdr:nvSpPr>
        <xdr:spPr>
          <a:xfrm>
            <a:off x="8724701" y="4963082"/>
            <a:ext cx="1762580" cy="23334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fld id="{3D2DF285-3998-4FBA-B4B1-75AC8D522187}" type="TxLink">
              <a:rPr lang="en-GB" sz="1200" b="1">
                <a:solidFill>
                  <a:srgbClr val="0072BC"/>
                </a:solidFill>
                <a:latin typeface="Arial" pitchFamily="34" charset="0"/>
                <a:cs typeface="Arial" pitchFamily="34" charset="0"/>
              </a:rPr>
              <a:pPr/>
              <a:t>Main Ethnicities</a:t>
            </a:fld>
            <a:endParaRPr lang="en-US" sz="1200" b="1">
              <a:solidFill>
                <a:srgbClr val="0072BC"/>
              </a:solidFill>
              <a:latin typeface="Arial" pitchFamily="34" charset="0"/>
              <a:cs typeface="Arial" pitchFamily="34" charset="0"/>
            </a:endParaRPr>
          </a:p>
        </xdr:txBody>
      </xdr:sp>
      <xdr:graphicFrame macro="">
        <xdr:nvGraphicFramePr>
          <xdr:cNvPr id="155" name="Chart 154"/>
          <xdr:cNvGraphicFramePr>
            <a:graphicFrameLocks/>
          </xdr:cNvGraphicFramePr>
        </xdr:nvGraphicFramePr>
        <xdr:xfrm>
          <a:off x="8369732" y="5141687"/>
          <a:ext cx="2299576" cy="1480645"/>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107576</xdr:colOff>
      <xdr:row>25</xdr:row>
      <xdr:rowOff>71717</xdr:rowOff>
    </xdr:from>
    <xdr:to>
      <xdr:col>1</xdr:col>
      <xdr:colOff>6436658</xdr:colOff>
      <xdr:row>39</xdr:row>
      <xdr:rowOff>62752</xdr:rowOff>
    </xdr:to>
    <xdr:grpSp>
      <xdr:nvGrpSpPr>
        <xdr:cNvPr id="156" name="Group 155"/>
        <xdr:cNvGrpSpPr/>
      </xdr:nvGrpSpPr>
      <xdr:grpSpPr>
        <a:xfrm>
          <a:off x="179294" y="4607858"/>
          <a:ext cx="6329082" cy="2519082"/>
          <a:chOff x="125904" y="7888941"/>
          <a:chExt cx="4446096" cy="2438400"/>
        </a:xfrm>
      </xdr:grpSpPr>
      <mc:AlternateContent xmlns:mc="http://schemas.openxmlformats.org/markup-compatibility/2006">
        <mc:Choice xmlns:a14="http://schemas.microsoft.com/office/drawing/2010/main" Requires="a14">
          <xdr:pic>
            <xdr:nvPicPr>
              <xdr:cNvPr id="157" name="Picture 156"/>
              <xdr:cNvPicPr>
                <a:picLocks noChangeAspect="1" noChangeArrowheads="1"/>
                <a:extLst>
                  <a:ext uri="{84589F7E-364E-4C9E-8A38-B11213B215E9}">
                    <a14:cameraTool cellRange="Profile_Portrait!$N$5:$S$18" spid="_x0000_s11635"/>
                  </a:ext>
                </a:extLst>
              </xdr:cNvPicPr>
            </xdr:nvPicPr>
            <xdr:blipFill>
              <a:blip xmlns:r="http://schemas.openxmlformats.org/officeDocument/2006/relationships" r:embed="rId9"/>
              <a:srcRect/>
              <a:stretch>
                <a:fillRect/>
              </a:stretch>
            </xdr:blipFill>
            <xdr:spPr bwMode="auto">
              <a:xfrm>
                <a:off x="125904" y="7888941"/>
                <a:ext cx="4446096" cy="2438400"/>
              </a:xfrm>
              <a:prstGeom prst="rect">
                <a:avLst/>
              </a:prstGeom>
              <a:solidFill>
                <a:schemeClr val="bg1">
                  <a:alpha val="0"/>
                </a:schemeClr>
              </a:solidFill>
              <a:extLst/>
            </xdr:spPr>
          </xdr:pic>
        </mc:Choice>
        <mc:Fallback/>
      </mc:AlternateContent>
      <xdr:sp macro="" textlink="">
        <xdr:nvSpPr>
          <xdr:cNvPr id="158" name="Rectangle 157"/>
          <xdr:cNvSpPr/>
        </xdr:nvSpPr>
        <xdr:spPr>
          <a:xfrm>
            <a:off x="502023" y="7933764"/>
            <a:ext cx="3130749" cy="273411"/>
          </a:xfrm>
          <a:prstGeom prst="rect">
            <a:avLst/>
          </a:prstGeom>
          <a:solidFill>
            <a:schemeClr val="bg1">
              <a:alpha val="0"/>
            </a:schemeClr>
          </a:solidFill>
        </xdr:spPr>
        <xdr:txBody>
          <a:bodyPr wrap="square" lIns="91427" tIns="45714" rIns="91427" bIns="45714">
            <a:noAutofit/>
          </a:bodyPr>
          <a:lstStyle/>
          <a:p>
            <a:pPr algn="l"/>
            <a:r>
              <a:rPr lang="en-US" sz="1200" b="1" i="0" u="none" strike="noStrike">
                <a:solidFill>
                  <a:srgbClr val="0072BC"/>
                </a:solidFill>
                <a:latin typeface="Arial" pitchFamily="34" charset="0"/>
                <a:cs typeface="Arial" pitchFamily="34" charset="0"/>
              </a:rPr>
              <a:t>Basic</a:t>
            </a:r>
            <a:r>
              <a:rPr lang="en-US" sz="1200" b="1" i="0" u="none" strike="noStrike" baseline="0">
                <a:solidFill>
                  <a:srgbClr val="0072BC"/>
                </a:solidFill>
                <a:latin typeface="Arial" pitchFamily="34" charset="0"/>
                <a:cs typeface="Arial" pitchFamily="34" charset="0"/>
              </a:rPr>
              <a:t> Sectorial Overiew</a:t>
            </a:r>
            <a:endParaRPr lang="en-US" sz="1200" b="1" i="0" u="none" strike="noStrike">
              <a:solidFill>
                <a:srgbClr val="0072BC"/>
              </a:solidFill>
              <a:latin typeface="Arial" pitchFamily="34" charset="0"/>
              <a:cs typeface="Arial" pitchFamily="34" charset="0"/>
            </a:endParaRPr>
          </a:p>
        </xdr:txBody>
      </xdr:sp>
    </xdr:grpSp>
    <xdr:clientData/>
  </xdr:twoCellAnchor>
  <xdr:twoCellAnchor>
    <xdr:from>
      <xdr:col>0</xdr:col>
      <xdr:colOff>71717</xdr:colOff>
      <xdr:row>44</xdr:row>
      <xdr:rowOff>170329</xdr:rowOff>
    </xdr:from>
    <xdr:to>
      <xdr:col>1</xdr:col>
      <xdr:colOff>8122022</xdr:colOff>
      <xdr:row>62</xdr:row>
      <xdr:rowOff>45992</xdr:rowOff>
    </xdr:to>
    <xdr:grpSp>
      <xdr:nvGrpSpPr>
        <xdr:cNvPr id="66" name="Group 65"/>
        <xdr:cNvGrpSpPr/>
      </xdr:nvGrpSpPr>
      <xdr:grpSpPr>
        <a:xfrm>
          <a:off x="71717" y="8130988"/>
          <a:ext cx="8122023" cy="3120886"/>
          <a:chOff x="71718" y="8130988"/>
          <a:chExt cx="7151886" cy="3120886"/>
        </a:xfrm>
      </xdr:grpSpPr>
      <mc:AlternateContent xmlns:mc="http://schemas.openxmlformats.org/markup-compatibility/2006">
        <mc:Choice xmlns:a14="http://schemas.microsoft.com/office/drawing/2010/main" Requires="a14">
          <xdr:pic>
            <xdr:nvPicPr>
              <xdr:cNvPr id="159" name="Picture 158"/>
              <xdr:cNvPicPr>
                <a:picLocks noChangeAspect="1" noChangeArrowheads="1"/>
                <a:extLst>
                  <a:ext uri="{84589F7E-364E-4C9E-8A38-B11213B215E9}">
                    <a14:cameraTool cellRange="Profile_Portrait!$U$5:$Z$22" spid="_x0000_s11636"/>
                  </a:ext>
                </a:extLst>
              </xdr:cNvPicPr>
            </xdr:nvPicPr>
            <xdr:blipFill>
              <a:blip xmlns:r="http://schemas.openxmlformats.org/officeDocument/2006/relationships" r:embed="rId10"/>
              <a:srcRect/>
              <a:stretch>
                <a:fillRect/>
              </a:stretch>
            </xdr:blipFill>
            <xdr:spPr bwMode="auto">
              <a:xfrm>
                <a:off x="71718" y="8139953"/>
                <a:ext cx="7151886" cy="3111921"/>
              </a:xfrm>
              <a:prstGeom prst="rect">
                <a:avLst/>
              </a:prstGeom>
              <a:noFill/>
              <a:extLst>
                <a:ext uri="{909E8E84-426E-40DD-AFC4-6F175D3DCCD1}">
                  <a14:hiddenFill>
                    <a:solidFill>
                      <a:srgbClr val="FFFFFF"/>
                    </a:solidFill>
                  </a14:hiddenFill>
                </a:ext>
              </a:extLst>
            </xdr:spPr>
          </xdr:pic>
        </mc:Choice>
        <mc:Fallback/>
      </mc:AlternateContent>
      <xdr:sp macro="" textlink="">
        <xdr:nvSpPr>
          <xdr:cNvPr id="161" name="Rectangle 160"/>
          <xdr:cNvSpPr/>
        </xdr:nvSpPr>
        <xdr:spPr>
          <a:xfrm>
            <a:off x="744071" y="8130988"/>
            <a:ext cx="4456667" cy="282458"/>
          </a:xfrm>
          <a:prstGeom prst="rect">
            <a:avLst/>
          </a:prstGeom>
          <a:solidFill>
            <a:schemeClr val="bg1">
              <a:alpha val="0"/>
            </a:schemeClr>
          </a:solidFill>
        </xdr:spPr>
        <xdr:txBody>
          <a:bodyPr wrap="square" lIns="91427" tIns="45714" rIns="91427" bIns="45714">
            <a:noAutofit/>
          </a:bodyPr>
          <a:lstStyle/>
          <a:p>
            <a:pPr algn="l"/>
            <a:r>
              <a:rPr lang="en-US" sz="1200" b="1" i="0" u="none" strike="noStrike">
                <a:solidFill>
                  <a:srgbClr val="0072BC"/>
                </a:solidFill>
                <a:latin typeface="Arial" pitchFamily="34" charset="0"/>
                <a:cs typeface="Arial" pitchFamily="34" charset="0"/>
              </a:rPr>
              <a:t>Detailed </a:t>
            </a:r>
            <a:r>
              <a:rPr lang="en-US" sz="1200" b="1" i="0" u="none" strike="noStrike" baseline="0">
                <a:solidFill>
                  <a:srgbClr val="0072BC"/>
                </a:solidFill>
                <a:latin typeface="Arial" pitchFamily="34" charset="0"/>
                <a:cs typeface="Arial" pitchFamily="34" charset="0"/>
              </a:rPr>
              <a:t>Sectorial Overiew</a:t>
            </a:r>
            <a:endParaRPr lang="en-US" sz="1200" b="1" i="0" u="none" strike="noStrike">
              <a:solidFill>
                <a:srgbClr val="0072BC"/>
              </a:solidFill>
              <a:latin typeface="Arial" pitchFamily="34" charset="0"/>
              <a:cs typeface="Arial" pitchFamily="34" charset="0"/>
            </a:endParaRPr>
          </a:p>
        </xdr:txBody>
      </xdr:sp>
    </xdr:grpSp>
    <xdr:clientData/>
  </xdr:twoCellAnchor>
  <xdr:twoCellAnchor>
    <xdr:from>
      <xdr:col>1</xdr:col>
      <xdr:colOff>107576</xdr:colOff>
      <xdr:row>14</xdr:row>
      <xdr:rowOff>136955</xdr:rowOff>
    </xdr:from>
    <xdr:to>
      <xdr:col>1</xdr:col>
      <xdr:colOff>3397622</xdr:colOff>
      <xdr:row>22</xdr:row>
      <xdr:rowOff>129783</xdr:rowOff>
    </xdr:to>
    <xdr:grpSp>
      <xdr:nvGrpSpPr>
        <xdr:cNvPr id="162" name="Group 161"/>
        <xdr:cNvGrpSpPr/>
      </xdr:nvGrpSpPr>
      <xdr:grpSpPr>
        <a:xfrm>
          <a:off x="179294" y="2665002"/>
          <a:ext cx="3290046" cy="1463040"/>
          <a:chOff x="4399023" y="4242145"/>
          <a:chExt cx="2856950" cy="1310089"/>
        </a:xfrm>
      </xdr:grpSpPr>
      <xdr:sp macro="" textlink="Data!M1">
        <xdr:nvSpPr>
          <xdr:cNvPr id="163" name="TextBox 162"/>
          <xdr:cNvSpPr txBox="1"/>
        </xdr:nvSpPr>
        <xdr:spPr>
          <a:xfrm>
            <a:off x="4399024" y="5183243"/>
            <a:ext cx="1097280" cy="1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D7E9E6A5-2466-48BD-9CF1-08AA17C98B6B}" type="TxLink">
              <a:rPr lang="en-US" sz="1000">
                <a:ln>
                  <a:noFill/>
                </a:ln>
                <a:solidFill>
                  <a:srgbClr val="63686A"/>
                </a:solidFill>
                <a:latin typeface="Arial" pitchFamily="34" charset="0"/>
                <a:ea typeface="+mn-ea"/>
                <a:cs typeface="Arial" pitchFamily="34" charset="0"/>
              </a:rPr>
              <a:pPr marL="0" indent="0" algn="l"/>
              <a:t>Established Date:</a:t>
            </a:fld>
            <a:endParaRPr lang="en-US" sz="1000">
              <a:ln>
                <a:noFill/>
              </a:ln>
              <a:solidFill>
                <a:srgbClr val="63686A"/>
              </a:solidFill>
              <a:latin typeface="Arial" pitchFamily="34" charset="0"/>
              <a:ea typeface="+mn-ea"/>
              <a:cs typeface="Arial" pitchFamily="34" charset="0"/>
            </a:endParaRPr>
          </a:p>
        </xdr:txBody>
      </xdr:sp>
      <xdr:sp macro="" textlink="">
        <xdr:nvSpPr>
          <xdr:cNvPr id="164" name="TextBox 73"/>
          <xdr:cNvSpPr txBox="1"/>
        </xdr:nvSpPr>
        <xdr:spPr>
          <a:xfrm>
            <a:off x="4399023" y="4242145"/>
            <a:ext cx="822960" cy="184374"/>
          </a:xfrm>
          <a:prstGeom prst="rect">
            <a:avLst/>
          </a:prstGeom>
          <a:solidFill>
            <a:schemeClr val="bg1">
              <a:alpha val="0"/>
            </a:schemeClr>
          </a:solidFill>
          <a:ln>
            <a:noFill/>
          </a:ln>
        </xdr:spPr>
        <xdr:txBody>
          <a:bodyPr wrap="square" lIns="0" tIns="45714"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200" b="1">
                <a:solidFill>
                  <a:srgbClr val="0072BC"/>
                </a:solidFill>
                <a:latin typeface="Arial" pitchFamily="34" charset="0"/>
                <a:cs typeface="Arial" pitchFamily="34" charset="0"/>
              </a:rPr>
              <a:t>Overview</a:t>
            </a:r>
            <a:endParaRPr lang="en-US" sz="200" b="1">
              <a:solidFill>
                <a:srgbClr val="63686A"/>
              </a:solidFill>
            </a:endParaRPr>
          </a:p>
        </xdr:txBody>
      </xdr:sp>
      <xdr:sp macro="" textlink="Data!J1">
        <xdr:nvSpPr>
          <xdr:cNvPr id="165" name="TextBox 164"/>
          <xdr:cNvSpPr txBox="1"/>
        </xdr:nvSpPr>
        <xdr:spPr>
          <a:xfrm>
            <a:off x="4399024" y="4446878"/>
            <a:ext cx="455082"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D1C3DCBB-B170-46DE-ABE9-F2D6E5E2F6C0}" type="TxLink">
              <a:rPr lang="en-US" sz="1000">
                <a:ln>
                  <a:noFill/>
                </a:ln>
                <a:solidFill>
                  <a:srgbClr val="63686A"/>
                </a:solidFill>
                <a:latin typeface="Arial" pitchFamily="34" charset="0"/>
                <a:cs typeface="Arial" pitchFamily="34" charset="0"/>
              </a:rPr>
              <a:pPr algn="l"/>
              <a:t>Type:</a:t>
            </a:fld>
            <a:endParaRPr lang="en-US" sz="1000">
              <a:ln>
                <a:noFill/>
              </a:ln>
              <a:solidFill>
                <a:srgbClr val="63686A"/>
              </a:solidFill>
              <a:latin typeface="Arial" pitchFamily="34" charset="0"/>
              <a:cs typeface="Arial" pitchFamily="34" charset="0"/>
            </a:endParaRPr>
          </a:p>
        </xdr:txBody>
      </xdr:sp>
      <xdr:sp macro="" textlink="Data!K1">
        <xdr:nvSpPr>
          <xdr:cNvPr id="166" name="TextBox 165"/>
          <xdr:cNvSpPr txBox="1"/>
        </xdr:nvSpPr>
        <xdr:spPr>
          <a:xfrm>
            <a:off x="4399024" y="4618204"/>
            <a:ext cx="45720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pPr algn="l"/>
            <a:fld id="{AD63F338-830E-4A07-AFD6-273044EA5054}" type="TxLink">
              <a:rPr lang="en-US" sz="1000">
                <a:ln>
                  <a:noFill/>
                </a:ln>
                <a:solidFill>
                  <a:srgbClr val="63686A"/>
                </a:solidFill>
                <a:latin typeface="Arial" pitchFamily="34" charset="0"/>
                <a:cs typeface="Arial" pitchFamily="34" charset="0"/>
              </a:rPr>
              <a:pPr algn="l"/>
              <a:t>Status:</a:t>
            </a:fld>
            <a:endParaRPr lang="en-US" sz="1000">
              <a:ln>
                <a:noFill/>
              </a:ln>
              <a:solidFill>
                <a:srgbClr val="63686A"/>
              </a:solidFill>
              <a:latin typeface="Arial" pitchFamily="34" charset="0"/>
              <a:cs typeface="Arial" pitchFamily="34" charset="0"/>
            </a:endParaRPr>
          </a:p>
        </xdr:txBody>
      </xdr:sp>
      <xdr:sp macro="" textlink="Data!L1">
        <xdr:nvSpPr>
          <xdr:cNvPr id="167" name="TextBox 166"/>
          <xdr:cNvSpPr txBox="1"/>
        </xdr:nvSpPr>
        <xdr:spPr>
          <a:xfrm>
            <a:off x="4399024" y="4806069"/>
            <a:ext cx="155448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lstStyle/>
          <a:p>
            <a:fld id="{6B66799E-C058-480D-8C7C-D9FB41D9D05E}" type="TxLink">
              <a:rPr lang="en-US" sz="1000">
                <a:ln>
                  <a:noFill/>
                </a:ln>
                <a:solidFill>
                  <a:srgbClr val="63686A"/>
                </a:solidFill>
                <a:latin typeface="Arial" pitchFamily="34" charset="0"/>
                <a:cs typeface="Arial" pitchFamily="34" charset="0"/>
              </a:rPr>
              <a:pPr/>
              <a:t>Site Management Agency:</a:t>
            </a:fld>
            <a:endParaRPr lang="en-US" sz="1000">
              <a:ln>
                <a:noFill/>
              </a:ln>
              <a:solidFill>
                <a:srgbClr val="63686A"/>
              </a:solidFill>
              <a:latin typeface="Arial" pitchFamily="34" charset="0"/>
              <a:cs typeface="Arial" pitchFamily="34" charset="0"/>
            </a:endParaRPr>
          </a:p>
        </xdr:txBody>
      </xdr:sp>
      <xdr:sp macro="" textlink="Data!N1">
        <xdr:nvSpPr>
          <xdr:cNvPr id="168" name="TextBox 167"/>
          <xdr:cNvSpPr txBox="1"/>
        </xdr:nvSpPr>
        <xdr:spPr>
          <a:xfrm>
            <a:off x="4399024" y="5367854"/>
            <a:ext cx="128016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485267CC-3E50-4BF6-8889-E8BA53CB1625}" type="TxLink">
              <a:rPr lang="en-US" sz="1000">
                <a:ln>
                  <a:noFill/>
                </a:ln>
                <a:solidFill>
                  <a:srgbClr val="63686A"/>
                </a:solidFill>
                <a:latin typeface="Arial" pitchFamily="34" charset="0"/>
                <a:cs typeface="Arial" pitchFamily="34" charset="0"/>
              </a:rPr>
              <a:pPr/>
              <a:t>Capacity Individuals:</a:t>
            </a:fld>
            <a:endParaRPr lang="en-US" sz="1000">
              <a:ln>
                <a:noFill/>
              </a:ln>
              <a:solidFill>
                <a:srgbClr val="63686A"/>
              </a:solidFill>
              <a:latin typeface="Arial" pitchFamily="34" charset="0"/>
              <a:cs typeface="Arial" pitchFamily="34" charset="0"/>
            </a:endParaRPr>
          </a:p>
        </xdr:txBody>
      </xdr:sp>
      <xdr:sp macro="" textlink="Data!O1">
        <xdr:nvSpPr>
          <xdr:cNvPr id="169" name="TextBox 168"/>
          <xdr:cNvSpPr txBox="1"/>
        </xdr:nvSpPr>
        <xdr:spPr>
          <a:xfrm>
            <a:off x="5838331" y="5367854"/>
            <a:ext cx="1005840"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AC21F1AC-C24B-40F6-9130-14E3820E3F44}" type="TxLink">
              <a:rPr lang="en-US" sz="1000">
                <a:ln>
                  <a:noFill/>
                </a:ln>
                <a:solidFill>
                  <a:srgbClr val="63686A"/>
                </a:solidFill>
                <a:latin typeface="Arial" pitchFamily="34" charset="0"/>
                <a:cs typeface="Arial" pitchFamily="34" charset="0"/>
              </a:rPr>
              <a:pPr/>
              <a:t>Capacity Tents:</a:t>
            </a:fld>
            <a:endParaRPr lang="en-US" sz="1000">
              <a:ln>
                <a:noFill/>
              </a:ln>
              <a:solidFill>
                <a:srgbClr val="63686A"/>
              </a:solidFill>
              <a:latin typeface="Arial" pitchFamily="34" charset="0"/>
              <a:cs typeface="Arial" pitchFamily="34" charset="0"/>
            </a:endParaRPr>
          </a:p>
        </xdr:txBody>
      </xdr:sp>
      <xdr:sp macro="" textlink="Data!Q1">
        <xdr:nvSpPr>
          <xdr:cNvPr id="170" name="TextBox 169"/>
          <xdr:cNvSpPr txBox="1"/>
        </xdr:nvSpPr>
        <xdr:spPr>
          <a:xfrm>
            <a:off x="4399024" y="4993582"/>
            <a:ext cx="1905988" cy="18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8ABB7304-D001-4A15-8ACE-4296B673D5A8}" type="TxLink">
              <a:rPr lang="en-US" sz="1000">
                <a:ln>
                  <a:noFill/>
                </a:ln>
                <a:solidFill>
                  <a:srgbClr val="63686A"/>
                </a:solidFill>
                <a:latin typeface="Arial" pitchFamily="34" charset="0"/>
                <a:cs typeface="Arial" pitchFamily="34" charset="0"/>
              </a:rPr>
              <a:pPr/>
              <a:t>Site Management Committee:</a:t>
            </a:fld>
            <a:endParaRPr lang="en-US" sz="1000">
              <a:ln>
                <a:noFill/>
              </a:ln>
              <a:solidFill>
                <a:srgbClr val="63686A"/>
              </a:solidFill>
              <a:latin typeface="Arial" pitchFamily="34" charset="0"/>
              <a:cs typeface="Arial" pitchFamily="34" charset="0"/>
            </a:endParaRPr>
          </a:p>
        </xdr:txBody>
      </xdr:sp>
      <xdr:sp macro="" textlink="Data!J2">
        <xdr:nvSpPr>
          <xdr:cNvPr id="171" name="TextBox 170"/>
          <xdr:cNvSpPr txBox="1"/>
        </xdr:nvSpPr>
        <xdr:spPr>
          <a:xfrm>
            <a:off x="4805151" y="4453154"/>
            <a:ext cx="1645920"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65C2CAA5-268F-4318-8DDC-7B1D9E8DA330}" type="TxLink">
              <a:rPr lang="en-US" sz="1000" b="1">
                <a:solidFill>
                  <a:srgbClr val="0072BC"/>
                </a:solidFill>
                <a:latin typeface="Arial" pitchFamily="34" charset="0"/>
                <a:cs typeface="Arial" pitchFamily="34" charset="0"/>
              </a:rPr>
              <a:pPr algn="l"/>
              <a:t>Collective Centre</a:t>
            </a:fld>
            <a:endParaRPr lang="en-US" sz="1000" b="1">
              <a:solidFill>
                <a:srgbClr val="0072BC"/>
              </a:solidFill>
              <a:latin typeface="Arial" pitchFamily="34" charset="0"/>
              <a:cs typeface="Arial" pitchFamily="34" charset="0"/>
            </a:endParaRPr>
          </a:p>
        </xdr:txBody>
      </xdr:sp>
      <xdr:sp macro="" textlink="Data!L2">
        <xdr:nvSpPr>
          <xdr:cNvPr id="172" name="TextBox 171"/>
          <xdr:cNvSpPr txBox="1"/>
        </xdr:nvSpPr>
        <xdr:spPr>
          <a:xfrm>
            <a:off x="5890729" y="4806069"/>
            <a:ext cx="1365244"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ED78176B-EC04-4472-A710-32DCB5BE8387}" type="TxLink">
              <a:rPr lang="en-US" sz="1000" b="1">
                <a:solidFill>
                  <a:srgbClr val="0072BC"/>
                </a:solidFill>
                <a:latin typeface="Arial" pitchFamily="34" charset="0"/>
                <a:cs typeface="Arial" pitchFamily="34" charset="0"/>
              </a:rPr>
              <a:pPr/>
              <a:t>Erbil Refugee Council (ERC)</a:t>
            </a:fld>
            <a:endParaRPr lang="en-US" sz="1000" b="1">
              <a:solidFill>
                <a:srgbClr val="0072BC"/>
              </a:solidFill>
              <a:latin typeface="Arial" pitchFamily="34" charset="0"/>
              <a:cs typeface="Arial" pitchFamily="34" charset="0"/>
            </a:endParaRPr>
          </a:p>
        </xdr:txBody>
      </xdr:sp>
      <xdr:sp macro="" textlink="Data!K2">
        <xdr:nvSpPr>
          <xdr:cNvPr id="173" name="TextBox 172"/>
          <xdr:cNvSpPr txBox="1"/>
        </xdr:nvSpPr>
        <xdr:spPr>
          <a:xfrm>
            <a:off x="4805151" y="4618205"/>
            <a:ext cx="2103120" cy="1843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algn="l"/>
            <a:fld id="{12D9C1A2-61DB-4A5A-8CA5-0AC4A81322C6}" type="TxLink">
              <a:rPr lang="en-US" sz="1000" b="1">
                <a:solidFill>
                  <a:srgbClr val="0072BC"/>
                </a:solidFill>
                <a:latin typeface="Arial" pitchFamily="34" charset="0"/>
                <a:cs typeface="Arial" pitchFamily="34" charset="0"/>
              </a:rPr>
              <a:pPr algn="l"/>
              <a:t>Open</a:t>
            </a:fld>
            <a:endParaRPr lang="en-US" sz="1000" b="1">
              <a:solidFill>
                <a:srgbClr val="0072BC"/>
              </a:solidFill>
              <a:latin typeface="Arial" pitchFamily="34" charset="0"/>
              <a:cs typeface="Arial" pitchFamily="34" charset="0"/>
            </a:endParaRPr>
          </a:p>
        </xdr:txBody>
      </xdr:sp>
      <xdr:sp macro="" textlink="Data!Q2">
        <xdr:nvSpPr>
          <xdr:cNvPr id="174" name="TextBox 173"/>
          <xdr:cNvSpPr txBox="1"/>
        </xdr:nvSpPr>
        <xdr:spPr>
          <a:xfrm>
            <a:off x="6085473" y="4993583"/>
            <a:ext cx="364064"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77085989-AEAB-4798-A806-53B3F1FA0F7F}" type="TxLink">
              <a:rPr lang="en-US" sz="1000" b="1">
                <a:solidFill>
                  <a:srgbClr val="0072BC"/>
                </a:solidFill>
                <a:latin typeface="Arial" pitchFamily="34" charset="0"/>
                <a:cs typeface="Arial" pitchFamily="34" charset="0"/>
              </a:rPr>
              <a:pPr/>
              <a:t>No</a:t>
            </a:fld>
            <a:endParaRPr lang="en-US" sz="1000" b="1">
              <a:solidFill>
                <a:srgbClr val="0072BC"/>
              </a:solidFill>
              <a:latin typeface="Arial" pitchFamily="34" charset="0"/>
              <a:cs typeface="Arial" pitchFamily="34" charset="0"/>
            </a:endParaRPr>
          </a:p>
        </xdr:txBody>
      </xdr:sp>
      <xdr:sp macro="" textlink="Data!N2">
        <xdr:nvSpPr>
          <xdr:cNvPr id="175" name="TextBox 174"/>
          <xdr:cNvSpPr txBox="1"/>
        </xdr:nvSpPr>
        <xdr:spPr>
          <a:xfrm>
            <a:off x="5574647" y="5367853"/>
            <a:ext cx="364064"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63AFE899-F3F3-42EF-8007-A897A96AF985}" type="TxLink">
              <a:rPr lang="en-US" sz="1000" b="1">
                <a:solidFill>
                  <a:srgbClr val="0072BC"/>
                </a:solidFill>
                <a:latin typeface="Arial" pitchFamily="34" charset="0"/>
                <a:cs typeface="Arial" pitchFamily="34" charset="0"/>
              </a:rPr>
              <a:pPr/>
              <a:t>559</a:t>
            </a:fld>
            <a:endParaRPr lang="en-US" sz="1000" b="1">
              <a:solidFill>
                <a:srgbClr val="0072BC"/>
              </a:solidFill>
              <a:latin typeface="Arial" pitchFamily="34" charset="0"/>
              <a:cs typeface="Arial" pitchFamily="34" charset="0"/>
            </a:endParaRPr>
          </a:p>
        </xdr:txBody>
      </xdr:sp>
      <xdr:sp macro="" textlink="Data!O2">
        <xdr:nvSpPr>
          <xdr:cNvPr id="176" name="TextBox 175"/>
          <xdr:cNvSpPr txBox="1"/>
        </xdr:nvSpPr>
        <xdr:spPr>
          <a:xfrm>
            <a:off x="6744470" y="5367860"/>
            <a:ext cx="455082" cy="18437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fld id="{E9C8F2DF-4251-47D9-A86C-4E7926DB9982}" type="TxLink">
              <a:rPr lang="en-US" sz="1000" b="1">
                <a:solidFill>
                  <a:srgbClr val="0072BC"/>
                </a:solidFill>
                <a:latin typeface="Arial" pitchFamily="34" charset="0"/>
                <a:cs typeface="Arial" pitchFamily="34" charset="0"/>
              </a:rPr>
              <a:pPr/>
              <a:t>434</a:t>
            </a:fld>
            <a:endParaRPr lang="en-US" sz="1000" b="1">
              <a:solidFill>
                <a:srgbClr val="0072BC"/>
              </a:solidFill>
              <a:latin typeface="Arial" pitchFamily="34" charset="0"/>
              <a:cs typeface="Arial" pitchFamily="34" charset="0"/>
            </a:endParaRPr>
          </a:p>
        </xdr:txBody>
      </xdr:sp>
      <xdr:sp macro="" textlink="Data!M2">
        <xdr:nvSpPr>
          <xdr:cNvPr id="177" name="TextBox 176"/>
          <xdr:cNvSpPr txBox="1"/>
        </xdr:nvSpPr>
        <xdr:spPr>
          <a:xfrm>
            <a:off x="5502627" y="5183243"/>
            <a:ext cx="1392227" cy="17224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lstStyle/>
          <a:p>
            <a:pPr marL="0" indent="0" algn="l"/>
            <a:fld id="{7FF22651-4DBA-404D-AF79-5CE64FD5976E}" type="TxLink">
              <a:rPr lang="en-US" sz="1000" b="1">
                <a:solidFill>
                  <a:srgbClr val="0072BC"/>
                </a:solidFill>
                <a:latin typeface="Arial" pitchFamily="34" charset="0"/>
                <a:ea typeface="+mn-ea"/>
                <a:cs typeface="Arial" pitchFamily="34" charset="0"/>
              </a:rPr>
              <a:pPr marL="0" indent="0" algn="l"/>
              <a:t>10/01/2014</a:t>
            </a:fld>
            <a:endParaRPr lang="en-US" sz="1000" b="1">
              <a:solidFill>
                <a:srgbClr val="0072BC"/>
              </a:solidFill>
              <a:latin typeface="Arial" pitchFamily="34" charset="0"/>
              <a:ea typeface="+mn-ea"/>
              <a:cs typeface="Arial" pitchFamily="34" charset="0"/>
            </a:endParaRPr>
          </a:p>
        </xdr:txBody>
      </xdr:sp>
    </xdr:grpSp>
    <xdr:clientData/>
  </xdr:twoCellAnchor>
  <xdr:twoCellAnchor>
    <xdr:from>
      <xdr:col>1</xdr:col>
      <xdr:colOff>2734234</xdr:colOff>
      <xdr:row>5</xdr:row>
      <xdr:rowOff>170328</xdr:rowOff>
    </xdr:from>
    <xdr:to>
      <xdr:col>1</xdr:col>
      <xdr:colOff>6391834</xdr:colOff>
      <xdr:row>12</xdr:row>
      <xdr:rowOff>86060</xdr:rowOff>
    </xdr:to>
    <xdr:grpSp>
      <xdr:nvGrpSpPr>
        <xdr:cNvPr id="117" name="Group 116"/>
        <xdr:cNvGrpSpPr/>
      </xdr:nvGrpSpPr>
      <xdr:grpSpPr>
        <a:xfrm>
          <a:off x="2805952" y="1066799"/>
          <a:ext cx="3657600" cy="1188720"/>
          <a:chOff x="2805952" y="1066800"/>
          <a:chExt cx="3657600" cy="1273289"/>
        </a:xfrm>
      </xdr:grpSpPr>
      <mc:AlternateContent xmlns:mc="http://schemas.openxmlformats.org/markup-compatibility/2006">
        <mc:Choice xmlns:a14="http://schemas.microsoft.com/office/drawing/2010/main" Requires="a14">
          <xdr:pic>
            <xdr:nvPicPr>
              <xdr:cNvPr id="114" name="Picture 113"/>
              <xdr:cNvPicPr>
                <a:picLocks noChangeAspect="1" noChangeArrowheads="1"/>
                <a:extLst>
                  <a:ext uri="{84589F7E-364E-4C9E-8A38-B11213B215E9}">
                    <a14:cameraTool cellRange="$F$6:$L$9" spid="_x0000_s11637"/>
                  </a:ext>
                </a:extLst>
              </xdr:cNvPicPr>
            </xdr:nvPicPr>
            <xdr:blipFill>
              <a:blip xmlns:r="http://schemas.openxmlformats.org/officeDocument/2006/relationships" r:embed="rId11"/>
              <a:srcRect/>
              <a:stretch>
                <a:fillRect/>
              </a:stretch>
            </xdr:blipFill>
            <xdr:spPr bwMode="auto">
              <a:xfrm>
                <a:off x="2805952" y="1353673"/>
                <a:ext cx="3657600" cy="986416"/>
              </a:xfrm>
              <a:prstGeom prst="rect">
                <a:avLst/>
              </a:prstGeom>
              <a:solidFill>
                <a:schemeClr val="bg1">
                  <a:alpha val="0"/>
                </a:schemeClr>
              </a:solidFill>
              <a:extLst/>
            </xdr:spPr>
          </xdr:pic>
        </mc:Choice>
        <mc:Fallback/>
      </mc:AlternateContent>
      <xdr:sp macro="" textlink="">
        <xdr:nvSpPr>
          <xdr:cNvPr id="178" name="TextBox 73"/>
          <xdr:cNvSpPr txBox="1"/>
        </xdr:nvSpPr>
        <xdr:spPr>
          <a:xfrm>
            <a:off x="2805952" y="1066800"/>
            <a:ext cx="2329652" cy="352400"/>
          </a:xfrm>
          <a:prstGeom prst="rect">
            <a:avLst/>
          </a:prstGeom>
          <a:solidFill>
            <a:schemeClr val="bg1">
              <a:alpha val="0"/>
            </a:schemeClr>
          </a:solidFill>
          <a:ln>
            <a:noFill/>
          </a:ln>
        </xdr:spPr>
        <xdr:txBody>
          <a:bodyPr wrap="square" lIns="0" tIns="45714" rIns="0" bIns="45714" rtlCol="0" anchor="ctr">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200" b="1">
                <a:solidFill>
                  <a:srgbClr val="0072BC"/>
                </a:solidFill>
                <a:latin typeface="Arial" pitchFamily="34" charset="0"/>
                <a:cs typeface="Arial" pitchFamily="34" charset="0"/>
              </a:rPr>
              <a:t>Demographics</a:t>
            </a:r>
            <a:endParaRPr lang="en-US" sz="200" b="1">
              <a:solidFill>
                <a:srgbClr val="63686A"/>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6561</xdr:colOff>
      <xdr:row>2</xdr:row>
      <xdr:rowOff>7620</xdr:rowOff>
    </xdr:from>
    <xdr:to>
      <xdr:col>2</xdr:col>
      <xdr:colOff>1</xdr:colOff>
      <xdr:row>3</xdr:row>
      <xdr:rowOff>15240</xdr:rowOff>
    </xdr:to>
    <xdr:pic>
      <xdr:nvPicPr>
        <xdr:cNvPr id="3" name="Picture 2"/>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91521" y="434340"/>
          <a:ext cx="4961680" cy="29489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Legoupil/LOCALS~1/Temp/XPgrpwise/Infographics%20Stylebook%20v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CCMIMO/Documents/UNHCR/UNHCR%20Templates/Infographics_Dashboard_toolkit_v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to"/>
      <sheetName val="Poster"/>
      <sheetName val="Example 1"/>
      <sheetName val="Example2"/>
      <sheetName val="Example3"/>
      <sheetName val="Example4"/>
      <sheetName val="Catalogue"/>
      <sheetName val="Blank Worksheet"/>
    </sheetNames>
    <sheetDataSet>
      <sheetData sheetId="0" refreshError="1"/>
      <sheetData sheetId="1" refreshError="1"/>
      <sheetData sheetId="2" refreshError="1"/>
      <sheetData sheetId="3"/>
      <sheetData sheetId="4" refreshError="1"/>
      <sheetData sheetId="5">
        <row r="73">
          <cell r="B73">
            <v>13.3</v>
          </cell>
        </row>
        <row r="74">
          <cell r="C74">
            <v>10</v>
          </cell>
        </row>
        <row r="83">
          <cell r="B83">
            <v>101</v>
          </cell>
        </row>
        <row r="84">
          <cell r="C84">
            <v>250</v>
          </cell>
        </row>
        <row r="93">
          <cell r="B93">
            <v>0.02</v>
          </cell>
        </row>
        <row r="94">
          <cell r="C94">
            <v>1</v>
          </cell>
        </row>
      </sheetData>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to"/>
      <sheetName val="Poster"/>
      <sheetName val="Example 1"/>
      <sheetName val="Example2"/>
      <sheetName val="Example3"/>
      <sheetName val="Example4"/>
      <sheetName val="Catalogue"/>
      <sheetName val="Blank Worksheet"/>
    </sheetNames>
    <sheetDataSet>
      <sheetData sheetId="0"/>
      <sheetData sheetId="1">
        <row r="50">
          <cell r="X50">
            <v>13.3</v>
          </cell>
        </row>
        <row r="51">
          <cell r="Y51">
            <v>10</v>
          </cell>
        </row>
      </sheetData>
      <sheetData sheetId="2"/>
      <sheetData sheetId="3"/>
      <sheetData sheetId="4"/>
      <sheetData sheetId="5">
        <row r="73">
          <cell r="B73">
            <v>13.3</v>
          </cell>
        </row>
        <row r="74">
          <cell r="C74">
            <v>10</v>
          </cell>
        </row>
        <row r="83">
          <cell r="B83">
            <v>101</v>
          </cell>
        </row>
        <row r="84">
          <cell r="C84">
            <v>250</v>
          </cell>
        </row>
        <row r="93">
          <cell r="B93">
            <v>0.02</v>
          </cell>
        </row>
        <row r="94">
          <cell r="C94">
            <v>1</v>
          </cell>
        </row>
      </sheetData>
      <sheetData sheetId="6">
        <row r="173">
          <cell r="R173">
            <v>0.33</v>
          </cell>
        </row>
        <row r="174">
          <cell r="S174">
            <v>0.1</v>
          </cell>
        </row>
        <row r="182">
          <cell r="R182">
            <v>101</v>
          </cell>
        </row>
        <row r="183">
          <cell r="S183">
            <v>250</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63"/>
  <sheetViews>
    <sheetView tabSelected="1" workbookViewId="0">
      <selection activeCell="P52" sqref="P52"/>
    </sheetView>
  </sheetViews>
  <sheetFormatPr defaultColWidth="9.109375" defaultRowHeight="14.4" x14ac:dyDescent="0.3"/>
  <sheetData>
    <row r="1" spans="1:25" x14ac:dyDescent="0.3">
      <c r="A1" s="1"/>
      <c r="B1" s="1"/>
      <c r="C1" s="1"/>
      <c r="D1" s="1"/>
      <c r="E1" s="1"/>
      <c r="F1" s="1"/>
      <c r="G1" s="1"/>
      <c r="H1" s="1"/>
      <c r="I1" s="1"/>
      <c r="J1" s="1"/>
      <c r="K1" s="1"/>
      <c r="L1" s="1"/>
      <c r="M1" s="1"/>
      <c r="N1" s="1"/>
      <c r="O1" s="1"/>
      <c r="P1" s="1"/>
      <c r="Q1" s="1"/>
      <c r="R1" s="1"/>
      <c r="S1" s="1"/>
      <c r="T1" s="1"/>
      <c r="U1" s="1"/>
      <c r="V1" s="1"/>
      <c r="W1" s="1"/>
      <c r="X1" s="1"/>
      <c r="Y1" s="1"/>
    </row>
    <row r="2" spans="1:25" x14ac:dyDescent="0.3">
      <c r="A2" s="1"/>
      <c r="B2" s="1"/>
      <c r="C2" s="1"/>
      <c r="D2" s="1"/>
      <c r="E2" s="1"/>
      <c r="F2" s="1"/>
      <c r="G2" s="1"/>
      <c r="H2" s="1"/>
      <c r="I2" s="1"/>
      <c r="J2" s="1"/>
      <c r="K2" s="1"/>
      <c r="L2" s="1"/>
      <c r="M2" s="1"/>
      <c r="N2" s="1"/>
      <c r="O2" s="1"/>
      <c r="P2" s="1"/>
      <c r="Q2" s="1"/>
      <c r="R2" s="1"/>
      <c r="S2" s="1"/>
      <c r="T2" s="1"/>
      <c r="U2" s="1"/>
      <c r="V2" s="1"/>
      <c r="W2" s="1"/>
      <c r="X2" s="1"/>
      <c r="Y2" s="1"/>
    </row>
    <row r="3" spans="1:25" x14ac:dyDescent="0.3">
      <c r="A3" s="1"/>
      <c r="B3" s="1"/>
      <c r="C3" s="1"/>
      <c r="D3" s="1"/>
      <c r="E3" s="1"/>
      <c r="F3" s="1"/>
      <c r="G3" s="1"/>
      <c r="H3" s="1"/>
      <c r="I3" s="1"/>
      <c r="J3" s="1"/>
      <c r="K3" s="1"/>
      <c r="L3" s="1"/>
      <c r="M3" s="1"/>
      <c r="N3" s="1"/>
      <c r="O3" s="1"/>
      <c r="P3" s="1"/>
      <c r="Q3" s="1"/>
      <c r="R3" s="1"/>
      <c r="S3" s="1"/>
      <c r="T3" s="1"/>
      <c r="U3" s="1"/>
      <c r="V3" s="1"/>
      <c r="W3" s="1"/>
      <c r="X3" s="1"/>
      <c r="Y3" s="1"/>
    </row>
    <row r="4" spans="1:25" x14ac:dyDescent="0.3">
      <c r="A4" s="1"/>
      <c r="B4" s="1"/>
      <c r="C4" s="1"/>
      <c r="D4" s="1"/>
      <c r="E4" s="1"/>
      <c r="F4" s="1"/>
      <c r="G4" s="1"/>
      <c r="H4" s="1"/>
      <c r="I4" s="1"/>
      <c r="J4" s="1"/>
      <c r="K4" s="1"/>
      <c r="L4" s="1"/>
      <c r="M4" s="1"/>
      <c r="N4" s="1"/>
      <c r="O4" s="1"/>
      <c r="P4" s="1"/>
      <c r="Q4" s="1"/>
      <c r="R4" s="1"/>
      <c r="S4" s="1"/>
      <c r="T4" s="1"/>
      <c r="U4" s="1"/>
      <c r="V4" s="1"/>
      <c r="W4" s="1"/>
      <c r="X4" s="1"/>
      <c r="Y4" s="1"/>
    </row>
    <row r="5" spans="1:25" x14ac:dyDescent="0.3">
      <c r="A5" s="1"/>
      <c r="B5" s="1"/>
      <c r="C5" s="1"/>
      <c r="D5" s="1"/>
      <c r="E5" s="1"/>
      <c r="F5" s="1"/>
      <c r="G5" s="1"/>
      <c r="H5" s="1"/>
      <c r="I5" s="1"/>
      <c r="J5" s="1"/>
      <c r="K5" s="1"/>
      <c r="L5" s="1"/>
      <c r="M5" s="1"/>
      <c r="N5" s="1"/>
      <c r="O5" s="1"/>
      <c r="P5" s="1"/>
      <c r="Q5" s="1"/>
      <c r="R5" s="1"/>
      <c r="S5" s="1"/>
      <c r="T5" s="1"/>
      <c r="U5" s="1"/>
      <c r="V5" s="1"/>
      <c r="W5" s="1"/>
      <c r="X5" s="1"/>
      <c r="Y5" s="1"/>
    </row>
    <row r="6" spans="1:25" x14ac:dyDescent="0.3">
      <c r="A6" s="1"/>
      <c r="B6" s="1"/>
      <c r="C6" s="1"/>
      <c r="D6" s="1"/>
      <c r="E6" s="1"/>
      <c r="F6" s="1"/>
      <c r="G6" s="1"/>
      <c r="H6" s="1"/>
      <c r="I6" s="1"/>
      <c r="J6" s="1"/>
      <c r="K6" s="1"/>
      <c r="L6" s="1"/>
      <c r="M6" s="1"/>
      <c r="N6" s="1"/>
      <c r="O6" s="1"/>
      <c r="P6" s="1"/>
      <c r="Q6" s="1"/>
      <c r="R6" s="1"/>
      <c r="S6" s="1"/>
      <c r="T6" s="1"/>
      <c r="U6" s="1"/>
      <c r="V6" s="1"/>
      <c r="W6" s="1"/>
      <c r="X6" s="1"/>
      <c r="Y6" s="1"/>
    </row>
    <row r="7" spans="1:25" x14ac:dyDescent="0.3">
      <c r="A7" s="1"/>
      <c r="B7" s="1"/>
      <c r="C7" s="1"/>
      <c r="D7" s="1"/>
      <c r="E7" s="1"/>
      <c r="F7" s="1"/>
      <c r="G7" s="1"/>
      <c r="H7" s="1"/>
      <c r="I7" s="1"/>
      <c r="J7" s="1"/>
      <c r="K7" s="1"/>
      <c r="L7" s="1"/>
      <c r="M7" s="1"/>
      <c r="N7" s="1"/>
      <c r="O7" s="1"/>
      <c r="P7" s="1"/>
      <c r="Q7" s="1"/>
      <c r="R7" s="1"/>
      <c r="S7" s="1"/>
      <c r="T7" s="1"/>
      <c r="U7" s="1"/>
      <c r="V7" s="1"/>
      <c r="W7" s="1"/>
      <c r="X7" s="1"/>
      <c r="Y7" s="1"/>
    </row>
    <row r="8" spans="1:25" x14ac:dyDescent="0.3">
      <c r="A8" s="1"/>
      <c r="B8" s="1"/>
      <c r="C8" s="1"/>
      <c r="D8" s="1"/>
      <c r="E8" s="1"/>
      <c r="F8" s="1"/>
      <c r="G8" s="1"/>
      <c r="H8" s="1"/>
      <c r="I8" s="1"/>
      <c r="J8" s="1"/>
      <c r="K8" s="1"/>
      <c r="L8" s="1"/>
      <c r="M8" s="1"/>
      <c r="N8" s="1"/>
      <c r="O8" s="1"/>
      <c r="P8" s="1"/>
      <c r="Q8" s="1"/>
      <c r="R8" s="1"/>
      <c r="S8" s="1"/>
      <c r="T8" s="1"/>
      <c r="U8" s="1"/>
      <c r="V8" s="1"/>
      <c r="W8" s="1"/>
      <c r="X8" s="1"/>
      <c r="Y8" s="1"/>
    </row>
    <row r="9" spans="1:25" x14ac:dyDescent="0.3">
      <c r="A9" s="1"/>
      <c r="B9" s="1"/>
      <c r="C9" s="1"/>
      <c r="D9" s="1"/>
      <c r="E9" s="1"/>
      <c r="F9" s="1"/>
      <c r="G9" s="1"/>
      <c r="H9" s="1"/>
      <c r="I9" s="1"/>
      <c r="J9" s="1"/>
      <c r="K9" s="1"/>
      <c r="L9" s="1"/>
      <c r="M9" s="1"/>
      <c r="N9" s="1"/>
      <c r="O9" s="1"/>
      <c r="P9" s="1"/>
      <c r="Q9" s="1"/>
      <c r="R9" s="1"/>
      <c r="S9" s="1"/>
      <c r="T9" s="1"/>
      <c r="U9" s="1"/>
      <c r="V9" s="1"/>
      <c r="W9" s="1"/>
      <c r="X9" s="1"/>
      <c r="Y9" s="1"/>
    </row>
    <row r="10" spans="1:25" x14ac:dyDescent="0.3">
      <c r="A10" s="1"/>
      <c r="B10" s="1"/>
      <c r="C10" s="1"/>
      <c r="D10" s="1"/>
      <c r="E10" s="1"/>
      <c r="F10" s="1"/>
      <c r="G10" s="1"/>
      <c r="H10" s="1"/>
      <c r="I10" s="1"/>
      <c r="J10" s="1"/>
      <c r="K10" s="1"/>
      <c r="L10" s="1"/>
      <c r="M10" s="1"/>
      <c r="N10" s="1"/>
      <c r="O10" s="1"/>
      <c r="P10" s="1"/>
      <c r="Q10" s="1"/>
      <c r="R10" s="1"/>
      <c r="S10" s="1"/>
      <c r="T10" s="1"/>
      <c r="U10" s="1"/>
      <c r="V10" s="1"/>
      <c r="W10" s="1"/>
      <c r="X10" s="1"/>
      <c r="Y10" s="1"/>
    </row>
    <row r="11" spans="1:25" x14ac:dyDescent="0.3">
      <c r="A11" s="1"/>
      <c r="B11" s="1"/>
      <c r="C11" s="1"/>
      <c r="D11" s="1"/>
      <c r="E11" s="1"/>
      <c r="F11" s="1"/>
      <c r="G11" s="1"/>
      <c r="H11" s="1"/>
      <c r="I11" s="1"/>
      <c r="J11" s="1"/>
      <c r="K11" s="1"/>
      <c r="L11" s="1"/>
      <c r="M11" s="1"/>
      <c r="N11" s="1"/>
      <c r="O11" s="1"/>
      <c r="P11" s="1"/>
      <c r="Q11" s="1"/>
      <c r="R11" s="1"/>
      <c r="S11" s="1"/>
      <c r="T11" s="1"/>
      <c r="U11" s="1"/>
      <c r="V11" s="1"/>
      <c r="W11" s="1"/>
      <c r="X11" s="1"/>
      <c r="Y11" s="1"/>
    </row>
    <row r="12" spans="1:25" x14ac:dyDescent="0.3">
      <c r="A12" s="1"/>
      <c r="B12" s="1"/>
      <c r="C12" s="1"/>
      <c r="D12" s="1"/>
      <c r="E12" s="1"/>
      <c r="F12" s="1"/>
      <c r="G12" s="1"/>
      <c r="H12" s="1"/>
      <c r="I12" s="1"/>
      <c r="J12" s="1"/>
      <c r="K12" s="1"/>
      <c r="L12" s="1"/>
      <c r="M12" s="1"/>
      <c r="N12" s="1"/>
      <c r="O12" s="1"/>
      <c r="P12" s="1"/>
      <c r="Q12" s="1"/>
      <c r="R12" s="1"/>
      <c r="S12" s="1"/>
      <c r="T12" s="1"/>
      <c r="U12" s="1"/>
      <c r="V12" s="1"/>
      <c r="W12" s="1"/>
      <c r="X12" s="1"/>
      <c r="Y12" s="1"/>
    </row>
    <row r="13" spans="1:25" x14ac:dyDescent="0.3">
      <c r="A13" s="1"/>
      <c r="B13" s="1"/>
      <c r="C13" s="1"/>
      <c r="D13" s="1"/>
      <c r="E13" s="1"/>
      <c r="F13" s="1"/>
      <c r="G13" s="1"/>
      <c r="H13" s="1"/>
      <c r="I13" s="1"/>
      <c r="J13" s="1"/>
      <c r="K13" s="1"/>
      <c r="L13" s="1"/>
      <c r="M13" s="1"/>
      <c r="N13" s="1"/>
      <c r="O13" s="1"/>
      <c r="P13" s="1"/>
      <c r="Q13" s="1"/>
      <c r="R13" s="1"/>
      <c r="S13" s="1"/>
      <c r="T13" s="1"/>
      <c r="U13" s="1"/>
      <c r="V13" s="1"/>
      <c r="W13" s="1"/>
      <c r="X13" s="1"/>
      <c r="Y13" s="1"/>
    </row>
    <row r="14" spans="1:25" x14ac:dyDescent="0.3">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5" x14ac:dyDescent="0.3">
      <c r="A16" s="1"/>
      <c r="B16" s="1"/>
      <c r="C16" s="1"/>
      <c r="D16" s="1"/>
      <c r="E16" s="1"/>
      <c r="F16" s="1"/>
      <c r="G16" s="1"/>
      <c r="H16" s="1"/>
      <c r="I16" s="1"/>
      <c r="J16" s="1"/>
      <c r="K16" s="1"/>
      <c r="L16" s="1"/>
      <c r="M16" s="1"/>
      <c r="N16" s="1"/>
      <c r="O16" s="1"/>
      <c r="P16" s="1"/>
      <c r="Q16" s="1"/>
      <c r="R16" s="1"/>
      <c r="S16" s="1"/>
      <c r="T16" s="1"/>
      <c r="U16" s="1"/>
      <c r="V16" s="1"/>
      <c r="W16" s="1"/>
      <c r="X16" s="1"/>
      <c r="Y16" s="1"/>
    </row>
    <row r="17" spans="1:25" x14ac:dyDescent="0.3">
      <c r="A17" s="1"/>
      <c r="B17" s="1"/>
      <c r="C17" s="1"/>
      <c r="D17" s="1"/>
      <c r="E17" s="1"/>
      <c r="F17" s="1"/>
      <c r="G17" s="1"/>
      <c r="H17" s="1"/>
      <c r="I17" s="1"/>
      <c r="J17" s="1"/>
      <c r="K17" s="1"/>
      <c r="L17" s="1"/>
      <c r="M17" s="1"/>
      <c r="N17" s="1"/>
      <c r="O17" s="1"/>
      <c r="P17" s="1"/>
      <c r="Q17" s="1"/>
      <c r="R17" s="1"/>
      <c r="S17" s="1"/>
      <c r="T17" s="1"/>
      <c r="U17" s="1"/>
      <c r="V17" s="1"/>
      <c r="W17" s="1"/>
      <c r="X17" s="1"/>
      <c r="Y17" s="1"/>
    </row>
    <row r="18" spans="1:25" x14ac:dyDescent="0.3">
      <c r="A18" s="1"/>
      <c r="B18" s="1"/>
      <c r="C18" s="1"/>
      <c r="D18" s="1"/>
      <c r="E18" s="1"/>
      <c r="F18" s="1"/>
      <c r="G18" s="1"/>
      <c r="H18" s="1"/>
      <c r="I18" s="1"/>
      <c r="J18" s="1"/>
      <c r="K18" s="1"/>
      <c r="L18" s="1"/>
      <c r="M18" s="1"/>
      <c r="N18" s="1"/>
      <c r="O18" s="1"/>
      <c r="P18" s="1"/>
      <c r="Q18" s="1"/>
      <c r="R18" s="1"/>
      <c r="S18" s="1"/>
      <c r="T18" s="1"/>
      <c r="U18" s="1"/>
      <c r="V18" s="1"/>
      <c r="W18" s="1"/>
      <c r="X18" s="1"/>
      <c r="Y18" s="1"/>
    </row>
    <row r="19" spans="1:25" x14ac:dyDescent="0.3">
      <c r="A19" s="1"/>
      <c r="B19" s="1"/>
      <c r="C19" s="1"/>
      <c r="D19" s="1"/>
      <c r="E19" s="1"/>
      <c r="F19" s="1"/>
      <c r="G19" s="1"/>
      <c r="H19" s="1"/>
      <c r="I19" s="1"/>
      <c r="J19" s="1"/>
      <c r="K19" s="1"/>
      <c r="L19" s="1"/>
      <c r="M19" s="1"/>
      <c r="N19" s="1"/>
      <c r="O19" s="1"/>
      <c r="P19" s="1"/>
      <c r="Q19" s="1"/>
      <c r="R19" s="1"/>
      <c r="S19" s="1"/>
      <c r="T19" s="1"/>
      <c r="U19" s="1"/>
      <c r="V19" s="1"/>
      <c r="W19" s="1"/>
      <c r="X19" s="1"/>
      <c r="Y19" s="1"/>
    </row>
    <row r="20" spans="1:25" x14ac:dyDescent="0.3">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3">
      <c r="A21" s="1"/>
      <c r="B21" s="1"/>
      <c r="C21" s="1"/>
      <c r="D21" s="1"/>
      <c r="E21" s="1"/>
      <c r="F21" s="1"/>
      <c r="G21" s="1"/>
      <c r="H21" s="1"/>
      <c r="I21" s="1"/>
      <c r="J21" s="1"/>
      <c r="K21" s="1"/>
      <c r="L21" s="1"/>
      <c r="M21" s="1"/>
      <c r="N21" s="1"/>
      <c r="O21" s="1"/>
      <c r="P21" s="1"/>
      <c r="Q21" s="1"/>
      <c r="R21" s="1"/>
      <c r="S21" s="1"/>
      <c r="T21" s="1"/>
      <c r="U21" s="1"/>
      <c r="V21" s="1"/>
      <c r="W21" s="1"/>
      <c r="X21" s="1"/>
      <c r="Y21" s="1"/>
    </row>
    <row r="22" spans="1:25" x14ac:dyDescent="0.3">
      <c r="A22" s="1"/>
      <c r="B22" s="1"/>
      <c r="C22" s="1"/>
      <c r="D22" s="1"/>
      <c r="E22" s="1"/>
      <c r="F22" s="1"/>
      <c r="G22" s="1"/>
      <c r="H22" s="1"/>
      <c r="I22" s="1"/>
      <c r="J22" s="1"/>
      <c r="K22" s="1"/>
      <c r="L22" s="1"/>
      <c r="M22" s="1"/>
      <c r="N22" s="1"/>
      <c r="O22" s="1"/>
      <c r="P22" s="1"/>
      <c r="Q22" s="1"/>
      <c r="R22" s="1"/>
      <c r="S22" s="1"/>
      <c r="T22" s="1"/>
      <c r="U22" s="1"/>
      <c r="V22" s="1"/>
      <c r="W22" s="1"/>
      <c r="X22" s="1"/>
      <c r="Y22" s="1"/>
    </row>
    <row r="23" spans="1:25" x14ac:dyDescent="0.3">
      <c r="A23" s="1"/>
      <c r="B23" s="1"/>
      <c r="C23" s="1"/>
      <c r="D23" s="1"/>
      <c r="E23" s="1"/>
      <c r="F23" s="1"/>
      <c r="G23" s="1"/>
      <c r="H23" s="1"/>
      <c r="I23" s="1"/>
      <c r="J23" s="1"/>
      <c r="K23" s="1"/>
      <c r="L23" s="1"/>
      <c r="M23" s="1"/>
      <c r="N23" s="1"/>
      <c r="O23" s="1"/>
      <c r="P23" s="1"/>
      <c r="Q23" s="1"/>
      <c r="R23" s="1"/>
      <c r="S23" s="1"/>
      <c r="T23" s="1"/>
      <c r="U23" s="1"/>
      <c r="V23" s="1"/>
      <c r="W23" s="1"/>
      <c r="X23" s="1"/>
      <c r="Y23" s="1"/>
    </row>
    <row r="24" spans="1:25" x14ac:dyDescent="0.3">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3">
      <c r="A25" s="1"/>
      <c r="B25" s="1"/>
      <c r="C25" s="1"/>
      <c r="D25" s="1"/>
      <c r="E25" s="1"/>
      <c r="F25" s="1"/>
      <c r="G25" s="1"/>
      <c r="H25" s="1"/>
      <c r="I25" s="1"/>
      <c r="J25" s="1"/>
      <c r="K25" s="1"/>
      <c r="L25" s="1"/>
      <c r="M25" s="1"/>
      <c r="N25" s="1"/>
      <c r="O25" s="1"/>
      <c r="P25" s="1"/>
      <c r="Q25" s="1"/>
      <c r="R25" s="1"/>
      <c r="S25" s="1"/>
      <c r="T25" s="1"/>
      <c r="U25" s="1"/>
      <c r="V25" s="1"/>
      <c r="W25" s="1"/>
      <c r="X25" s="1"/>
      <c r="Y25" s="1"/>
    </row>
    <row r="26" spans="1:25" x14ac:dyDescent="0.3">
      <c r="A26" s="1"/>
      <c r="B26" s="1"/>
      <c r="C26" s="1"/>
      <c r="D26" s="1"/>
      <c r="E26" s="1"/>
      <c r="F26" s="1"/>
      <c r="G26" s="1"/>
      <c r="H26" s="1"/>
      <c r="I26" s="1"/>
      <c r="J26" s="1"/>
      <c r="K26" s="1"/>
      <c r="L26" s="1"/>
      <c r="M26" s="1"/>
      <c r="N26" s="1"/>
      <c r="O26" s="1"/>
      <c r="P26" s="1"/>
      <c r="Q26" s="1"/>
      <c r="R26" s="1"/>
      <c r="S26" s="1"/>
      <c r="T26" s="1"/>
      <c r="U26" s="1"/>
      <c r="V26" s="1"/>
      <c r="W26" s="1"/>
      <c r="X26" s="1"/>
      <c r="Y26" s="1"/>
    </row>
    <row r="27" spans="1:25" x14ac:dyDescent="0.3">
      <c r="A27" s="1"/>
      <c r="B27" s="1"/>
      <c r="C27" s="1"/>
      <c r="D27" s="1"/>
      <c r="E27" s="1"/>
      <c r="F27" s="1"/>
      <c r="G27" s="1"/>
      <c r="H27" s="1"/>
      <c r="I27" s="1"/>
      <c r="J27" s="1"/>
      <c r="K27" s="1"/>
      <c r="L27" s="1"/>
      <c r="M27" s="1"/>
      <c r="N27" s="1"/>
      <c r="O27" s="1"/>
      <c r="P27" s="1"/>
      <c r="Q27" s="1"/>
      <c r="R27" s="1"/>
      <c r="S27" s="1"/>
      <c r="T27" s="1"/>
      <c r="U27" s="1"/>
      <c r="V27" s="1"/>
      <c r="W27" s="1"/>
      <c r="X27" s="1"/>
      <c r="Y27" s="1"/>
    </row>
    <row r="28" spans="1:25" x14ac:dyDescent="0.3">
      <c r="A28" s="1"/>
      <c r="B28" s="1"/>
      <c r="C28" s="1"/>
      <c r="D28" s="1"/>
      <c r="E28" s="1"/>
      <c r="F28" s="1"/>
      <c r="G28" s="1"/>
      <c r="H28" s="1"/>
      <c r="I28" s="1"/>
      <c r="J28" s="1"/>
      <c r="K28" s="1"/>
      <c r="L28" s="1"/>
      <c r="M28" s="1"/>
      <c r="N28" s="1"/>
      <c r="O28" s="1"/>
      <c r="P28" s="1"/>
      <c r="Q28" s="1"/>
      <c r="R28" s="1"/>
      <c r="S28" s="1"/>
      <c r="T28" s="1"/>
      <c r="U28" s="1"/>
      <c r="V28" s="1"/>
      <c r="W28" s="1"/>
      <c r="X28" s="1"/>
      <c r="Y28" s="1"/>
    </row>
    <row r="29" spans="1:25"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25"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25" x14ac:dyDescent="0.3">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3">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3">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3">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3">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3">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3">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3">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3">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3">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3">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3">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3">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3">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3">
      <c r="A63" s="1"/>
      <c r="B63" s="1"/>
      <c r="C63" s="1"/>
      <c r="D63" s="1"/>
      <c r="E63" s="1"/>
      <c r="F63" s="1"/>
      <c r="G63" s="1"/>
      <c r="H63" s="1"/>
      <c r="I63" s="1"/>
      <c r="J63" s="1"/>
      <c r="K63" s="1"/>
      <c r="L63" s="1"/>
      <c r="M63" s="1"/>
      <c r="N63" s="1"/>
      <c r="O63" s="1"/>
      <c r="P63" s="1"/>
      <c r="Q63" s="1"/>
      <c r="R63" s="1"/>
      <c r="S63" s="1"/>
      <c r="T63" s="1"/>
      <c r="U63" s="1"/>
      <c r="V63" s="1"/>
      <c r="W63" s="1"/>
      <c r="X63" s="1"/>
      <c r="Y63"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W100"/>
  <sheetViews>
    <sheetView zoomScale="70" zoomScaleNormal="70" workbookViewId="0">
      <pane xSplit="1" topLeftCell="CP1" activePane="topRight" state="frozen"/>
      <selection activeCell="B18" sqref="B18"/>
      <selection pane="topRight" activeCell="CV8" sqref="CV8"/>
    </sheetView>
  </sheetViews>
  <sheetFormatPr defaultColWidth="30.6640625" defaultRowHeight="13.2" x14ac:dyDescent="0.25"/>
  <cols>
    <col min="1" max="1" width="22.88671875" style="36" customWidth="1"/>
    <col min="2" max="2" width="45.33203125" style="36" customWidth="1"/>
    <col min="3" max="3" width="16.44140625" style="36" bestFit="1" customWidth="1"/>
    <col min="4" max="4" width="11.6640625" style="36" bestFit="1" customWidth="1"/>
    <col min="5" max="5" width="18.6640625" style="36" bestFit="1" customWidth="1"/>
    <col min="6" max="6" width="8.44140625" style="36" bestFit="1" customWidth="1"/>
    <col min="7" max="7" width="8" style="36" bestFit="1" customWidth="1"/>
    <col min="8" max="9" width="11.44140625" style="36" bestFit="1" customWidth="1"/>
    <col min="10" max="10" width="22.5546875" style="36" customWidth="1"/>
    <col min="11" max="11" width="17.88671875" style="36" bestFit="1" customWidth="1"/>
    <col min="12" max="12" width="25.33203125" style="36" bestFit="1" customWidth="1"/>
    <col min="13" max="13" width="16.109375" style="36" bestFit="1" customWidth="1"/>
    <col min="14" max="14" width="18.33203125" style="36" bestFit="1" customWidth="1"/>
    <col min="15" max="15" width="14.21875" style="36" bestFit="1" customWidth="1"/>
    <col min="16" max="16" width="17.33203125" style="36" bestFit="1" customWidth="1"/>
    <col min="17" max="17" width="27" style="36" bestFit="1" customWidth="1"/>
    <col min="18" max="18" width="11" style="36" bestFit="1" customWidth="1"/>
    <col min="19" max="19" width="10.44140625" style="36" bestFit="1" customWidth="1"/>
    <col min="20" max="20" width="7" style="36" bestFit="1" customWidth="1"/>
    <col min="21" max="21" width="9" style="36" bestFit="1" customWidth="1"/>
    <col min="22" max="22" width="8.5546875" style="36" bestFit="1" customWidth="1"/>
    <col min="23" max="23" width="10.6640625" style="36" bestFit="1" customWidth="1"/>
    <col min="24" max="24" width="9" style="36" bestFit="1" customWidth="1"/>
    <col min="25" max="25" width="11.109375" style="36" bestFit="1" customWidth="1"/>
    <col min="26" max="26" width="10" style="36" bestFit="1" customWidth="1"/>
    <col min="27" max="27" width="12.109375" style="36" bestFit="1" customWidth="1"/>
    <col min="28" max="28" width="10.21875" style="36" bestFit="1" customWidth="1"/>
    <col min="29" max="29" width="12.21875" style="36" bestFit="1" customWidth="1"/>
    <col min="30" max="30" width="17.33203125" style="36" bestFit="1" customWidth="1"/>
    <col min="31" max="31" width="19.33203125" style="36" bestFit="1" customWidth="1"/>
    <col min="32" max="32" width="7.33203125" style="36" bestFit="1" customWidth="1"/>
    <col min="33" max="33" width="9" style="36" bestFit="1" customWidth="1"/>
    <col min="34" max="34" width="5" style="36" bestFit="1" customWidth="1"/>
    <col min="35" max="35" width="6.5546875" style="36" bestFit="1" customWidth="1"/>
    <col min="36" max="36" width="5.33203125" style="36" bestFit="1" customWidth="1"/>
    <col min="37" max="37" width="7.21875" style="36" bestFit="1" customWidth="1"/>
    <col min="38" max="40" width="7.5546875" style="36" bestFit="1" customWidth="1"/>
    <col min="41" max="41" width="8.77734375" style="36" bestFit="1" customWidth="1"/>
    <col min="42" max="42" width="7.5546875" style="36" bestFit="1" customWidth="1"/>
    <col min="43" max="43" width="8.77734375" style="36" bestFit="1" customWidth="1"/>
    <col min="44" max="44" width="9.21875" style="36" customWidth="1"/>
    <col min="45" max="45" width="13.88671875" style="36" bestFit="1" customWidth="1"/>
    <col min="46" max="46" width="11" style="36" bestFit="1" customWidth="1"/>
    <col min="47" max="47" width="13.88671875" style="36" bestFit="1" customWidth="1"/>
    <col min="48" max="48" width="11" style="36" bestFit="1" customWidth="1"/>
    <col min="49" max="49" width="13.88671875" style="36" bestFit="1" customWidth="1"/>
    <col min="50" max="50" width="11" style="36" bestFit="1" customWidth="1"/>
    <col min="51" max="51" width="18.6640625" style="36" bestFit="1" customWidth="1"/>
    <col min="52" max="52" width="14.88671875" style="36" bestFit="1" customWidth="1"/>
    <col min="53" max="53" width="13.21875" style="36" bestFit="1" customWidth="1"/>
    <col min="54" max="54" width="15.6640625" style="36" bestFit="1" customWidth="1"/>
    <col min="55" max="55" width="20.109375" style="36" bestFit="1" customWidth="1"/>
    <col min="56" max="56" width="23" style="36" bestFit="1" customWidth="1"/>
    <col min="57" max="85" width="22.88671875" style="36" customWidth="1"/>
    <col min="86" max="86" width="22.88671875" style="58" customWidth="1"/>
    <col min="87" max="100" width="22.88671875" style="36" customWidth="1"/>
    <col min="101" max="118" width="3.33203125" style="36" bestFit="1" customWidth="1"/>
    <col min="119" max="127" width="4.33203125" style="36" bestFit="1" customWidth="1"/>
    <col min="128" max="16384" width="30.6640625" style="36"/>
  </cols>
  <sheetData>
    <row r="1" spans="1:127" s="37" customFormat="1" ht="52.8" x14ac:dyDescent="0.25">
      <c r="A1" s="73" t="str">
        <f t="shared" ref="A1:AF1" si="0">A7</f>
        <v>Camp Name</v>
      </c>
      <c r="B1" s="73" t="str">
        <f t="shared" si="0"/>
        <v>Summary</v>
      </c>
      <c r="C1" s="73" t="str">
        <f t="shared" si="0"/>
        <v>Alternative Name:</v>
      </c>
      <c r="D1" s="73" t="str">
        <f t="shared" si="0"/>
        <v>Region:</v>
      </c>
      <c r="E1" s="74" t="str">
        <f t="shared" si="0"/>
        <v>Province:</v>
      </c>
      <c r="F1" s="74" t="str">
        <f t="shared" si="0"/>
        <v>Country:</v>
      </c>
      <c r="G1" s="73" t="str">
        <f t="shared" si="0"/>
        <v>P-code:</v>
      </c>
      <c r="H1" s="73" t="str">
        <f t="shared" si="0"/>
        <v>Latitude:</v>
      </c>
      <c r="I1" s="73" t="str">
        <f t="shared" si="0"/>
        <v>Longitude:</v>
      </c>
      <c r="J1" s="73" t="str">
        <f t="shared" si="0"/>
        <v>Type:</v>
      </c>
      <c r="K1" s="73" t="str">
        <f t="shared" si="0"/>
        <v>Status:</v>
      </c>
      <c r="L1" s="73" t="str">
        <f t="shared" si="0"/>
        <v>Site Management Agency:</v>
      </c>
      <c r="M1" s="73" t="str">
        <f t="shared" si="0"/>
        <v>Established Date:</v>
      </c>
      <c r="N1" s="73" t="str">
        <f t="shared" si="0"/>
        <v>Capacity Individuals:</v>
      </c>
      <c r="O1" s="73" t="str">
        <f t="shared" si="0"/>
        <v>Capacity Tents:</v>
      </c>
      <c r="P1" s="73" t="str">
        <f t="shared" si="0"/>
        <v>Size of Camp (m2):</v>
      </c>
      <c r="Q1" s="73" t="str">
        <f t="shared" si="0"/>
        <v>Site Management Committee:</v>
      </c>
      <c r="R1" s="73" t="str">
        <f t="shared" si="0"/>
        <v>Households:</v>
      </c>
      <c r="S1" s="73" t="str">
        <f t="shared" si="0"/>
        <v>Individuals:</v>
      </c>
      <c r="T1" s="73" t="str">
        <f t="shared" si="0"/>
        <v>Males:</v>
      </c>
      <c r="U1" s="73" t="str">
        <f t="shared" si="0"/>
        <v>Females:</v>
      </c>
      <c r="V1" s="73" t="str">
        <f t="shared" si="0"/>
        <v>Male 0-4</v>
      </c>
      <c r="W1" s="73" t="str">
        <f t="shared" si="0"/>
        <v>Female 0-4</v>
      </c>
      <c r="X1" s="73" t="str">
        <f t="shared" si="0"/>
        <v>Male 5-11</v>
      </c>
      <c r="Y1" s="73" t="str">
        <f t="shared" si="0"/>
        <v>Female 5-11</v>
      </c>
      <c r="Z1" s="73" t="str">
        <f t="shared" si="0"/>
        <v>Male 12-17</v>
      </c>
      <c r="AA1" s="73" t="str">
        <f t="shared" si="0"/>
        <v>Female 12-17</v>
      </c>
      <c r="AB1" s="73" t="str">
        <f t="shared" si="0"/>
        <v>Male 18-59</v>
      </c>
      <c r="AC1" s="73" t="str">
        <f t="shared" si="0"/>
        <v>Female 18-59</v>
      </c>
      <c r="AD1" s="73" t="str">
        <f t="shared" si="0"/>
        <v>Male 60 and above</v>
      </c>
      <c r="AE1" s="73" t="str">
        <f t="shared" si="0"/>
        <v>Female 60 and above</v>
      </c>
      <c r="AF1" s="73" t="str">
        <f t="shared" si="0"/>
        <v>Resafa</v>
      </c>
      <c r="AG1" s="73" t="str">
        <f t="shared" ref="AG1:AX1" si="1">AG7</f>
        <v>Khanaqin</v>
      </c>
      <c r="AH1" s="73" t="str">
        <f t="shared" si="1"/>
        <v>Erbil</v>
      </c>
      <c r="AI1" s="73" t="str">
        <f t="shared" si="1"/>
        <v>Sumel</v>
      </c>
      <c r="AJ1" s="73" t="str">
        <f t="shared" si="1"/>
        <v>Akre</v>
      </c>
      <c r="AK1" s="73" t="str">
        <f t="shared" si="1"/>
        <v>Group1</v>
      </c>
      <c r="AL1" s="73" t="str">
        <f t="shared" si="1"/>
        <v>Group2</v>
      </c>
      <c r="AM1" s="73" t="str">
        <f t="shared" si="1"/>
        <v>Group3</v>
      </c>
      <c r="AN1" s="73" t="str">
        <f t="shared" si="1"/>
        <v>Group4</v>
      </c>
      <c r="AO1" s="73" t="str">
        <f t="shared" si="1"/>
        <v>Christian</v>
      </c>
      <c r="AP1" s="73" t="str">
        <f t="shared" si="1"/>
        <v>Muslim</v>
      </c>
      <c r="AQ1" s="73" t="str">
        <f t="shared" si="1"/>
        <v>Buddhist</v>
      </c>
      <c r="AR1" s="73" t="str">
        <f t="shared" si="1"/>
        <v>Hindu</v>
      </c>
      <c r="AS1" s="73" t="str">
        <f t="shared" si="1"/>
        <v>Need 1</v>
      </c>
      <c r="AT1" s="73" t="str">
        <f t="shared" si="1"/>
        <v>Percentage</v>
      </c>
      <c r="AU1" s="73" t="str">
        <f t="shared" si="1"/>
        <v>Need 2</v>
      </c>
      <c r="AV1" s="73" t="str">
        <f t="shared" si="1"/>
        <v>Percentage</v>
      </c>
      <c r="AW1" s="73" t="str">
        <f t="shared" si="1"/>
        <v>Need 3</v>
      </c>
      <c r="AX1" s="73" t="str">
        <f t="shared" si="1"/>
        <v>Percentage</v>
      </c>
      <c r="AY1" s="73" t="str">
        <f t="shared" ref="AY1:BA1" si="2">AY7</f>
        <v>Available assistance</v>
      </c>
      <c r="AZ1" s="73" t="str">
        <f t="shared" si="2"/>
        <v>Documentation</v>
      </c>
      <c r="BA1" s="73" t="str">
        <f t="shared" si="2"/>
        <v>Legal services</v>
      </c>
      <c r="BB1" s="73" t="str">
        <f t="shared" ref="BB1:BD1" si="3">BB7</f>
        <v>Lack of livelihood</v>
      </c>
      <c r="BC1" s="73" t="str">
        <f t="shared" si="3"/>
        <v>Lack of free movement</v>
      </c>
      <c r="BD1" s="73" t="str">
        <f t="shared" si="3"/>
        <v>Lack of access to services</v>
      </c>
      <c r="BE1" s="73" t="str">
        <f t="shared" ref="BE1:BR1" si="4">BE7</f>
        <v>Separated Child (Male)</v>
      </c>
      <c r="BF1" s="73" t="str">
        <f t="shared" si="4"/>
        <v>Separated Child (Female)</v>
      </c>
      <c r="BG1" s="73" t="str">
        <f t="shared" si="4"/>
        <v>Woman at Risk (Male)</v>
      </c>
      <c r="BH1" s="73" t="str">
        <f t="shared" si="4"/>
        <v>Woman at Risk (Female)</v>
      </c>
      <c r="BI1" s="73" t="str">
        <f t="shared" si="4"/>
        <v>Serious Medical Condition (Male)</v>
      </c>
      <c r="BJ1" s="73" t="str">
        <f t="shared" si="4"/>
        <v>Serious Medical Condition (Female)</v>
      </c>
      <c r="BK1" s="73" t="str">
        <f t="shared" si="4"/>
        <v>Legal Protection Needs (Male)</v>
      </c>
      <c r="BL1" s="73" t="str">
        <f t="shared" si="4"/>
        <v>Legal Protection Needs (Female)</v>
      </c>
      <c r="BM1" s="73" t="str">
        <f t="shared" si="4"/>
        <v>Single Parent (Male)</v>
      </c>
      <c r="BN1" s="73" t="str">
        <f t="shared" si="4"/>
        <v>Single Parent (Female)</v>
      </c>
      <c r="BO1" s="73" t="str">
        <f t="shared" si="4"/>
        <v>Persons with Disabilities (Male)</v>
      </c>
      <c r="BP1" s="73" t="str">
        <f t="shared" si="4"/>
        <v>Persons with Disabilities (Female)</v>
      </c>
      <c r="BQ1" s="73" t="str">
        <f t="shared" si="4"/>
        <v>Unaccompanied Minor/Separated Child (Male)</v>
      </c>
      <c r="BR1" s="73" t="str">
        <f t="shared" si="4"/>
        <v>Unaccompanied Minor/Separated Child (Female)</v>
      </c>
      <c r="BS1" s="73" t="str">
        <f t="shared" ref="BS1:DW1" si="5">BS7</f>
        <v>Older Person at Risk (Male)</v>
      </c>
      <c r="BT1" s="73" t="str">
        <f t="shared" si="5"/>
        <v>Older Person at Risk (Female)</v>
      </c>
      <c r="BU1" s="73" t="str">
        <f t="shared" ref="BU1" si="6">BU7</f>
        <v>Averaqe open air per household</v>
      </c>
      <c r="BV1" s="73" t="str">
        <f t="shared" ref="BV1:CE1" si="7">BV7</f>
        <v>% of IDPs registered on an individual basis</v>
      </c>
      <c r="BW1" s="73" t="str">
        <f t="shared" si="7"/>
        <v>Average area per household</v>
      </c>
      <c r="BX1" s="73" t="str">
        <f t="shared" si="7"/>
        <v>Average number of individuals per tent</v>
      </c>
      <c r="BY1" s="73" t="str">
        <f t="shared" si="7"/>
        <v>Litres of water available per person per day</v>
      </c>
      <c r="BZ1" s="73" t="str">
        <f t="shared" si="7"/>
        <v># of persons per latrine (m/f)</v>
      </c>
      <c r="CA1" s="73" t="str">
        <f t="shared" si="7"/>
        <v># of persons per shower (m/f)</v>
      </c>
      <c r="CB1" s="73" t="str">
        <f t="shared" si="7"/>
        <v>Frequency of solid waste disposal from the settled environment</v>
      </c>
      <c r="CC1" s="73" t="str">
        <f t="shared" si="7"/>
        <v>% of households accessed food parcels or equivalent in the past month</v>
      </c>
      <c r="CD1" s="73" t="str">
        <f t="shared" si="7"/>
        <v>distance in kilometres to nearest medical facility</v>
      </c>
      <c r="CE1" s="73" t="str">
        <f t="shared" si="7"/>
        <v>% of children aged 6-11 enrolled in primary school</v>
      </c>
      <c r="CF1" s="73" t="str">
        <f t="shared" ref="CF1" si="8">CF7</f>
        <v>% of children aged 12-17 enrolled in secondary school</v>
      </c>
      <c r="CG1" s="73" t="str">
        <f t="shared" si="5"/>
        <v>% of individuals with access to information</v>
      </c>
      <c r="CH1" s="73" t="str">
        <f t="shared" si="5"/>
        <v>% of women represention in camp management structures</v>
      </c>
      <c r="CI1" s="73" t="str">
        <f t="shared" si="5"/>
        <v>% of newborns issued with a birth certificate</v>
      </c>
      <c r="CJ1" s="73" t="str">
        <f t="shared" ref="CJ1" si="9">CJ7</f>
        <v>% of individuals with identification documents</v>
      </c>
      <c r="CK1" s="73" t="str">
        <f t="shared" ref="CK1:CU1" si="10">CK7</f>
        <v>Distance between each shelter</v>
      </c>
      <c r="CL1" s="73" t="str">
        <f t="shared" si="10"/>
        <v>Distance between shelters and toilets</v>
      </c>
      <c r="CM1" s="73" t="str">
        <f t="shared" si="10"/>
        <v>Average covered space per person</v>
      </c>
      <c r="CN1" s="73" t="str">
        <f t="shared" si="10"/>
        <v># people per water point</v>
      </c>
      <c r="CO1" s="73" t="str">
        <f t="shared" si="10"/>
        <v>Distance between toilets and ground water sources</v>
      </c>
      <c r="CP1" s="73" t="str">
        <f t="shared" si="10"/>
        <v># of persons per refuse pit</v>
      </c>
      <c r="CQ1" s="73" t="str">
        <f t="shared" si="10"/>
        <v>Distance to food distribution site</v>
      </c>
      <c r="CR1" s="73" t="str">
        <f t="shared" ref="CR1" si="11">CR7</f>
        <v>% of population within 1 days return walk of supplimentary feeding programmes</v>
      </c>
      <c r="CS1" s="73" t="str">
        <f t="shared" si="10"/>
        <v># of people per health unit</v>
      </c>
      <c r="CT1" s="73" t="str">
        <f t="shared" ref="CT1" si="12">CT7</f>
        <v># of health care workers per 10,000 people</v>
      </c>
      <c r="CU1" s="73" t="str">
        <f t="shared" si="10"/>
        <v>% of households who are able to afford basic needs</v>
      </c>
      <c r="CV1" s="73" t="str">
        <f t="shared" si="5"/>
        <v>% of children with specific needs enrolled in school</v>
      </c>
      <c r="CW1" s="73">
        <f t="shared" si="5"/>
        <v>0</v>
      </c>
      <c r="CX1" s="73">
        <f t="shared" si="5"/>
        <v>0</v>
      </c>
      <c r="CY1" s="73">
        <f t="shared" si="5"/>
        <v>0</v>
      </c>
      <c r="CZ1" s="73">
        <f t="shared" si="5"/>
        <v>0</v>
      </c>
      <c r="DA1" s="73">
        <f t="shared" si="5"/>
        <v>0</v>
      </c>
      <c r="DB1" s="73">
        <f t="shared" si="5"/>
        <v>0</v>
      </c>
      <c r="DC1" s="73">
        <f t="shared" si="5"/>
        <v>0</v>
      </c>
      <c r="DD1" s="73">
        <f t="shared" si="5"/>
        <v>0</v>
      </c>
      <c r="DE1" s="73">
        <f t="shared" si="5"/>
        <v>0</v>
      </c>
      <c r="DF1" s="73">
        <f t="shared" si="5"/>
        <v>0</v>
      </c>
      <c r="DG1" s="73">
        <f t="shared" si="5"/>
        <v>0</v>
      </c>
      <c r="DH1" s="73">
        <f t="shared" si="5"/>
        <v>0</v>
      </c>
      <c r="DI1" s="73">
        <f t="shared" si="5"/>
        <v>0</v>
      </c>
      <c r="DJ1" s="73">
        <f t="shared" si="5"/>
        <v>0</v>
      </c>
      <c r="DK1" s="73">
        <f t="shared" si="5"/>
        <v>0</v>
      </c>
      <c r="DL1" s="73">
        <f t="shared" si="5"/>
        <v>0</v>
      </c>
      <c r="DM1" s="73">
        <f t="shared" si="5"/>
        <v>0</v>
      </c>
      <c r="DN1" s="73">
        <f t="shared" si="5"/>
        <v>0</v>
      </c>
      <c r="DO1" s="73">
        <f t="shared" si="5"/>
        <v>0</v>
      </c>
      <c r="DP1" s="73">
        <f t="shared" si="5"/>
        <v>0</v>
      </c>
      <c r="DQ1" s="73">
        <f t="shared" si="5"/>
        <v>0</v>
      </c>
      <c r="DR1" s="73">
        <f t="shared" si="5"/>
        <v>0</v>
      </c>
      <c r="DS1" s="73">
        <f t="shared" si="5"/>
        <v>0</v>
      </c>
      <c r="DT1" s="73">
        <f t="shared" si="5"/>
        <v>0</v>
      </c>
      <c r="DU1" s="73">
        <f t="shared" si="5"/>
        <v>0</v>
      </c>
      <c r="DV1" s="73">
        <f t="shared" si="5"/>
        <v>0</v>
      </c>
      <c r="DW1" s="73">
        <f t="shared" si="5"/>
        <v>0</v>
      </c>
    </row>
    <row r="2" spans="1:127" ht="26.4" customHeight="1" x14ac:dyDescent="0.25">
      <c r="A2" s="69" t="str">
        <f>VLOOKUP(Profile_Portrait!$E$2,Data!$A$8:$EW$488,A3,)</f>
        <v>Baharka</v>
      </c>
      <c r="B2" s="69" t="str">
        <f>VLOOKUP(Profile_Portrait!$E$2,Data!$A$8:$EW$488,B3,)</f>
        <v>Lorem ipsum dolor sit amet, consectetuer adipiscing. Lorem ipsum dolor sit amet, consectetuer adipiscing. Lorem ipsum dolor sit amet, consectetuer adipiscing. Lorem ipsum dolor sit amet, consectetuer adipiscing.</v>
      </c>
      <c r="C2" s="69" t="str">
        <f>VLOOKUP(Profile_Portrait!$E$2,Data!$A$8:$EW$488,C3,)</f>
        <v>Alt_Name_10</v>
      </c>
      <c r="D2" s="69" t="str">
        <f>VLOOKUP(Profile_Portrait!$E$2,Data!$A$8:$EW$488,D3,)</f>
        <v>Erbil</v>
      </c>
      <c r="E2" s="69" t="str">
        <f>VLOOKUP(Profile_Portrait!$E$2,Data!$A$8:$EW$488,E3,)</f>
        <v>Musayab</v>
      </c>
      <c r="F2" s="69" t="str">
        <f>VLOOKUP(Profile_Portrait!$E$2,Data!$A$8:$EW$488,F3,)</f>
        <v>Iraq</v>
      </c>
      <c r="G2" s="69" t="str">
        <f>VLOOKUP(Profile_Portrait!$E$2,Data!$A$8:$EW$488,G3,)</f>
        <v>IQ1102</v>
      </c>
      <c r="H2" s="69">
        <f>VLOOKUP(Profile_Portrait!$E$2,Data!$A$8:$EW$488,H3,)</f>
        <v>36.294348999999997</v>
      </c>
      <c r="I2" s="69">
        <f>VLOOKUP(Profile_Portrait!$E$2,Data!$A$8:$EW$488,I3,)</f>
        <v>43.991999999999997</v>
      </c>
      <c r="J2" s="69" t="str">
        <f>VLOOKUP(Profile_Portrait!$E$2,Data!$A$8:$EW$488,J3,)</f>
        <v>Collective Centre</v>
      </c>
      <c r="K2" s="69" t="str">
        <f>VLOOKUP(Profile_Portrait!$E$2,Data!$A$8:$EW$488,K3,)</f>
        <v>Open</v>
      </c>
      <c r="L2" s="69" t="str">
        <f>VLOOKUP(Profile_Portrait!$E$2,Data!$A$8:$EW$488,L3,)</f>
        <v>Erbil Refugee Council (ERC)</v>
      </c>
      <c r="M2" s="70">
        <f>VLOOKUP(Profile_Portrait!$E$2,Data!$A$8:$EW$488,M3,)</f>
        <v>41649</v>
      </c>
      <c r="N2" s="69">
        <f>VLOOKUP(Profile_Portrait!$E$2,Data!$A$8:$EW$488,N3,)</f>
        <v>559</v>
      </c>
      <c r="O2" s="69">
        <f>VLOOKUP(Profile_Portrait!$E$2,Data!$A$8:$EW$488,O3,)</f>
        <v>434</v>
      </c>
      <c r="P2" s="69">
        <f>VLOOKUP(Profile_Portrait!$E$2,Data!$A$8:$EW$488,P3,)</f>
        <v>96</v>
      </c>
      <c r="Q2" s="69" t="str">
        <f>VLOOKUP(Profile_Portrait!$E$2,Data!$A$8:$EW$488,Q3,)</f>
        <v>No</v>
      </c>
      <c r="R2" s="69">
        <f>VLOOKUP(Profile_Portrait!$E$2,Data!$A$8:$EW$488,R3,)</f>
        <v>181</v>
      </c>
      <c r="S2" s="69">
        <f>VLOOKUP(Profile_Portrait!$E$2,Data!$A$8:$EW$488,S3,)</f>
        <v>827</v>
      </c>
      <c r="T2" s="69">
        <f>VLOOKUP(Profile_Portrait!$E$2,Data!$A$8:$EW$488,T3,)</f>
        <v>436</v>
      </c>
      <c r="U2" s="69">
        <f>VLOOKUP(Profile_Portrait!$E$2,Data!$A$8:$EW$488,U3,)</f>
        <v>391</v>
      </c>
      <c r="V2" s="69">
        <f>VLOOKUP(Profile_Portrait!$E$2,Data!$A$8:$EW$488,V3,)</f>
        <v>16</v>
      </c>
      <c r="W2" s="69">
        <f>VLOOKUP(Profile_Portrait!$E$2,Data!$A$8:$EW$488,W3,)</f>
        <v>8</v>
      </c>
      <c r="X2" s="69">
        <f>VLOOKUP(Profile_Portrait!$E$2,Data!$A$8:$EW$488,X3,)</f>
        <v>54</v>
      </c>
      <c r="Y2" s="69">
        <f>VLOOKUP(Profile_Portrait!$E$2,Data!$A$8:$EW$488,Y3,)</f>
        <v>53</v>
      </c>
      <c r="Z2" s="69">
        <f>VLOOKUP(Profile_Portrait!$E$2,Data!$A$8:$EW$488,Z3,)</f>
        <v>268</v>
      </c>
      <c r="AA2" s="69">
        <f>VLOOKUP(Profile_Portrait!$E$2,Data!$A$8:$EW$488,AA3,)</f>
        <v>246</v>
      </c>
      <c r="AB2" s="69">
        <f>VLOOKUP(Profile_Portrait!$E$2,Data!$A$8:$EW$488,AB3,)</f>
        <v>89</v>
      </c>
      <c r="AC2" s="69">
        <f>VLOOKUP(Profile_Portrait!$E$2,Data!$A$8:$EW$488,AC3,)</f>
        <v>77</v>
      </c>
      <c r="AD2" s="69">
        <f>VLOOKUP(Profile_Portrait!$E$2,Data!$A$8:$EW$488,AD3,)</f>
        <v>9</v>
      </c>
      <c r="AE2" s="69">
        <f>VLOOKUP(Profile_Portrait!$E$2,Data!$A$8:$EW$488,AE3,)</f>
        <v>7</v>
      </c>
      <c r="AF2" s="69">
        <f>VLOOKUP(Profile_Portrait!$E$2,Data!$A$8:$EW$488,AF3,)</f>
        <v>338</v>
      </c>
      <c r="AG2" s="69">
        <f>VLOOKUP(Profile_Portrait!$E$2,Data!$A$8:$EW$488,AG3,)</f>
        <v>286</v>
      </c>
      <c r="AH2" s="69">
        <f>VLOOKUP(Profile_Portrait!$E$2,Data!$A$8:$EW$488,AH3,)</f>
        <v>209</v>
      </c>
      <c r="AI2" s="69">
        <f>VLOOKUP(Profile_Portrait!$E$2,Data!$A$8:$EW$488,AI3,)</f>
        <v>359</v>
      </c>
      <c r="AJ2" s="69">
        <f>VLOOKUP(Profile_Portrait!$E$2,Data!$A$8:$EW$488,AJ3,)</f>
        <v>93</v>
      </c>
      <c r="AK2" s="69">
        <f>VLOOKUP(Profile_Portrait!$E$2,Data!$A$8:$EW$488,AK3,)</f>
        <v>380</v>
      </c>
      <c r="AL2" s="69">
        <f>VLOOKUP(Profile_Portrait!$E$2,Data!$A$8:$EW$488,AL3,)</f>
        <v>268</v>
      </c>
      <c r="AM2" s="69">
        <f>VLOOKUP(Profile_Portrait!$E$2,Data!$A$8:$EW$488,AM3,)</f>
        <v>134</v>
      </c>
      <c r="AN2" s="69">
        <f>VLOOKUP(Profile_Portrait!$E$2,Data!$A$8:$EW$488,AN3,)</f>
        <v>5</v>
      </c>
      <c r="AO2" s="69">
        <f>VLOOKUP(Profile_Portrait!$E$2,Data!$A$8:$EW$488,AO3,)</f>
        <v>134</v>
      </c>
      <c r="AP2" s="69">
        <f>VLOOKUP(Profile_Portrait!$E$2,Data!$A$8:$EW$488,AP3,)</f>
        <v>380</v>
      </c>
      <c r="AQ2" s="69">
        <f>VLOOKUP(Profile_Portrait!$E$2,Data!$A$8:$EW$488,AQ3,)</f>
        <v>45</v>
      </c>
      <c r="AR2" s="69">
        <f>VLOOKUP(Profile_Portrait!$E$2,Data!$A$8:$EW$488,AR3,)</f>
        <v>268</v>
      </c>
      <c r="AS2" s="69" t="str">
        <f>VLOOKUP(Profile_Portrait!$E$2,Data!$A$8:$EW$488,AS3,)</f>
        <v>Portable Water</v>
      </c>
      <c r="AT2" s="71">
        <f>VLOOKUP(Profile_Portrait!$E$2,Data!$A$8:$EW$488,AT3,)</f>
        <v>0.7</v>
      </c>
      <c r="AU2" s="69" t="str">
        <f>VLOOKUP(Profile_Portrait!$E$2,Data!$A$8:$EW$488,AU3,)</f>
        <v>NFIs</v>
      </c>
      <c r="AV2" s="71">
        <f>VLOOKUP(Profile_Portrait!$E$2,Data!$A$8:$EW$488,AV3,)</f>
        <v>0.2</v>
      </c>
      <c r="AW2" s="69" t="str">
        <f>VLOOKUP(Profile_Portrait!$E$2,Data!$A$8:$EW$488,AW3,)</f>
        <v>Sanitiation</v>
      </c>
      <c r="AX2" s="71">
        <f>VLOOKUP(Profile_Portrait!$E$2,Data!$A$8:$EW$488,AX3,)</f>
        <v>0.1</v>
      </c>
      <c r="AY2" s="71">
        <f>VLOOKUP(Profile_Portrait!$E$2,Data!$A$8:$EW$488,AY3,)</f>
        <v>0.2</v>
      </c>
      <c r="AZ2" s="71">
        <f>VLOOKUP(Profile_Portrait!$E$2,Data!$A$8:$EW$488,AZ3,)</f>
        <v>0.1</v>
      </c>
      <c r="BA2" s="71">
        <f>VLOOKUP(Profile_Portrait!$E$2,Data!$A$8:$EW$488,BA3,)</f>
        <v>0.7</v>
      </c>
      <c r="BB2" s="71">
        <f>VLOOKUP(Profile_Portrait!$E$2,Data!$A$8:$EW$488,BB3,)</f>
        <v>0.2</v>
      </c>
      <c r="BC2" s="71">
        <f>VLOOKUP(Profile_Portrait!$E$2,Data!$A$8:$EW$488,BC3,)</f>
        <v>0.7</v>
      </c>
      <c r="BD2" s="71">
        <f>VLOOKUP(Profile_Portrait!$E$2,Data!$A$8:$EW$488,BD3,)</f>
        <v>0.2</v>
      </c>
      <c r="BE2" s="69">
        <f>VLOOKUP(Profile_Portrait!$E$2,Data!$A$8:$EW$488,BE3,)</f>
        <v>20</v>
      </c>
      <c r="BF2" s="69">
        <f>VLOOKUP(Profile_Portrait!$E$2,Data!$A$8:$EW$488,BF3,)</f>
        <v>27</v>
      </c>
      <c r="BG2" s="69">
        <f>VLOOKUP(Profile_Portrait!$E$2,Data!$A$8:$EW$488,BG3,)</f>
        <v>0</v>
      </c>
      <c r="BH2" s="69">
        <f>VLOOKUP(Profile_Portrait!$E$2,Data!$A$8:$EW$488,BH3,)</f>
        <v>46</v>
      </c>
      <c r="BI2" s="69">
        <f>VLOOKUP(Profile_Portrait!$E$2,Data!$A$8:$EW$488,BI3,)</f>
        <v>32</v>
      </c>
      <c r="BJ2" s="69">
        <f>VLOOKUP(Profile_Portrait!$E$2,Data!$A$8:$EW$488,BJ3,)</f>
        <v>45</v>
      </c>
      <c r="BK2" s="69">
        <f>VLOOKUP(Profile_Portrait!$E$2,Data!$A$8:$EW$488,BK3,)</f>
        <v>12</v>
      </c>
      <c r="BL2" s="69">
        <f>VLOOKUP(Profile_Portrait!$E$2,Data!$A$8:$EW$488,BL3,)</f>
        <v>46</v>
      </c>
      <c r="BM2" s="69">
        <f>VLOOKUP(Profile_Portrait!$E$2,Data!$A$8:$EW$488,BM3,)</f>
        <v>43</v>
      </c>
      <c r="BN2" s="69">
        <f>VLOOKUP(Profile_Portrait!$E$2,Data!$A$8:$EW$488,BN3,)</f>
        <v>40</v>
      </c>
      <c r="BO2" s="69">
        <f>VLOOKUP(Profile_Portrait!$E$2,Data!$A$8:$EW$488,BO3,)</f>
        <v>36</v>
      </c>
      <c r="BP2" s="69">
        <f>VLOOKUP(Profile_Portrait!$E$2,Data!$A$8:$EW$488,BP3,)</f>
        <v>47</v>
      </c>
      <c r="BQ2" s="69">
        <f>VLOOKUP(Profile_Portrait!$E$2,Data!$A$8:$EW$488,BQ3,)</f>
        <v>14</v>
      </c>
      <c r="BR2" s="69">
        <f>VLOOKUP(Profile_Portrait!$E$2,Data!$A$8:$EW$488,BR3,)</f>
        <v>37</v>
      </c>
      <c r="BS2" s="69">
        <f>VLOOKUP(Profile_Portrait!$E$2,Data!$A$8:$EW$488,BS3,)</f>
        <v>10</v>
      </c>
      <c r="BT2" s="69">
        <f>VLOOKUP(Profile_Portrait!$E$2,Data!$A$8:$EW$488,BT3,)</f>
        <v>50</v>
      </c>
      <c r="BU2" s="69">
        <f>VLOOKUP(Profile_Portrait!$E$2,Data!$A$8:$EW$488,BU3,)</f>
        <v>30</v>
      </c>
      <c r="BV2" s="71">
        <f>VLOOKUP(Profile_Portrait!$E$2,Data!$A$8:$EW$488,BV3,)</f>
        <v>2.304200377507204E-2</v>
      </c>
      <c r="BW2" s="69">
        <f>VLOOKUP(Profile_Portrait!$E$2,Data!$A$8:$EW$488,BW3,)</f>
        <v>20</v>
      </c>
      <c r="BX2" s="69">
        <f>VLOOKUP(Profile_Portrait!$E$2,Data!$A$8:$EW$488,BX3,)</f>
        <v>2</v>
      </c>
      <c r="BY2" s="69">
        <f>VLOOKUP(Profile_Portrait!$E$2,Data!$A$8:$EW$488,BY3,)</f>
        <v>19</v>
      </c>
      <c r="BZ2" s="69">
        <f>VLOOKUP(Profile_Portrait!$E$2,Data!$A$8:$EW$488,BZ3,)</f>
        <v>5</v>
      </c>
      <c r="CA2" s="69">
        <f>VLOOKUP(Profile_Portrait!$E$2,Data!$A$8:$EW$488,CA3,)</f>
        <v>24</v>
      </c>
      <c r="CB2" s="69" t="str">
        <f>VLOOKUP(Profile_Portrait!$E$2,Data!$A$8:$EW$488,CB3,)</f>
        <v>every 3 weeks</v>
      </c>
      <c r="CC2" s="69">
        <f>VLOOKUP(Profile_Portrait!$E$2,Data!$A$8:$EW$488,CC3,)</f>
        <v>9.1897430430425864E-2</v>
      </c>
      <c r="CD2" s="69" t="str">
        <f>VLOOKUP(Profile_Portrait!$E$2,Data!$A$8:$EW$488,CD3,)</f>
        <v>1 - 5 km</v>
      </c>
      <c r="CE2" s="71">
        <f>VLOOKUP(Profile_Portrait!$E$2,Data!$A$8:$EW$488,CE3,)</f>
        <v>0.5765660865384693</v>
      </c>
      <c r="CF2" s="71">
        <f>VLOOKUP(Profile_Portrait!$E$2,Data!$A$8:$EW$488,CF3,)</f>
        <v>0.88523143660880066</v>
      </c>
      <c r="CG2" s="71">
        <f>VLOOKUP(Profile_Portrait!$E$2,Data!$A$8:$EW$488,CG3,)</f>
        <v>0.57282900666478687</v>
      </c>
      <c r="CH2" s="71">
        <f>VLOOKUP(Profile_Portrait!$E$2,Data!$A$8:$EW$488,CH3,)</f>
        <v>2.304200377507204E-2</v>
      </c>
      <c r="CI2" s="71">
        <f>VLOOKUP(Profile_Portrait!$E$2,Data!$A$8:$EW$488,CI3,)</f>
        <v>2.304200377507204E-2</v>
      </c>
      <c r="CJ2" s="71">
        <f>VLOOKUP(Profile_Portrait!$E$2,Data!$A$8:$EW$488,CJ3,)</f>
        <v>0.88523143660880066</v>
      </c>
      <c r="CK2" s="69">
        <f>VLOOKUP(Profile_Portrait!$E$2,Data!$A$8:$EW$488,CK3,)</f>
        <v>4</v>
      </c>
      <c r="CL2" s="69">
        <f>VLOOKUP(Profile_Portrait!$E$2,Data!$A$8:$EW$488,CL3,)</f>
        <v>32</v>
      </c>
      <c r="CM2" s="69">
        <f>VLOOKUP(Profile_Portrait!$E$2,Data!$A$8:$EW$488,CM3,)</f>
        <v>0.98521469393822159</v>
      </c>
      <c r="CN2" s="69">
        <f>VLOOKUP(Profile_Portrait!$E$2,Data!$A$8:$EW$488,CN3,)</f>
        <v>450</v>
      </c>
      <c r="CO2" s="69">
        <f>VLOOKUP(Profile_Portrait!$E$2,Data!$A$8:$EW$488,CO3,)</f>
        <v>5</v>
      </c>
      <c r="CP2" s="69">
        <f>VLOOKUP(Profile_Portrait!$E$2,Data!$A$8:$EW$488,CP3,)</f>
        <v>609</v>
      </c>
      <c r="CQ2" s="69" t="str">
        <f>VLOOKUP(Profile_Portrait!$E$2,Data!$A$8:$EW$488,CQ3,)</f>
        <v>10 km or more</v>
      </c>
      <c r="CR2" s="154">
        <f>VLOOKUP(Profile_Portrait!$E$2,Data!$A$8:$EW$488,CR3,)</f>
        <v>9.1897430430425864E-2</v>
      </c>
      <c r="CS2" s="152">
        <f>VLOOKUP(Profile_Portrait!$E$2,Data!$A$8:$EW$488,CS3,)</f>
        <v>14190</v>
      </c>
      <c r="CT2" s="69">
        <f>VLOOKUP(Profile_Portrait!$E$2,Data!$A$8:$EW$488,CT3,)</f>
        <v>20</v>
      </c>
      <c r="CU2" s="69">
        <f>VLOOKUP(Profile_Portrait!$E$2,Data!$A$8:$EW$488,CU3,)</f>
        <v>0.76565599589370736</v>
      </c>
      <c r="CV2" s="69">
        <f>VLOOKUP(Profile_Portrait!$E$2,Data!$A$8:$EW$488,CV3,)</f>
        <v>0.5765660865384693</v>
      </c>
      <c r="CW2" s="69">
        <f>VLOOKUP(Profile_Portrait!$E$2,Data!$A$8:$EW$488,CW3,)</f>
        <v>0</v>
      </c>
      <c r="CX2" s="69">
        <f>VLOOKUP(Profile_Portrait!$E$2,Data!$A$8:$EW$488,CX3,)</f>
        <v>0</v>
      </c>
      <c r="CY2" s="69">
        <f>VLOOKUP(Profile_Portrait!$E$2,Data!$A$8:$EW$488,CY3,)</f>
        <v>0</v>
      </c>
      <c r="CZ2" s="69">
        <f>VLOOKUP(Profile_Portrait!$E$2,Data!$A$8:$EW$488,CZ3,)</f>
        <v>0</v>
      </c>
      <c r="DA2" s="69">
        <f>VLOOKUP(Profile_Portrait!$E$2,Data!$A$8:$EW$488,DA3,)</f>
        <v>0</v>
      </c>
      <c r="DB2" s="69">
        <f>VLOOKUP(Profile_Portrait!$E$2,Data!$A$8:$EW$488,DB3,)</f>
        <v>0</v>
      </c>
      <c r="DC2" s="69">
        <f>VLOOKUP(Profile_Portrait!$E$2,Data!$A$8:$EW$488,DC3,)</f>
        <v>0</v>
      </c>
      <c r="DD2" s="69">
        <f>VLOOKUP(Profile_Portrait!$E$2,Data!$A$8:$EW$488,DD3,)</f>
        <v>0</v>
      </c>
      <c r="DE2" s="69">
        <f>VLOOKUP(Profile_Portrait!$E$2,Data!$A$8:$EW$488,DE3,)</f>
        <v>0</v>
      </c>
      <c r="DF2" s="69">
        <f>VLOOKUP(Profile_Portrait!$E$2,Data!$A$8:$EW$488,DF3,)</f>
        <v>0</v>
      </c>
      <c r="DG2" s="69">
        <f>VLOOKUP(Profile_Portrait!$E$2,Data!$A$8:$EW$488,DG3,)</f>
        <v>0</v>
      </c>
      <c r="DH2" s="69">
        <f>VLOOKUP(Profile_Portrait!$E$2,Data!$A$8:$EW$488,DH3,)</f>
        <v>0</v>
      </c>
      <c r="DI2" s="69">
        <f>VLOOKUP(Profile_Portrait!$E$2,Data!$A$8:$EW$488,DI3,)</f>
        <v>0</v>
      </c>
      <c r="DJ2" s="69">
        <f>VLOOKUP(Profile_Portrait!$E$2,Data!$A$8:$EW$488,DJ3,)</f>
        <v>0</v>
      </c>
      <c r="DK2" s="69">
        <f>VLOOKUP(Profile_Portrait!$E$2,Data!$A$8:$EW$488,DK3,)</f>
        <v>0</v>
      </c>
      <c r="DL2" s="69">
        <f>VLOOKUP(Profile_Portrait!$E$2,Data!$A$8:$EW$488,DL3,)</f>
        <v>0</v>
      </c>
      <c r="DM2" s="69">
        <f>VLOOKUP(Profile_Portrait!$E$2,Data!$A$8:$EW$488,DM3,)</f>
        <v>0</v>
      </c>
      <c r="DN2" s="69">
        <f>VLOOKUP(Profile_Portrait!$E$2,Data!$A$8:$EW$488,DN3,)</f>
        <v>0</v>
      </c>
      <c r="DO2" s="69">
        <f>VLOOKUP(Profile_Portrait!$E$2,Data!$A$8:$EW$488,DO3,)</f>
        <v>0</v>
      </c>
      <c r="DP2" s="69">
        <f>VLOOKUP(Profile_Portrait!$E$2,Data!$A$8:$EW$488,DP3,)</f>
        <v>0</v>
      </c>
      <c r="DQ2" s="69">
        <f>VLOOKUP(Profile_Portrait!$E$2,Data!$A$8:$EW$488,DQ3,)</f>
        <v>0</v>
      </c>
      <c r="DR2" s="69">
        <f>VLOOKUP(Profile_Portrait!$E$2,Data!$A$8:$EW$488,DR3,)</f>
        <v>0</v>
      </c>
      <c r="DS2" s="69">
        <f>VLOOKUP(Profile_Portrait!$E$2,Data!$A$8:$EW$488,DS3,)</f>
        <v>0</v>
      </c>
      <c r="DT2" s="69">
        <f>VLOOKUP(Profile_Portrait!$E$2,Data!$A$8:$EW$488,DT3,)</f>
        <v>0</v>
      </c>
      <c r="DU2" s="69">
        <f>VLOOKUP(Profile_Portrait!$E$2,Data!$A$8:$EW$488,DU3,)</f>
        <v>0</v>
      </c>
      <c r="DV2" s="69">
        <f>VLOOKUP(Profile_Portrait!$E$2,Data!$A$8:$EW$488,DV3,)</f>
        <v>0</v>
      </c>
      <c r="DW2" s="69">
        <f>VLOOKUP(Profile_Portrait!$E$2,Data!$A$8:$EW$488,DW3,)</f>
        <v>0</v>
      </c>
    </row>
    <row r="3" spans="1:127" x14ac:dyDescent="0.25">
      <c r="A3" s="68">
        <f>COLUMN()</f>
        <v>1</v>
      </c>
      <c r="B3" s="68">
        <f>COLUMN()</f>
        <v>2</v>
      </c>
      <c r="C3" s="68">
        <f>COLUMN()</f>
        <v>3</v>
      </c>
      <c r="D3" s="72">
        <f>COLUMN()</f>
        <v>4</v>
      </c>
      <c r="E3" s="68">
        <f>COLUMN()</f>
        <v>5</v>
      </c>
      <c r="F3" s="68">
        <f>COLUMN()</f>
        <v>6</v>
      </c>
      <c r="G3" s="68">
        <f>COLUMN()</f>
        <v>7</v>
      </c>
      <c r="H3" s="68">
        <f>COLUMN()</f>
        <v>8</v>
      </c>
      <c r="I3" s="68">
        <f>COLUMN()</f>
        <v>9</v>
      </c>
      <c r="J3" s="68">
        <f>COLUMN()</f>
        <v>10</v>
      </c>
      <c r="K3" s="68">
        <f>COLUMN()</f>
        <v>11</v>
      </c>
      <c r="L3" s="68">
        <f>COLUMN()</f>
        <v>12</v>
      </c>
      <c r="M3" s="68">
        <f>COLUMN()</f>
        <v>13</v>
      </c>
      <c r="N3" s="68">
        <f>COLUMN()</f>
        <v>14</v>
      </c>
      <c r="O3" s="68">
        <f>COLUMN()</f>
        <v>15</v>
      </c>
      <c r="P3" s="68">
        <f>COLUMN()</f>
        <v>16</v>
      </c>
      <c r="Q3" s="68">
        <f>COLUMN()</f>
        <v>17</v>
      </c>
      <c r="R3" s="68">
        <f>COLUMN()</f>
        <v>18</v>
      </c>
      <c r="S3" s="68">
        <f>COLUMN()</f>
        <v>19</v>
      </c>
      <c r="T3" s="68">
        <f>COLUMN()</f>
        <v>20</v>
      </c>
      <c r="U3" s="68">
        <f>COLUMN()</f>
        <v>21</v>
      </c>
      <c r="V3" s="68">
        <f>COLUMN()</f>
        <v>22</v>
      </c>
      <c r="W3" s="68">
        <f>COLUMN()</f>
        <v>23</v>
      </c>
      <c r="X3" s="68">
        <f>COLUMN()</f>
        <v>24</v>
      </c>
      <c r="Y3" s="68">
        <f>COLUMN()</f>
        <v>25</v>
      </c>
      <c r="Z3" s="68">
        <f>COLUMN()</f>
        <v>26</v>
      </c>
      <c r="AA3" s="68">
        <f>COLUMN()</f>
        <v>27</v>
      </c>
      <c r="AB3" s="68">
        <f>COLUMN()</f>
        <v>28</v>
      </c>
      <c r="AC3" s="68">
        <f>COLUMN()</f>
        <v>29</v>
      </c>
      <c r="AD3" s="68">
        <f>COLUMN()</f>
        <v>30</v>
      </c>
      <c r="AE3" s="68">
        <f>COLUMN()</f>
        <v>31</v>
      </c>
      <c r="AF3" s="68">
        <f>COLUMN()</f>
        <v>32</v>
      </c>
      <c r="AG3" s="68">
        <f>COLUMN()</f>
        <v>33</v>
      </c>
      <c r="AH3" s="68">
        <f>COLUMN()</f>
        <v>34</v>
      </c>
      <c r="AI3" s="68">
        <f>COLUMN()</f>
        <v>35</v>
      </c>
      <c r="AJ3" s="68">
        <f>COLUMN()</f>
        <v>36</v>
      </c>
      <c r="AK3" s="68">
        <f>COLUMN()</f>
        <v>37</v>
      </c>
      <c r="AL3" s="68">
        <f>COLUMN()</f>
        <v>38</v>
      </c>
      <c r="AM3" s="68">
        <f>COLUMN()</f>
        <v>39</v>
      </c>
      <c r="AN3" s="68">
        <f>COLUMN()</f>
        <v>40</v>
      </c>
      <c r="AO3" s="68">
        <f>COLUMN()</f>
        <v>41</v>
      </c>
      <c r="AP3" s="68">
        <f>COLUMN()</f>
        <v>42</v>
      </c>
      <c r="AQ3" s="68">
        <f>COLUMN()</f>
        <v>43</v>
      </c>
      <c r="AR3" s="68">
        <f>COLUMN()</f>
        <v>44</v>
      </c>
      <c r="AS3" s="68">
        <f>COLUMN()</f>
        <v>45</v>
      </c>
      <c r="AT3" s="68">
        <f>COLUMN()</f>
        <v>46</v>
      </c>
      <c r="AU3" s="68">
        <f>COLUMN()</f>
        <v>47</v>
      </c>
      <c r="AV3" s="68">
        <f>COLUMN()</f>
        <v>48</v>
      </c>
      <c r="AW3" s="68">
        <f>COLUMN()</f>
        <v>49</v>
      </c>
      <c r="AX3" s="68">
        <f>COLUMN()</f>
        <v>50</v>
      </c>
      <c r="AY3" s="68">
        <f>COLUMN()</f>
        <v>51</v>
      </c>
      <c r="AZ3" s="68">
        <f>COLUMN()</f>
        <v>52</v>
      </c>
      <c r="BA3" s="68">
        <f>COLUMN()</f>
        <v>53</v>
      </c>
      <c r="BB3" s="68">
        <f>COLUMN()</f>
        <v>54</v>
      </c>
      <c r="BC3" s="68">
        <f>COLUMN()</f>
        <v>55</v>
      </c>
      <c r="BD3" s="68">
        <f>COLUMN()</f>
        <v>56</v>
      </c>
      <c r="BE3" s="68">
        <f>COLUMN()</f>
        <v>57</v>
      </c>
      <c r="BF3" s="68">
        <f>COLUMN()</f>
        <v>58</v>
      </c>
      <c r="BG3" s="68">
        <f>COLUMN()</f>
        <v>59</v>
      </c>
      <c r="BH3" s="68">
        <f>COLUMN()</f>
        <v>60</v>
      </c>
      <c r="BI3" s="68">
        <f>COLUMN()</f>
        <v>61</v>
      </c>
      <c r="BJ3" s="68">
        <f>COLUMN()</f>
        <v>62</v>
      </c>
      <c r="BK3" s="68">
        <f>COLUMN()</f>
        <v>63</v>
      </c>
      <c r="BL3" s="68">
        <f>COLUMN()</f>
        <v>64</v>
      </c>
      <c r="BM3" s="68">
        <f>COLUMN()</f>
        <v>65</v>
      </c>
      <c r="BN3" s="68">
        <f>COLUMN()</f>
        <v>66</v>
      </c>
      <c r="BO3" s="68">
        <f>COLUMN()</f>
        <v>67</v>
      </c>
      <c r="BP3" s="68">
        <f>COLUMN()</f>
        <v>68</v>
      </c>
      <c r="BQ3" s="68">
        <f>COLUMN()</f>
        <v>69</v>
      </c>
      <c r="BR3" s="68">
        <f>COLUMN()</f>
        <v>70</v>
      </c>
      <c r="BS3" s="68">
        <f>COLUMN()</f>
        <v>71</v>
      </c>
      <c r="BT3" s="68">
        <f>COLUMN()</f>
        <v>72</v>
      </c>
      <c r="BU3" s="68">
        <f>COLUMN()</f>
        <v>73</v>
      </c>
      <c r="BV3" s="68">
        <f>COLUMN()</f>
        <v>74</v>
      </c>
      <c r="BW3" s="68">
        <f>COLUMN()</f>
        <v>75</v>
      </c>
      <c r="BX3" s="68">
        <f>COLUMN()</f>
        <v>76</v>
      </c>
      <c r="BY3" s="68">
        <f>COLUMN()</f>
        <v>77</v>
      </c>
      <c r="BZ3" s="68">
        <f>COLUMN()</f>
        <v>78</v>
      </c>
      <c r="CA3" s="68">
        <f>COLUMN()</f>
        <v>79</v>
      </c>
      <c r="CB3" s="68">
        <f>COLUMN()</f>
        <v>80</v>
      </c>
      <c r="CC3" s="68">
        <f>COLUMN()</f>
        <v>81</v>
      </c>
      <c r="CD3" s="68">
        <f>COLUMN()</f>
        <v>82</v>
      </c>
      <c r="CE3" s="68">
        <f>COLUMN()</f>
        <v>83</v>
      </c>
      <c r="CF3" s="68">
        <f>COLUMN()</f>
        <v>84</v>
      </c>
      <c r="CG3" s="68">
        <f>COLUMN()</f>
        <v>85</v>
      </c>
      <c r="CH3" s="68">
        <f>COLUMN()</f>
        <v>86</v>
      </c>
      <c r="CI3" s="68">
        <f>COLUMN()</f>
        <v>87</v>
      </c>
      <c r="CJ3" s="68">
        <f>COLUMN()</f>
        <v>88</v>
      </c>
      <c r="CK3" s="68">
        <f>COLUMN()</f>
        <v>89</v>
      </c>
      <c r="CL3" s="68">
        <f>COLUMN()</f>
        <v>90</v>
      </c>
      <c r="CM3" s="68">
        <f>COLUMN()</f>
        <v>91</v>
      </c>
      <c r="CN3" s="68">
        <f>COLUMN()</f>
        <v>92</v>
      </c>
      <c r="CO3" s="68">
        <f>COLUMN()</f>
        <v>93</v>
      </c>
      <c r="CP3" s="68">
        <f>COLUMN()</f>
        <v>94</v>
      </c>
      <c r="CQ3" s="68">
        <f>COLUMN()</f>
        <v>95</v>
      </c>
      <c r="CR3" s="68">
        <f>COLUMN()</f>
        <v>96</v>
      </c>
      <c r="CS3" s="68">
        <f>COLUMN()</f>
        <v>97</v>
      </c>
      <c r="CT3" s="68">
        <f>COLUMN()</f>
        <v>98</v>
      </c>
      <c r="CU3" s="68">
        <f>COLUMN()</f>
        <v>99</v>
      </c>
      <c r="CV3" s="68">
        <f>COLUMN()</f>
        <v>100</v>
      </c>
      <c r="CW3" s="68">
        <f>COLUMN()</f>
        <v>101</v>
      </c>
      <c r="CX3" s="68">
        <f>COLUMN()</f>
        <v>102</v>
      </c>
      <c r="CY3" s="68">
        <f>COLUMN()</f>
        <v>103</v>
      </c>
      <c r="CZ3" s="68">
        <f>COLUMN()</f>
        <v>104</v>
      </c>
      <c r="DA3" s="68">
        <f>COLUMN()</f>
        <v>105</v>
      </c>
      <c r="DB3" s="68">
        <f>COLUMN()</f>
        <v>106</v>
      </c>
      <c r="DC3" s="68">
        <f>COLUMN()</f>
        <v>107</v>
      </c>
      <c r="DD3" s="68">
        <f>COLUMN()</f>
        <v>108</v>
      </c>
      <c r="DE3" s="68">
        <f>COLUMN()</f>
        <v>109</v>
      </c>
      <c r="DF3" s="68">
        <f>COLUMN()</f>
        <v>110</v>
      </c>
      <c r="DG3" s="68">
        <f>COLUMN()</f>
        <v>111</v>
      </c>
      <c r="DH3" s="68">
        <f>COLUMN()</f>
        <v>112</v>
      </c>
      <c r="DI3" s="68">
        <f>COLUMN()</f>
        <v>113</v>
      </c>
      <c r="DJ3" s="68">
        <f>COLUMN()</f>
        <v>114</v>
      </c>
      <c r="DK3" s="68">
        <f>COLUMN()</f>
        <v>115</v>
      </c>
      <c r="DL3" s="68">
        <f>COLUMN()</f>
        <v>116</v>
      </c>
      <c r="DM3" s="68">
        <f>COLUMN()</f>
        <v>117</v>
      </c>
      <c r="DN3" s="68">
        <f>COLUMN()</f>
        <v>118</v>
      </c>
      <c r="DO3" s="68">
        <f>COLUMN()</f>
        <v>119</v>
      </c>
      <c r="DP3" s="68">
        <f>COLUMN()</f>
        <v>120</v>
      </c>
      <c r="DQ3" s="68">
        <f>COLUMN()</f>
        <v>121</v>
      </c>
      <c r="DR3" s="68">
        <f>COLUMN()</f>
        <v>122</v>
      </c>
      <c r="DS3" s="68">
        <f>COLUMN()</f>
        <v>123</v>
      </c>
      <c r="DT3" s="68">
        <f>COLUMN()</f>
        <v>124</v>
      </c>
      <c r="DU3" s="68">
        <f>COLUMN()</f>
        <v>125</v>
      </c>
      <c r="DV3" s="68">
        <f>COLUMN()</f>
        <v>126</v>
      </c>
      <c r="DW3" s="68">
        <f>COLUMN()</f>
        <v>127</v>
      </c>
    </row>
    <row r="4" spans="1:127" ht="28.2" customHeight="1" x14ac:dyDescent="0.25">
      <c r="A4" s="5"/>
      <c r="B4" s="5"/>
      <c r="C4" s="5"/>
      <c r="D4" s="66"/>
      <c r="E4" s="5"/>
      <c r="F4" s="5"/>
      <c r="G4" s="5"/>
      <c r="H4" s="5"/>
      <c r="I4" s="5"/>
      <c r="J4" s="5"/>
      <c r="K4" s="5"/>
      <c r="L4" s="5"/>
      <c r="M4" s="5"/>
      <c r="N4" s="5"/>
      <c r="O4" s="5"/>
      <c r="P4" s="5"/>
      <c r="Q4" s="5"/>
      <c r="R4" s="5"/>
      <c r="S4" s="5"/>
      <c r="T4" s="5"/>
      <c r="U4" s="5"/>
      <c r="V4" s="5"/>
      <c r="W4" s="5"/>
      <c r="X4" s="5"/>
      <c r="Y4" s="5"/>
      <c r="Z4" s="5"/>
      <c r="CH4" s="36"/>
    </row>
    <row r="5" spans="1:127" ht="14.4" customHeight="1" x14ac:dyDescent="0.25">
      <c r="A5" s="126" t="s">
        <v>177</v>
      </c>
      <c r="B5" s="127"/>
      <c r="C5" s="127"/>
      <c r="D5" s="128"/>
      <c r="E5" s="127"/>
      <c r="F5" s="127"/>
      <c r="G5" s="127"/>
      <c r="H5" s="127"/>
      <c r="I5" s="129"/>
      <c r="J5" s="134" t="s">
        <v>119</v>
      </c>
      <c r="K5" s="134"/>
      <c r="L5" s="134"/>
      <c r="M5" s="134"/>
      <c r="N5" s="134"/>
      <c r="O5" s="134"/>
      <c r="P5" s="134"/>
      <c r="Q5" s="134"/>
      <c r="R5" s="109" t="s">
        <v>162</v>
      </c>
      <c r="S5" s="109"/>
      <c r="T5" s="109"/>
      <c r="U5" s="109"/>
      <c r="V5" s="109"/>
      <c r="W5" s="109"/>
      <c r="X5" s="109"/>
      <c r="Y5" s="109"/>
      <c r="Z5" s="109"/>
      <c r="AA5" s="109"/>
      <c r="AB5" s="109"/>
      <c r="AC5" s="109"/>
      <c r="AD5" s="109"/>
      <c r="AE5" s="109"/>
      <c r="AF5" s="126" t="s">
        <v>230</v>
      </c>
      <c r="AG5" s="127"/>
      <c r="AH5" s="127"/>
      <c r="AI5" s="127"/>
      <c r="AJ5" s="129"/>
      <c r="AK5" s="134" t="s">
        <v>178</v>
      </c>
      <c r="AL5" s="134"/>
      <c r="AM5" s="134"/>
      <c r="AN5" s="134"/>
      <c r="AO5" s="109" t="s">
        <v>180</v>
      </c>
      <c r="AP5" s="109"/>
      <c r="AQ5" s="109"/>
      <c r="AR5" s="109"/>
      <c r="AS5" s="110" t="s">
        <v>183</v>
      </c>
      <c r="AT5" s="110"/>
      <c r="AU5" s="110"/>
      <c r="AV5" s="110"/>
      <c r="AW5" s="110"/>
      <c r="AX5" s="110"/>
      <c r="AY5" s="114" t="s">
        <v>261</v>
      </c>
      <c r="AZ5" s="115"/>
      <c r="BA5" s="116"/>
      <c r="BB5" s="120" t="s">
        <v>264</v>
      </c>
      <c r="BC5" s="121"/>
      <c r="BD5" s="122"/>
      <c r="BE5" s="110" t="s">
        <v>195</v>
      </c>
      <c r="BF5" s="110"/>
      <c r="BG5" s="110"/>
      <c r="BH5" s="110"/>
      <c r="BI5" s="110"/>
      <c r="BJ5" s="110"/>
      <c r="BK5" s="110"/>
      <c r="BL5" s="110"/>
      <c r="BM5" s="110"/>
      <c r="BN5" s="110"/>
      <c r="BO5" s="110"/>
      <c r="BP5" s="110"/>
      <c r="BQ5" s="110"/>
      <c r="BR5" s="110"/>
      <c r="BS5" s="110"/>
      <c r="BT5" s="110"/>
      <c r="BU5" s="111" t="s">
        <v>282</v>
      </c>
      <c r="BV5" s="113"/>
      <c r="BW5" s="113"/>
      <c r="BX5" s="113"/>
      <c r="BY5" s="113"/>
      <c r="BZ5" s="113"/>
      <c r="CA5" s="113"/>
      <c r="CB5" s="113"/>
      <c r="CC5" s="113"/>
      <c r="CD5" s="113"/>
      <c r="CE5" s="113"/>
      <c r="CF5" s="112"/>
      <c r="CG5" s="106" t="s">
        <v>279</v>
      </c>
      <c r="CH5" s="107"/>
      <c r="CI5" s="107"/>
      <c r="CJ5" s="107"/>
      <c r="CK5" s="107"/>
      <c r="CL5" s="107"/>
      <c r="CM5" s="107"/>
      <c r="CN5" s="107"/>
      <c r="CO5" s="107"/>
      <c r="CP5" s="107"/>
      <c r="CQ5" s="107"/>
      <c r="CR5" s="107"/>
      <c r="CS5" s="107"/>
      <c r="CT5" s="107"/>
      <c r="CU5" s="107"/>
      <c r="CV5" s="107"/>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row>
    <row r="6" spans="1:127" x14ac:dyDescent="0.25">
      <c r="A6" s="130"/>
      <c r="B6" s="131"/>
      <c r="C6" s="131"/>
      <c r="D6" s="132"/>
      <c r="E6" s="131"/>
      <c r="F6" s="131"/>
      <c r="G6" s="131"/>
      <c r="H6" s="131"/>
      <c r="I6" s="133"/>
      <c r="J6" s="134"/>
      <c r="K6" s="134"/>
      <c r="L6" s="134"/>
      <c r="M6" s="134"/>
      <c r="N6" s="134"/>
      <c r="O6" s="134"/>
      <c r="P6" s="134"/>
      <c r="Q6" s="134"/>
      <c r="R6" s="109"/>
      <c r="S6" s="109"/>
      <c r="T6" s="109"/>
      <c r="U6" s="109"/>
      <c r="V6" s="109"/>
      <c r="W6" s="109"/>
      <c r="X6" s="109"/>
      <c r="Y6" s="109"/>
      <c r="Z6" s="109"/>
      <c r="AA6" s="109"/>
      <c r="AB6" s="109"/>
      <c r="AC6" s="109"/>
      <c r="AD6" s="109"/>
      <c r="AE6" s="109"/>
      <c r="AF6" s="130"/>
      <c r="AG6" s="131"/>
      <c r="AH6" s="131"/>
      <c r="AI6" s="131"/>
      <c r="AJ6" s="133"/>
      <c r="AK6" s="134"/>
      <c r="AL6" s="134"/>
      <c r="AM6" s="134"/>
      <c r="AN6" s="134"/>
      <c r="AO6" s="109"/>
      <c r="AP6" s="109"/>
      <c r="AQ6" s="109"/>
      <c r="AR6" s="109"/>
      <c r="AS6" s="110"/>
      <c r="AT6" s="110"/>
      <c r="AU6" s="110"/>
      <c r="AV6" s="110"/>
      <c r="AW6" s="110"/>
      <c r="AX6" s="110"/>
      <c r="AY6" s="117"/>
      <c r="AZ6" s="118"/>
      <c r="BA6" s="119"/>
      <c r="BB6" s="123"/>
      <c r="BC6" s="124"/>
      <c r="BD6" s="125"/>
      <c r="BE6" s="110"/>
      <c r="BF6" s="110"/>
      <c r="BG6" s="110"/>
      <c r="BH6" s="110"/>
      <c r="BI6" s="110"/>
      <c r="BJ6" s="110"/>
      <c r="BK6" s="110"/>
      <c r="BL6" s="110"/>
      <c r="BM6" s="110"/>
      <c r="BN6" s="110"/>
      <c r="BO6" s="110"/>
      <c r="BP6" s="110"/>
      <c r="BQ6" s="110"/>
      <c r="BR6" s="110"/>
      <c r="BS6" s="110"/>
      <c r="BT6" s="110"/>
      <c r="BU6" s="105" t="s">
        <v>210</v>
      </c>
      <c r="BV6" s="90" t="s">
        <v>200</v>
      </c>
      <c r="BW6" s="111" t="s">
        <v>280</v>
      </c>
      <c r="BX6" s="112"/>
      <c r="BY6" s="111" t="s">
        <v>206</v>
      </c>
      <c r="BZ6" s="113"/>
      <c r="CA6" s="113"/>
      <c r="CB6" s="113"/>
      <c r="CC6" s="90" t="s">
        <v>2</v>
      </c>
      <c r="CD6" s="90" t="s">
        <v>4</v>
      </c>
      <c r="CE6" s="111" t="s">
        <v>1</v>
      </c>
      <c r="CF6" s="112"/>
      <c r="CG6" s="106" t="s">
        <v>210</v>
      </c>
      <c r="CH6" s="108"/>
      <c r="CI6" s="106" t="s">
        <v>200</v>
      </c>
      <c r="CJ6" s="108"/>
      <c r="CK6" s="106" t="s">
        <v>202</v>
      </c>
      <c r="CL6" s="107"/>
      <c r="CM6" s="108"/>
      <c r="CN6" s="106" t="s">
        <v>206</v>
      </c>
      <c r="CO6" s="107"/>
      <c r="CP6" s="108"/>
      <c r="CQ6" s="106" t="s">
        <v>2</v>
      </c>
      <c r="CR6" s="108"/>
      <c r="CS6" s="76" t="s">
        <v>4</v>
      </c>
      <c r="CT6" s="104"/>
      <c r="CU6" s="76" t="s">
        <v>198</v>
      </c>
      <c r="CV6" s="104" t="s">
        <v>1</v>
      </c>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row>
    <row r="7" spans="1:127" s="37" customFormat="1" ht="52.8" x14ac:dyDescent="0.25">
      <c r="A7" s="6" t="s">
        <v>5</v>
      </c>
      <c r="B7" s="6" t="s">
        <v>272</v>
      </c>
      <c r="C7" s="6" t="s">
        <v>242</v>
      </c>
      <c r="D7" s="6" t="s">
        <v>240</v>
      </c>
      <c r="E7" s="63" t="s">
        <v>243</v>
      </c>
      <c r="F7" s="6" t="s">
        <v>241</v>
      </c>
      <c r="G7" s="6" t="s">
        <v>244</v>
      </c>
      <c r="H7" s="6" t="s">
        <v>245</v>
      </c>
      <c r="I7" s="6" t="s">
        <v>246</v>
      </c>
      <c r="J7" s="7" t="s">
        <v>247</v>
      </c>
      <c r="K7" s="7" t="s">
        <v>248</v>
      </c>
      <c r="L7" s="7" t="s">
        <v>271</v>
      </c>
      <c r="M7" s="7" t="s">
        <v>249</v>
      </c>
      <c r="N7" s="7" t="s">
        <v>255</v>
      </c>
      <c r="O7" s="7" t="s">
        <v>250</v>
      </c>
      <c r="P7" s="7" t="s">
        <v>256</v>
      </c>
      <c r="Q7" s="7" t="s">
        <v>251</v>
      </c>
      <c r="R7" s="67" t="s">
        <v>277</v>
      </c>
      <c r="S7" s="67" t="s">
        <v>252</v>
      </c>
      <c r="T7" s="67" t="s">
        <v>253</v>
      </c>
      <c r="U7" s="67" t="s">
        <v>254</v>
      </c>
      <c r="V7" s="67" t="s">
        <v>163</v>
      </c>
      <c r="W7" s="67" t="s">
        <v>176</v>
      </c>
      <c r="X7" s="67" t="s">
        <v>164</v>
      </c>
      <c r="Y7" s="67" t="s">
        <v>173</v>
      </c>
      <c r="Z7" s="67" t="s">
        <v>165</v>
      </c>
      <c r="AA7" s="67" t="s">
        <v>174</v>
      </c>
      <c r="AB7" s="67" t="s">
        <v>166</v>
      </c>
      <c r="AC7" s="67" t="s">
        <v>175</v>
      </c>
      <c r="AD7" s="67" t="s">
        <v>167</v>
      </c>
      <c r="AE7" s="67" t="s">
        <v>168</v>
      </c>
      <c r="AF7" s="6" t="s">
        <v>29</v>
      </c>
      <c r="AG7" s="6" t="s">
        <v>28</v>
      </c>
      <c r="AH7" s="6" t="s">
        <v>32</v>
      </c>
      <c r="AI7" s="6" t="s">
        <v>33</v>
      </c>
      <c r="AJ7" s="6" t="s">
        <v>34</v>
      </c>
      <c r="AK7" s="7" t="s">
        <v>235</v>
      </c>
      <c r="AL7" s="7" t="s">
        <v>236</v>
      </c>
      <c r="AM7" s="7" t="s">
        <v>237</v>
      </c>
      <c r="AN7" s="7" t="s">
        <v>238</v>
      </c>
      <c r="AO7" s="67" t="s">
        <v>257</v>
      </c>
      <c r="AP7" s="67" t="s">
        <v>258</v>
      </c>
      <c r="AQ7" s="67" t="s">
        <v>259</v>
      </c>
      <c r="AR7" s="67" t="s">
        <v>260</v>
      </c>
      <c r="AS7" s="6" t="s">
        <v>190</v>
      </c>
      <c r="AT7" s="6" t="s">
        <v>187</v>
      </c>
      <c r="AU7" s="6" t="s">
        <v>188</v>
      </c>
      <c r="AV7" s="6" t="s">
        <v>187</v>
      </c>
      <c r="AW7" s="6" t="s">
        <v>189</v>
      </c>
      <c r="AX7" s="6" t="s">
        <v>187</v>
      </c>
      <c r="AY7" s="7" t="s">
        <v>262</v>
      </c>
      <c r="AZ7" s="7" t="s">
        <v>268</v>
      </c>
      <c r="BA7" s="7" t="s">
        <v>263</v>
      </c>
      <c r="BB7" s="67" t="s">
        <v>265</v>
      </c>
      <c r="BC7" s="67" t="s">
        <v>266</v>
      </c>
      <c r="BD7" s="67" t="s">
        <v>267</v>
      </c>
      <c r="BE7" s="6" t="s">
        <v>231</v>
      </c>
      <c r="BF7" s="6" t="s">
        <v>232</v>
      </c>
      <c r="BG7" s="6" t="s">
        <v>216</v>
      </c>
      <c r="BH7" s="6" t="s">
        <v>223</v>
      </c>
      <c r="BI7" s="6" t="s">
        <v>217</v>
      </c>
      <c r="BJ7" s="6" t="s">
        <v>224</v>
      </c>
      <c r="BK7" s="6" t="s">
        <v>218</v>
      </c>
      <c r="BL7" s="6" t="s">
        <v>225</v>
      </c>
      <c r="BM7" s="6" t="s">
        <v>219</v>
      </c>
      <c r="BN7" s="6" t="s">
        <v>226</v>
      </c>
      <c r="BO7" s="6" t="s">
        <v>220</v>
      </c>
      <c r="BP7" s="6" t="s">
        <v>227</v>
      </c>
      <c r="BQ7" s="6" t="s">
        <v>221</v>
      </c>
      <c r="BR7" s="6" t="s">
        <v>228</v>
      </c>
      <c r="BS7" s="6" t="s">
        <v>222</v>
      </c>
      <c r="BT7" s="6" t="s">
        <v>229</v>
      </c>
      <c r="BU7" s="142" t="s">
        <v>288</v>
      </c>
      <c r="BV7" s="142" t="s">
        <v>201</v>
      </c>
      <c r="BW7" s="142" t="s">
        <v>203</v>
      </c>
      <c r="BX7" s="142" t="s">
        <v>204</v>
      </c>
      <c r="BY7" s="142" t="s">
        <v>207</v>
      </c>
      <c r="BZ7" s="142" t="s">
        <v>208</v>
      </c>
      <c r="CA7" s="142" t="s">
        <v>209</v>
      </c>
      <c r="CB7" s="142" t="s">
        <v>291</v>
      </c>
      <c r="CC7" s="142" t="s">
        <v>297</v>
      </c>
      <c r="CD7" s="142" t="s">
        <v>281</v>
      </c>
      <c r="CE7" s="142" t="s">
        <v>196</v>
      </c>
      <c r="CF7" s="142" t="s">
        <v>197</v>
      </c>
      <c r="CG7" s="91" t="s">
        <v>214</v>
      </c>
      <c r="CH7" s="91" t="s">
        <v>215</v>
      </c>
      <c r="CI7" s="91" t="s">
        <v>327</v>
      </c>
      <c r="CJ7" s="91" t="s">
        <v>328</v>
      </c>
      <c r="CK7" s="91" t="s">
        <v>317</v>
      </c>
      <c r="CL7" s="91" t="s">
        <v>319</v>
      </c>
      <c r="CM7" s="91" t="s">
        <v>205</v>
      </c>
      <c r="CN7" s="91" t="s">
        <v>321</v>
      </c>
      <c r="CO7" s="91" t="s">
        <v>323</v>
      </c>
      <c r="CP7" s="91" t="s">
        <v>325</v>
      </c>
      <c r="CQ7" s="91" t="s">
        <v>315</v>
      </c>
      <c r="CR7" s="91" t="s">
        <v>314</v>
      </c>
      <c r="CS7" s="91" t="s">
        <v>310</v>
      </c>
      <c r="CT7" s="91" t="s">
        <v>312</v>
      </c>
      <c r="CU7" s="91" t="s">
        <v>199</v>
      </c>
      <c r="CV7" s="91" t="s">
        <v>329</v>
      </c>
      <c r="CW7" s="8"/>
      <c r="CX7" s="8"/>
      <c r="CY7" s="8"/>
      <c r="CZ7" s="8"/>
      <c r="DA7" s="8"/>
      <c r="DB7" s="8"/>
      <c r="DC7" s="8"/>
      <c r="DD7" s="8"/>
      <c r="DE7" s="8"/>
      <c r="DF7" s="8"/>
      <c r="DG7" s="8"/>
      <c r="DH7" s="8"/>
      <c r="DI7" s="8"/>
      <c r="DJ7" s="8"/>
      <c r="DK7" s="8"/>
      <c r="DL7" s="8"/>
      <c r="DM7" s="8"/>
      <c r="DN7" s="8"/>
      <c r="DO7" s="8"/>
      <c r="DP7" s="8"/>
      <c r="DQ7" s="8"/>
      <c r="DR7" s="8"/>
      <c r="DS7" s="8"/>
      <c r="DT7" s="8"/>
      <c r="DU7" s="8"/>
      <c r="DV7" s="8"/>
      <c r="DW7" s="8"/>
    </row>
    <row r="8" spans="1:127" ht="66" x14ac:dyDescent="0.25">
      <c r="A8" s="4" t="s">
        <v>6</v>
      </c>
      <c r="B8" s="9" t="s">
        <v>234</v>
      </c>
      <c r="C8" s="4" t="s">
        <v>63</v>
      </c>
      <c r="D8" s="4" t="s">
        <v>28</v>
      </c>
      <c r="E8" s="64" t="s">
        <v>106</v>
      </c>
      <c r="F8" s="4" t="s">
        <v>44</v>
      </c>
      <c r="G8" s="10" t="s">
        <v>136</v>
      </c>
      <c r="H8" s="11">
        <v>34.342163999999997</v>
      </c>
      <c r="I8" s="11">
        <v>45.326362000000003</v>
      </c>
      <c r="J8" s="11" t="s">
        <v>156</v>
      </c>
      <c r="K8" s="12" t="s">
        <v>121</v>
      </c>
      <c r="L8" s="10" t="s">
        <v>122</v>
      </c>
      <c r="M8" s="13">
        <v>41640</v>
      </c>
      <c r="N8" s="11">
        <v>657</v>
      </c>
      <c r="O8" s="4">
        <v>245</v>
      </c>
      <c r="P8" s="4">
        <v>150</v>
      </c>
      <c r="Q8" s="4" t="s">
        <v>0</v>
      </c>
      <c r="R8" s="12">
        <v>205</v>
      </c>
      <c r="S8" s="11">
        <f>T8+U8</f>
        <v>804</v>
      </c>
      <c r="T8" s="4">
        <v>378</v>
      </c>
      <c r="U8" s="4">
        <v>426</v>
      </c>
      <c r="V8" s="4">
        <v>14</v>
      </c>
      <c r="W8" s="4">
        <v>14</v>
      </c>
      <c r="X8" s="4">
        <v>58</v>
      </c>
      <c r="Y8" s="4">
        <v>62</v>
      </c>
      <c r="Z8" s="4">
        <v>242</v>
      </c>
      <c r="AA8" s="52">
        <v>257</v>
      </c>
      <c r="AB8" s="52">
        <v>59</v>
      </c>
      <c r="AC8" s="52">
        <v>83</v>
      </c>
      <c r="AD8" s="52">
        <v>5</v>
      </c>
      <c r="AE8" s="52">
        <v>10</v>
      </c>
      <c r="AF8" s="52">
        <v>234</v>
      </c>
      <c r="AG8" s="52">
        <v>129</v>
      </c>
      <c r="AH8" s="52">
        <v>446</v>
      </c>
      <c r="AI8" s="52">
        <v>59</v>
      </c>
      <c r="AJ8" s="52">
        <v>444</v>
      </c>
      <c r="AK8" s="52">
        <v>357</v>
      </c>
      <c r="AL8" s="52">
        <v>268</v>
      </c>
      <c r="AM8" s="52">
        <v>134</v>
      </c>
      <c r="AN8" s="59">
        <v>5</v>
      </c>
      <c r="AO8" s="52">
        <v>134</v>
      </c>
      <c r="AP8" s="52">
        <v>357</v>
      </c>
      <c r="AQ8" s="52">
        <v>45</v>
      </c>
      <c r="AR8" s="52">
        <v>268</v>
      </c>
      <c r="AS8" s="52" t="s">
        <v>184</v>
      </c>
      <c r="AT8" s="60">
        <v>0.5</v>
      </c>
      <c r="AU8" s="52" t="s">
        <v>185</v>
      </c>
      <c r="AV8" s="60">
        <v>0.25</v>
      </c>
      <c r="AW8" s="52" t="s">
        <v>186</v>
      </c>
      <c r="AX8" s="60">
        <v>0.25</v>
      </c>
      <c r="AY8" s="60">
        <v>0.25</v>
      </c>
      <c r="AZ8" s="60">
        <v>0.25</v>
      </c>
      <c r="BA8" s="60">
        <v>0.5</v>
      </c>
      <c r="BB8" s="60">
        <v>0.25</v>
      </c>
      <c r="BC8" s="60">
        <v>0.5</v>
      </c>
      <c r="BD8" s="60">
        <v>0.25</v>
      </c>
      <c r="BE8" s="52">
        <v>44</v>
      </c>
      <c r="BF8" s="52">
        <v>46</v>
      </c>
      <c r="BG8" s="52"/>
      <c r="BH8" s="52">
        <v>0</v>
      </c>
      <c r="BI8" s="52">
        <v>10</v>
      </c>
      <c r="BJ8" s="52">
        <v>33</v>
      </c>
      <c r="BK8" s="52">
        <v>44</v>
      </c>
      <c r="BL8" s="52">
        <v>26</v>
      </c>
      <c r="BM8" s="52">
        <v>1</v>
      </c>
      <c r="BN8" s="52">
        <v>10</v>
      </c>
      <c r="BO8" s="52">
        <v>15</v>
      </c>
      <c r="BP8" s="52">
        <v>5</v>
      </c>
      <c r="BQ8" s="52">
        <v>6</v>
      </c>
      <c r="BR8" s="52">
        <v>29</v>
      </c>
      <c r="BS8" s="52">
        <v>4</v>
      </c>
      <c r="BT8" s="52">
        <v>18</v>
      </c>
      <c r="BU8" s="52">
        <v>42</v>
      </c>
      <c r="BV8" s="60">
        <v>9.316792379048755E-2</v>
      </c>
      <c r="BW8" s="52">
        <v>25</v>
      </c>
      <c r="BX8" s="52">
        <v>5</v>
      </c>
      <c r="BY8" s="52">
        <v>18</v>
      </c>
      <c r="BZ8" s="52">
        <v>13</v>
      </c>
      <c r="CA8" s="52">
        <v>6</v>
      </c>
      <c r="CB8" s="52" t="s">
        <v>292</v>
      </c>
      <c r="CC8" s="61">
        <v>0.74338291185845384</v>
      </c>
      <c r="CD8" s="52" t="s">
        <v>283</v>
      </c>
      <c r="CE8" s="61">
        <v>0.48540802066953959</v>
      </c>
      <c r="CF8" s="61">
        <v>0.68801115106097677</v>
      </c>
      <c r="CG8" s="60">
        <v>2.3093466210676761E-2</v>
      </c>
      <c r="CH8" s="60">
        <v>9.316792379048755E-2</v>
      </c>
      <c r="CI8" s="60">
        <v>9.316792379048755E-2</v>
      </c>
      <c r="CJ8" s="61">
        <v>0.68801115106097677</v>
      </c>
      <c r="CK8" s="52">
        <v>3</v>
      </c>
      <c r="CL8" s="52">
        <v>67</v>
      </c>
      <c r="CM8" s="62">
        <v>3.9339789208993756</v>
      </c>
      <c r="CN8" s="52">
        <v>444</v>
      </c>
      <c r="CO8" s="52">
        <v>13</v>
      </c>
      <c r="CP8" s="52">
        <v>652</v>
      </c>
      <c r="CQ8" s="52" t="s">
        <v>287</v>
      </c>
      <c r="CR8" s="61">
        <v>0.74338291185845384</v>
      </c>
      <c r="CS8" s="150">
        <v>8309</v>
      </c>
      <c r="CT8" s="150">
        <v>15</v>
      </c>
      <c r="CU8" s="60">
        <v>0.89801386493099489</v>
      </c>
      <c r="CV8" s="61">
        <v>0.48540802066953959</v>
      </c>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row>
    <row r="9" spans="1:127" s="30" customFormat="1" ht="40.799999999999997" customHeight="1" x14ac:dyDescent="0.25">
      <c r="A9" s="20" t="s">
        <v>7</v>
      </c>
      <c r="B9" s="21" t="s">
        <v>234</v>
      </c>
      <c r="C9" s="20" t="s">
        <v>64</v>
      </c>
      <c r="D9" s="20" t="s">
        <v>28</v>
      </c>
      <c r="E9" s="65" t="s">
        <v>107</v>
      </c>
      <c r="F9" s="20" t="s">
        <v>44</v>
      </c>
      <c r="G9" s="22" t="s">
        <v>136</v>
      </c>
      <c r="H9" s="23">
        <v>34.350999999999999</v>
      </c>
      <c r="I9" s="23">
        <v>45.343570999999997</v>
      </c>
      <c r="J9" s="23" t="s">
        <v>156</v>
      </c>
      <c r="K9" s="24" t="s">
        <v>121</v>
      </c>
      <c r="L9" s="22" t="s">
        <v>123</v>
      </c>
      <c r="M9" s="25">
        <v>41641</v>
      </c>
      <c r="N9" s="23">
        <v>600</v>
      </c>
      <c r="O9" s="20">
        <v>124</v>
      </c>
      <c r="P9" s="20">
        <v>626</v>
      </c>
      <c r="Q9" s="20" t="s">
        <v>181</v>
      </c>
      <c r="R9" s="24">
        <v>184</v>
      </c>
      <c r="S9" s="23">
        <f t="shared" ref="S9:S47" si="13">T9+U9</f>
        <v>884</v>
      </c>
      <c r="T9" s="20">
        <v>462</v>
      </c>
      <c r="U9" s="20">
        <v>422</v>
      </c>
      <c r="V9" s="20">
        <v>19</v>
      </c>
      <c r="W9" s="20">
        <v>4</v>
      </c>
      <c r="X9" s="20">
        <v>84</v>
      </c>
      <c r="Y9" s="20">
        <v>84</v>
      </c>
      <c r="Z9" s="20">
        <v>230</v>
      </c>
      <c r="AA9" s="20">
        <v>267</v>
      </c>
      <c r="AB9" s="20">
        <v>121</v>
      </c>
      <c r="AC9" s="20">
        <v>66</v>
      </c>
      <c r="AD9" s="20">
        <v>8</v>
      </c>
      <c r="AE9" s="20">
        <v>1</v>
      </c>
      <c r="AF9" s="20">
        <v>286</v>
      </c>
      <c r="AG9" s="20">
        <v>105</v>
      </c>
      <c r="AH9" s="20">
        <v>120</v>
      </c>
      <c r="AI9" s="20">
        <v>393</v>
      </c>
      <c r="AJ9" s="20">
        <v>110</v>
      </c>
      <c r="AK9" s="20">
        <v>437</v>
      </c>
      <c r="AL9" s="20">
        <v>268</v>
      </c>
      <c r="AM9" s="20">
        <v>134</v>
      </c>
      <c r="AN9" s="26">
        <v>5</v>
      </c>
      <c r="AO9" s="20">
        <v>134</v>
      </c>
      <c r="AP9" s="20">
        <v>437</v>
      </c>
      <c r="AQ9" s="20">
        <v>45</v>
      </c>
      <c r="AR9" s="20">
        <v>268</v>
      </c>
      <c r="AS9" s="20" t="s">
        <v>191</v>
      </c>
      <c r="AT9" s="27">
        <v>0.7</v>
      </c>
      <c r="AU9" s="20" t="s">
        <v>1</v>
      </c>
      <c r="AV9" s="27">
        <v>0.2</v>
      </c>
      <c r="AW9" s="20" t="s">
        <v>4</v>
      </c>
      <c r="AX9" s="27">
        <v>0.1</v>
      </c>
      <c r="AY9" s="27">
        <v>0.2</v>
      </c>
      <c r="AZ9" s="27">
        <v>0.1</v>
      </c>
      <c r="BA9" s="27">
        <v>0.7</v>
      </c>
      <c r="BB9" s="27">
        <v>0.2</v>
      </c>
      <c r="BC9" s="27">
        <v>0.7</v>
      </c>
      <c r="BD9" s="27">
        <v>0.2</v>
      </c>
      <c r="BE9" s="20">
        <v>50</v>
      </c>
      <c r="BF9" s="20">
        <v>34</v>
      </c>
      <c r="BG9" s="20"/>
      <c r="BH9" s="20">
        <v>12</v>
      </c>
      <c r="BI9" s="20">
        <v>6</v>
      </c>
      <c r="BJ9" s="20">
        <v>4</v>
      </c>
      <c r="BK9" s="20">
        <v>23</v>
      </c>
      <c r="BL9" s="20">
        <v>0</v>
      </c>
      <c r="BM9" s="20">
        <v>12</v>
      </c>
      <c r="BN9" s="20">
        <v>33</v>
      </c>
      <c r="BO9" s="20">
        <v>39</v>
      </c>
      <c r="BP9" s="20">
        <v>19</v>
      </c>
      <c r="BQ9" s="20">
        <v>38</v>
      </c>
      <c r="BR9" s="20">
        <v>24</v>
      </c>
      <c r="BS9" s="20">
        <v>41</v>
      </c>
      <c r="BT9" s="20">
        <v>1</v>
      </c>
      <c r="BU9" s="20">
        <v>34</v>
      </c>
      <c r="BV9" s="27">
        <v>0.19128678082034478</v>
      </c>
      <c r="BW9" s="20">
        <v>30</v>
      </c>
      <c r="BX9" s="20">
        <v>2</v>
      </c>
      <c r="BY9" s="20">
        <v>14</v>
      </c>
      <c r="BZ9" s="20">
        <v>20</v>
      </c>
      <c r="CA9" s="20">
        <v>24</v>
      </c>
      <c r="CB9" s="20" t="s">
        <v>293</v>
      </c>
      <c r="CC9" s="28">
        <v>0.94828427839321305</v>
      </c>
      <c r="CD9" s="20" t="s">
        <v>284</v>
      </c>
      <c r="CE9" s="28">
        <v>4.6684924435322128E-2</v>
      </c>
      <c r="CF9" s="28">
        <v>0.14762119783514627</v>
      </c>
      <c r="CG9" s="27">
        <v>0.19558877152580645</v>
      </c>
      <c r="CH9" s="27">
        <v>0.19128678082034478</v>
      </c>
      <c r="CI9" s="27">
        <v>0.19128678082034478</v>
      </c>
      <c r="CJ9" s="28">
        <v>0.14762119783514627</v>
      </c>
      <c r="CK9" s="20">
        <v>1</v>
      </c>
      <c r="CL9" s="20">
        <v>36</v>
      </c>
      <c r="CM9" s="29">
        <v>9.6975176023204546E-2</v>
      </c>
      <c r="CN9" s="20">
        <v>286</v>
      </c>
      <c r="CO9" s="20">
        <v>20</v>
      </c>
      <c r="CP9" s="20">
        <v>986</v>
      </c>
      <c r="CQ9" s="20" t="s">
        <v>283</v>
      </c>
      <c r="CR9" s="28">
        <v>0.94828427839321305</v>
      </c>
      <c r="CS9" s="151">
        <v>11665</v>
      </c>
      <c r="CT9" s="151">
        <v>15</v>
      </c>
      <c r="CU9" s="27">
        <v>0.34494056117996885</v>
      </c>
      <c r="CV9" s="28">
        <v>4.6684924435322128E-2</v>
      </c>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row>
    <row r="10" spans="1:127" ht="66" x14ac:dyDescent="0.25">
      <c r="A10" s="4" t="s">
        <v>8</v>
      </c>
      <c r="B10" s="9" t="s">
        <v>234</v>
      </c>
      <c r="C10" s="4" t="s">
        <v>65</v>
      </c>
      <c r="D10" s="4" t="s">
        <v>29</v>
      </c>
      <c r="E10" s="64" t="s">
        <v>106</v>
      </c>
      <c r="F10" s="4" t="s">
        <v>44</v>
      </c>
      <c r="G10" s="10" t="s">
        <v>137</v>
      </c>
      <c r="H10" s="11">
        <v>33.325000000000003</v>
      </c>
      <c r="I10" s="11">
        <v>44.421999999999997</v>
      </c>
      <c r="J10" s="11" t="s">
        <v>155</v>
      </c>
      <c r="K10" s="12" t="s">
        <v>121</v>
      </c>
      <c r="L10" s="10" t="s">
        <v>124</v>
      </c>
      <c r="M10" s="13">
        <v>41642</v>
      </c>
      <c r="N10" s="11">
        <v>865</v>
      </c>
      <c r="O10" s="4">
        <v>246</v>
      </c>
      <c r="P10" s="4">
        <v>542</v>
      </c>
      <c r="Q10" s="4" t="s">
        <v>0</v>
      </c>
      <c r="R10" s="12">
        <v>209</v>
      </c>
      <c r="S10" s="11">
        <f t="shared" si="13"/>
        <v>904</v>
      </c>
      <c r="T10" s="4">
        <v>427</v>
      </c>
      <c r="U10" s="4">
        <v>477</v>
      </c>
      <c r="V10" s="4">
        <v>7</v>
      </c>
      <c r="W10" s="4">
        <v>14</v>
      </c>
      <c r="X10" s="4">
        <v>56</v>
      </c>
      <c r="Y10" s="4">
        <v>63</v>
      </c>
      <c r="Z10" s="4">
        <v>225</v>
      </c>
      <c r="AA10" s="52">
        <v>250</v>
      </c>
      <c r="AB10" s="52">
        <v>129</v>
      </c>
      <c r="AC10" s="52">
        <v>142</v>
      </c>
      <c r="AD10" s="52">
        <v>10</v>
      </c>
      <c r="AE10" s="52">
        <v>8</v>
      </c>
      <c r="AF10" s="52">
        <v>215</v>
      </c>
      <c r="AG10" s="52">
        <v>296</v>
      </c>
      <c r="AH10" s="52">
        <v>334</v>
      </c>
      <c r="AI10" s="52">
        <v>381</v>
      </c>
      <c r="AJ10" s="52">
        <v>232</v>
      </c>
      <c r="AK10" s="52">
        <v>457</v>
      </c>
      <c r="AL10" s="52">
        <v>268</v>
      </c>
      <c r="AM10" s="52">
        <v>134</v>
      </c>
      <c r="AN10" s="59">
        <v>5</v>
      </c>
      <c r="AO10" s="52">
        <v>134</v>
      </c>
      <c r="AP10" s="52">
        <v>457</v>
      </c>
      <c r="AQ10" s="52">
        <v>45</v>
      </c>
      <c r="AR10" s="52">
        <v>268</v>
      </c>
      <c r="AS10" s="52" t="s">
        <v>192</v>
      </c>
      <c r="AT10" s="60">
        <v>0.6</v>
      </c>
      <c r="AU10" s="52" t="s">
        <v>4</v>
      </c>
      <c r="AV10" s="60">
        <v>0.2</v>
      </c>
      <c r="AW10" s="52" t="s">
        <v>191</v>
      </c>
      <c r="AX10" s="60">
        <v>0.2</v>
      </c>
      <c r="AY10" s="60">
        <v>0.2</v>
      </c>
      <c r="AZ10" s="60">
        <v>0.2</v>
      </c>
      <c r="BA10" s="60">
        <v>0.6</v>
      </c>
      <c r="BB10" s="60">
        <v>0.2</v>
      </c>
      <c r="BC10" s="60">
        <v>0.6</v>
      </c>
      <c r="BD10" s="60">
        <v>0.2</v>
      </c>
      <c r="BE10" s="52">
        <v>14</v>
      </c>
      <c r="BF10" s="52">
        <v>22</v>
      </c>
      <c r="BG10" s="52"/>
      <c r="BH10" s="52">
        <v>40</v>
      </c>
      <c r="BI10" s="52">
        <v>19</v>
      </c>
      <c r="BJ10" s="52">
        <v>19</v>
      </c>
      <c r="BK10" s="52">
        <v>39</v>
      </c>
      <c r="BL10" s="52">
        <v>17</v>
      </c>
      <c r="BM10" s="52">
        <v>30</v>
      </c>
      <c r="BN10" s="52">
        <v>36</v>
      </c>
      <c r="BO10" s="52">
        <v>40</v>
      </c>
      <c r="BP10" s="52">
        <v>6</v>
      </c>
      <c r="BQ10" s="52">
        <v>34</v>
      </c>
      <c r="BR10" s="52">
        <v>23</v>
      </c>
      <c r="BS10" s="52">
        <v>9</v>
      </c>
      <c r="BT10" s="52">
        <v>41</v>
      </c>
      <c r="BU10" s="52">
        <v>20</v>
      </c>
      <c r="BV10" s="60">
        <v>0.65378020988684848</v>
      </c>
      <c r="BW10" s="52">
        <v>33</v>
      </c>
      <c r="BX10" s="52">
        <v>2</v>
      </c>
      <c r="BY10" s="52">
        <v>20</v>
      </c>
      <c r="BZ10" s="52">
        <v>25</v>
      </c>
      <c r="CA10" s="52">
        <v>17</v>
      </c>
      <c r="CB10" s="52" t="s">
        <v>295</v>
      </c>
      <c r="CC10" s="61">
        <v>0.23370115361180088</v>
      </c>
      <c r="CD10" s="52" t="s">
        <v>285</v>
      </c>
      <c r="CE10" s="61">
        <v>0.13545229034390949</v>
      </c>
      <c r="CF10" s="61">
        <v>0.88963914707096914</v>
      </c>
      <c r="CG10" s="60">
        <v>0.16308325000281887</v>
      </c>
      <c r="CH10" s="60">
        <v>0.65378020988684848</v>
      </c>
      <c r="CI10" s="60">
        <v>0.65378020988684848</v>
      </c>
      <c r="CJ10" s="61">
        <v>0.88963914707096914</v>
      </c>
      <c r="CK10" s="52">
        <v>4</v>
      </c>
      <c r="CL10" s="52">
        <v>40</v>
      </c>
      <c r="CM10" s="62">
        <v>4.4518301639890616</v>
      </c>
      <c r="CN10" s="52">
        <v>496</v>
      </c>
      <c r="CO10" s="52">
        <v>25</v>
      </c>
      <c r="CP10" s="52">
        <v>583</v>
      </c>
      <c r="CQ10" s="52" t="s">
        <v>284</v>
      </c>
      <c r="CR10" s="61">
        <v>0.23370115361180088</v>
      </c>
      <c r="CS10" s="150">
        <v>10596</v>
      </c>
      <c r="CT10" s="150">
        <v>7</v>
      </c>
      <c r="CU10" s="60">
        <v>0.76042272997834637</v>
      </c>
      <c r="CV10" s="61">
        <v>0.13545229034390949</v>
      </c>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row>
    <row r="11" spans="1:127" s="30" customFormat="1" ht="66" x14ac:dyDescent="0.25">
      <c r="A11" s="20" t="s">
        <v>9</v>
      </c>
      <c r="B11" s="21" t="s">
        <v>234</v>
      </c>
      <c r="C11" s="20" t="s">
        <v>66</v>
      </c>
      <c r="D11" s="20" t="s">
        <v>28</v>
      </c>
      <c r="E11" s="65" t="s">
        <v>107</v>
      </c>
      <c r="F11" s="20" t="s">
        <v>44</v>
      </c>
      <c r="G11" s="22" t="s">
        <v>136</v>
      </c>
      <c r="H11" s="23">
        <v>34.325296000000002</v>
      </c>
      <c r="I11" s="23">
        <v>45.452691000000002</v>
      </c>
      <c r="J11" s="23" t="s">
        <v>120</v>
      </c>
      <c r="K11" s="24" t="s">
        <v>121</v>
      </c>
      <c r="L11" s="22" t="s">
        <v>125</v>
      </c>
      <c r="M11" s="25">
        <v>41643</v>
      </c>
      <c r="N11" s="23">
        <v>461</v>
      </c>
      <c r="O11" s="20">
        <v>678</v>
      </c>
      <c r="P11" s="20">
        <v>515</v>
      </c>
      <c r="Q11" s="20" t="s">
        <v>181</v>
      </c>
      <c r="R11" s="24">
        <v>198</v>
      </c>
      <c r="S11" s="23">
        <f t="shared" si="13"/>
        <v>858</v>
      </c>
      <c r="T11" s="20">
        <v>444</v>
      </c>
      <c r="U11" s="20">
        <v>414</v>
      </c>
      <c r="V11" s="20">
        <v>2</v>
      </c>
      <c r="W11" s="20">
        <v>10</v>
      </c>
      <c r="X11" s="20">
        <v>70</v>
      </c>
      <c r="Y11" s="20">
        <v>63</v>
      </c>
      <c r="Z11" s="20">
        <v>233</v>
      </c>
      <c r="AA11" s="20">
        <v>262</v>
      </c>
      <c r="AB11" s="20">
        <v>134</v>
      </c>
      <c r="AC11" s="20">
        <v>71</v>
      </c>
      <c r="AD11" s="20">
        <v>5</v>
      </c>
      <c r="AE11" s="20">
        <v>8</v>
      </c>
      <c r="AF11" s="20">
        <v>439</v>
      </c>
      <c r="AG11" s="20">
        <v>120</v>
      </c>
      <c r="AH11" s="20">
        <v>320</v>
      </c>
      <c r="AI11" s="20">
        <v>326</v>
      </c>
      <c r="AJ11" s="20">
        <v>365</v>
      </c>
      <c r="AK11" s="20">
        <v>411</v>
      </c>
      <c r="AL11" s="20">
        <v>268</v>
      </c>
      <c r="AM11" s="20">
        <v>134</v>
      </c>
      <c r="AN11" s="26">
        <v>5</v>
      </c>
      <c r="AO11" s="20">
        <v>134</v>
      </c>
      <c r="AP11" s="20">
        <v>411</v>
      </c>
      <c r="AQ11" s="20">
        <v>45</v>
      </c>
      <c r="AR11" s="20">
        <v>268</v>
      </c>
      <c r="AS11" s="20" t="s">
        <v>193</v>
      </c>
      <c r="AT11" s="27">
        <v>0.4</v>
      </c>
      <c r="AU11" s="20" t="s">
        <v>191</v>
      </c>
      <c r="AV11" s="27">
        <v>0.3</v>
      </c>
      <c r="AW11" s="20" t="s">
        <v>192</v>
      </c>
      <c r="AX11" s="27">
        <v>0.3</v>
      </c>
      <c r="AY11" s="27">
        <v>0.3</v>
      </c>
      <c r="AZ11" s="27">
        <v>0.3</v>
      </c>
      <c r="BA11" s="27">
        <v>0.4</v>
      </c>
      <c r="BB11" s="27">
        <v>0.3</v>
      </c>
      <c r="BC11" s="27">
        <v>0.4</v>
      </c>
      <c r="BD11" s="27">
        <v>0.3</v>
      </c>
      <c r="BE11" s="20">
        <v>12</v>
      </c>
      <c r="BF11" s="20">
        <v>14</v>
      </c>
      <c r="BG11" s="20"/>
      <c r="BH11" s="20">
        <v>13</v>
      </c>
      <c r="BI11" s="20">
        <v>38</v>
      </c>
      <c r="BJ11" s="20">
        <v>25</v>
      </c>
      <c r="BK11" s="20">
        <v>35</v>
      </c>
      <c r="BL11" s="20">
        <v>44</v>
      </c>
      <c r="BM11" s="20">
        <v>12</v>
      </c>
      <c r="BN11" s="20">
        <v>40</v>
      </c>
      <c r="BO11" s="20">
        <v>24</v>
      </c>
      <c r="BP11" s="20">
        <v>43</v>
      </c>
      <c r="BQ11" s="20">
        <v>19</v>
      </c>
      <c r="BR11" s="20">
        <v>31</v>
      </c>
      <c r="BS11" s="20">
        <v>12</v>
      </c>
      <c r="BT11" s="20">
        <v>7</v>
      </c>
      <c r="BU11" s="20">
        <v>14</v>
      </c>
      <c r="BV11" s="27">
        <v>0.33889696272918945</v>
      </c>
      <c r="BW11" s="20">
        <v>24</v>
      </c>
      <c r="BX11" s="20">
        <v>1</v>
      </c>
      <c r="BY11" s="20">
        <v>11</v>
      </c>
      <c r="BZ11" s="20">
        <v>21</v>
      </c>
      <c r="CA11" s="20">
        <v>24</v>
      </c>
      <c r="CB11" s="20" t="s">
        <v>294</v>
      </c>
      <c r="CC11" s="28">
        <v>0.35647554559158356</v>
      </c>
      <c r="CD11" s="20" t="s">
        <v>286</v>
      </c>
      <c r="CE11" s="28">
        <v>4.5084424949230595E-2</v>
      </c>
      <c r="CF11" s="28">
        <v>0.54830038392158198</v>
      </c>
      <c r="CG11" s="27">
        <v>0.60148753706556057</v>
      </c>
      <c r="CH11" s="27">
        <v>0.33889696272918945</v>
      </c>
      <c r="CI11" s="27">
        <v>0.33889696272918945</v>
      </c>
      <c r="CJ11" s="28">
        <v>0.54830038392158198</v>
      </c>
      <c r="CK11" s="20">
        <v>1</v>
      </c>
      <c r="CL11" s="20">
        <v>61</v>
      </c>
      <c r="CM11" s="29">
        <v>1.631156762159947</v>
      </c>
      <c r="CN11" s="20">
        <v>335</v>
      </c>
      <c r="CO11" s="20">
        <v>21</v>
      </c>
      <c r="CP11" s="20">
        <v>480</v>
      </c>
      <c r="CQ11" s="20" t="s">
        <v>285</v>
      </c>
      <c r="CR11" s="28">
        <v>0.35647554559158356</v>
      </c>
      <c r="CS11" s="151">
        <v>8473</v>
      </c>
      <c r="CT11" s="151">
        <v>30</v>
      </c>
      <c r="CU11" s="27">
        <v>0.60276862477772941</v>
      </c>
      <c r="CV11" s="28">
        <v>4.5084424949230595E-2</v>
      </c>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row>
    <row r="12" spans="1:127" ht="66" x14ac:dyDescent="0.25">
      <c r="A12" s="4" t="s">
        <v>10</v>
      </c>
      <c r="B12" s="9" t="s">
        <v>234</v>
      </c>
      <c r="C12" s="4" t="s">
        <v>67</v>
      </c>
      <c r="D12" s="4" t="s">
        <v>28</v>
      </c>
      <c r="E12" s="64" t="s">
        <v>107</v>
      </c>
      <c r="F12" s="4" t="s">
        <v>44</v>
      </c>
      <c r="G12" s="10" t="s">
        <v>136</v>
      </c>
      <c r="H12" s="11">
        <v>34.319721999999999</v>
      </c>
      <c r="I12" s="11">
        <v>45.451110999999997</v>
      </c>
      <c r="J12" s="11" t="s">
        <v>156</v>
      </c>
      <c r="K12" s="12" t="s">
        <v>126</v>
      </c>
      <c r="L12" s="10" t="s">
        <v>124</v>
      </c>
      <c r="M12" s="13">
        <v>41644</v>
      </c>
      <c r="N12" s="11">
        <v>658</v>
      </c>
      <c r="O12" s="4">
        <v>587</v>
      </c>
      <c r="P12" s="4">
        <v>589</v>
      </c>
      <c r="Q12" s="4" t="s">
        <v>0</v>
      </c>
      <c r="R12" s="12">
        <v>192</v>
      </c>
      <c r="S12" s="11">
        <f t="shared" si="13"/>
        <v>877</v>
      </c>
      <c r="T12" s="4">
        <v>412</v>
      </c>
      <c r="U12" s="4">
        <v>465</v>
      </c>
      <c r="V12" s="4">
        <v>12</v>
      </c>
      <c r="W12" s="4">
        <v>6</v>
      </c>
      <c r="X12" s="4">
        <v>60</v>
      </c>
      <c r="Y12" s="4">
        <v>83</v>
      </c>
      <c r="Z12" s="4">
        <v>238</v>
      </c>
      <c r="AA12" s="52">
        <v>265</v>
      </c>
      <c r="AB12" s="52">
        <v>95</v>
      </c>
      <c r="AC12" s="52">
        <v>106</v>
      </c>
      <c r="AD12" s="52">
        <v>7</v>
      </c>
      <c r="AE12" s="52">
        <v>5</v>
      </c>
      <c r="AF12" s="52">
        <v>145</v>
      </c>
      <c r="AG12" s="52">
        <v>202</v>
      </c>
      <c r="AH12" s="52">
        <v>338</v>
      </c>
      <c r="AI12" s="52">
        <v>232</v>
      </c>
      <c r="AJ12" s="52">
        <v>187</v>
      </c>
      <c r="AK12" s="52">
        <v>430</v>
      </c>
      <c r="AL12" s="52">
        <v>268</v>
      </c>
      <c r="AM12" s="52">
        <v>134</v>
      </c>
      <c r="AN12" s="59">
        <v>5</v>
      </c>
      <c r="AO12" s="52">
        <v>134</v>
      </c>
      <c r="AP12" s="52">
        <v>430</v>
      </c>
      <c r="AQ12" s="52">
        <v>45</v>
      </c>
      <c r="AR12" s="52">
        <v>268</v>
      </c>
      <c r="AS12" s="52" t="s">
        <v>2</v>
      </c>
      <c r="AT12" s="60">
        <v>0.5</v>
      </c>
      <c r="AU12" s="52" t="s">
        <v>192</v>
      </c>
      <c r="AV12" s="60">
        <v>0.25</v>
      </c>
      <c r="AW12" s="52" t="s">
        <v>193</v>
      </c>
      <c r="AX12" s="60">
        <v>0.25</v>
      </c>
      <c r="AY12" s="60">
        <v>0.25</v>
      </c>
      <c r="AZ12" s="60">
        <v>0.25</v>
      </c>
      <c r="BA12" s="60">
        <v>0.5</v>
      </c>
      <c r="BB12" s="60">
        <v>0.25</v>
      </c>
      <c r="BC12" s="60">
        <v>0.5</v>
      </c>
      <c r="BD12" s="60">
        <v>0.25</v>
      </c>
      <c r="BE12" s="52">
        <v>44</v>
      </c>
      <c r="BF12" s="52">
        <v>43</v>
      </c>
      <c r="BG12" s="52"/>
      <c r="BH12" s="52">
        <v>36</v>
      </c>
      <c r="BI12" s="52">
        <v>21</v>
      </c>
      <c r="BJ12" s="52">
        <v>7</v>
      </c>
      <c r="BK12" s="52">
        <v>47</v>
      </c>
      <c r="BL12" s="52">
        <v>47</v>
      </c>
      <c r="BM12" s="52">
        <v>16</v>
      </c>
      <c r="BN12" s="52">
        <v>19</v>
      </c>
      <c r="BO12" s="52">
        <v>31</v>
      </c>
      <c r="BP12" s="52">
        <v>11</v>
      </c>
      <c r="BQ12" s="52">
        <v>45</v>
      </c>
      <c r="BR12" s="52">
        <v>31</v>
      </c>
      <c r="BS12" s="52">
        <v>5</v>
      </c>
      <c r="BT12" s="52">
        <v>2</v>
      </c>
      <c r="BU12" s="52">
        <v>41</v>
      </c>
      <c r="BV12" s="60">
        <v>0.96889145448114855</v>
      </c>
      <c r="BW12" s="52">
        <v>40</v>
      </c>
      <c r="BX12" s="52">
        <v>8</v>
      </c>
      <c r="BY12" s="52">
        <v>17</v>
      </c>
      <c r="BZ12" s="52">
        <v>16</v>
      </c>
      <c r="CA12" s="52">
        <v>25</v>
      </c>
      <c r="CB12" s="52" t="s">
        <v>296</v>
      </c>
      <c r="CC12" s="61">
        <v>0.51188447440608531</v>
      </c>
      <c r="CD12" s="52" t="s">
        <v>287</v>
      </c>
      <c r="CE12" s="61">
        <v>0.75352144945554078</v>
      </c>
      <c r="CF12" s="61">
        <v>0.39734956827801071</v>
      </c>
      <c r="CG12" s="60">
        <v>0.38632867272831373</v>
      </c>
      <c r="CH12" s="60">
        <v>0.96889145448114855</v>
      </c>
      <c r="CI12" s="60">
        <v>0.96889145448114855</v>
      </c>
      <c r="CJ12" s="61">
        <v>0.39734956827801071</v>
      </c>
      <c r="CK12" s="52">
        <v>3</v>
      </c>
      <c r="CL12" s="52">
        <v>49</v>
      </c>
      <c r="CM12" s="62">
        <v>1.5968389139883159</v>
      </c>
      <c r="CN12" s="52">
        <v>429</v>
      </c>
      <c r="CO12" s="52">
        <v>16</v>
      </c>
      <c r="CP12" s="52">
        <v>844</v>
      </c>
      <c r="CQ12" s="52" t="s">
        <v>286</v>
      </c>
      <c r="CR12" s="61">
        <v>0.51188447440608531</v>
      </c>
      <c r="CS12" s="150">
        <v>18119</v>
      </c>
      <c r="CT12" s="150">
        <v>24</v>
      </c>
      <c r="CU12" s="60">
        <v>0.28220381353717994</v>
      </c>
      <c r="CV12" s="61">
        <v>0.75352144945554078</v>
      </c>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row>
    <row r="13" spans="1:127" s="30" customFormat="1" ht="66" x14ac:dyDescent="0.25">
      <c r="A13" s="20" t="s">
        <v>11</v>
      </c>
      <c r="B13" s="21" t="s">
        <v>234</v>
      </c>
      <c r="C13" s="20" t="s">
        <v>68</v>
      </c>
      <c r="D13" s="20" t="s">
        <v>30</v>
      </c>
      <c r="E13" s="65" t="s">
        <v>108</v>
      </c>
      <c r="F13" s="20" t="s">
        <v>44</v>
      </c>
      <c r="G13" s="22" t="s">
        <v>138</v>
      </c>
      <c r="H13" s="23">
        <v>35.434495900000002</v>
      </c>
      <c r="I13" s="23">
        <v>45.590573999999997</v>
      </c>
      <c r="J13" s="23" t="s">
        <v>120</v>
      </c>
      <c r="K13" s="24" t="s">
        <v>121</v>
      </c>
      <c r="L13" s="22" t="s">
        <v>127</v>
      </c>
      <c r="M13" s="25">
        <v>41645</v>
      </c>
      <c r="N13" s="23">
        <v>557</v>
      </c>
      <c r="O13" s="20">
        <v>314</v>
      </c>
      <c r="P13" s="20">
        <v>237</v>
      </c>
      <c r="Q13" s="20" t="s">
        <v>181</v>
      </c>
      <c r="R13" s="24">
        <v>172</v>
      </c>
      <c r="S13" s="23">
        <f t="shared" si="13"/>
        <v>793</v>
      </c>
      <c r="T13" s="20">
        <v>339</v>
      </c>
      <c r="U13" s="20">
        <v>454</v>
      </c>
      <c r="V13" s="20">
        <v>19</v>
      </c>
      <c r="W13" s="20">
        <v>11</v>
      </c>
      <c r="X13" s="20">
        <v>72</v>
      </c>
      <c r="Y13" s="20">
        <v>100</v>
      </c>
      <c r="Z13" s="20">
        <v>241</v>
      </c>
      <c r="AA13" s="20">
        <v>250</v>
      </c>
      <c r="AB13" s="20">
        <v>-2</v>
      </c>
      <c r="AC13" s="20">
        <v>90</v>
      </c>
      <c r="AD13" s="20">
        <v>9</v>
      </c>
      <c r="AE13" s="20">
        <v>3</v>
      </c>
      <c r="AF13" s="20">
        <v>174</v>
      </c>
      <c r="AG13" s="20">
        <v>323</v>
      </c>
      <c r="AH13" s="20">
        <v>136</v>
      </c>
      <c r="AI13" s="20">
        <v>304</v>
      </c>
      <c r="AJ13" s="20">
        <v>137</v>
      </c>
      <c r="AK13" s="20">
        <v>346</v>
      </c>
      <c r="AL13" s="20">
        <v>268</v>
      </c>
      <c r="AM13" s="20">
        <v>134</v>
      </c>
      <c r="AN13" s="26">
        <v>5</v>
      </c>
      <c r="AO13" s="20">
        <v>134</v>
      </c>
      <c r="AP13" s="20">
        <v>346</v>
      </c>
      <c r="AQ13" s="20">
        <v>45</v>
      </c>
      <c r="AR13" s="20">
        <v>268</v>
      </c>
      <c r="AS13" s="20" t="s">
        <v>1</v>
      </c>
      <c r="AT13" s="27">
        <v>0.7</v>
      </c>
      <c r="AU13" s="20" t="s">
        <v>193</v>
      </c>
      <c r="AV13" s="27">
        <v>0.2</v>
      </c>
      <c r="AW13" s="20" t="s">
        <v>2</v>
      </c>
      <c r="AX13" s="27">
        <v>0.1</v>
      </c>
      <c r="AY13" s="27">
        <v>0.2</v>
      </c>
      <c r="AZ13" s="27">
        <v>0.1</v>
      </c>
      <c r="BA13" s="27">
        <v>0.7</v>
      </c>
      <c r="BB13" s="27">
        <v>0.2</v>
      </c>
      <c r="BC13" s="27">
        <v>0.7</v>
      </c>
      <c r="BD13" s="27">
        <v>0.2</v>
      </c>
      <c r="BE13" s="20">
        <v>31</v>
      </c>
      <c r="BF13" s="20">
        <v>35</v>
      </c>
      <c r="BG13" s="20"/>
      <c r="BH13" s="20">
        <v>1</v>
      </c>
      <c r="BI13" s="20">
        <v>1</v>
      </c>
      <c r="BJ13" s="20">
        <v>10</v>
      </c>
      <c r="BK13" s="20">
        <v>19</v>
      </c>
      <c r="BL13" s="20">
        <v>12</v>
      </c>
      <c r="BM13" s="20">
        <v>35</v>
      </c>
      <c r="BN13" s="20">
        <v>46</v>
      </c>
      <c r="BO13" s="20">
        <v>34</v>
      </c>
      <c r="BP13" s="20">
        <v>1</v>
      </c>
      <c r="BQ13" s="20">
        <v>0</v>
      </c>
      <c r="BR13" s="20">
        <v>48</v>
      </c>
      <c r="BS13" s="20">
        <v>33</v>
      </c>
      <c r="BT13" s="20">
        <v>4</v>
      </c>
      <c r="BU13" s="20">
        <v>27</v>
      </c>
      <c r="BV13" s="27">
        <v>0.54441720253411607</v>
      </c>
      <c r="BW13" s="20">
        <v>19</v>
      </c>
      <c r="BX13" s="20">
        <v>8</v>
      </c>
      <c r="BY13" s="20">
        <v>19</v>
      </c>
      <c r="BZ13" s="20">
        <v>23</v>
      </c>
      <c r="CA13" s="20">
        <v>24</v>
      </c>
      <c r="CB13" s="20" t="s">
        <v>292</v>
      </c>
      <c r="CC13" s="28">
        <v>0.98616359166550316</v>
      </c>
      <c r="CD13" s="20" t="s">
        <v>283</v>
      </c>
      <c r="CE13" s="28">
        <v>0.56718658512968034</v>
      </c>
      <c r="CF13" s="28">
        <v>0.75973948793900981</v>
      </c>
      <c r="CG13" s="27">
        <v>0.88040012782880439</v>
      </c>
      <c r="CH13" s="27">
        <v>0.54441720253411607</v>
      </c>
      <c r="CI13" s="27">
        <v>0.54441720253411607</v>
      </c>
      <c r="CJ13" s="28">
        <v>0.75973948793900981</v>
      </c>
      <c r="CK13" s="20">
        <v>2</v>
      </c>
      <c r="CL13" s="20">
        <v>51</v>
      </c>
      <c r="CM13" s="29">
        <v>3.4711395714982407</v>
      </c>
      <c r="CN13" s="20">
        <v>470</v>
      </c>
      <c r="CO13" s="20">
        <v>23</v>
      </c>
      <c r="CP13" s="20">
        <v>886</v>
      </c>
      <c r="CQ13" s="20" t="s">
        <v>287</v>
      </c>
      <c r="CR13" s="28">
        <v>0.98616359166550316</v>
      </c>
      <c r="CS13" s="151">
        <v>12603</v>
      </c>
      <c r="CT13" s="151">
        <v>12</v>
      </c>
      <c r="CU13" s="27">
        <v>0.2294146758889033</v>
      </c>
      <c r="CV13" s="28">
        <v>0.56718658512968034</v>
      </c>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row>
    <row r="14" spans="1:127" ht="66" x14ac:dyDescent="0.25">
      <c r="A14" s="4" t="s">
        <v>12</v>
      </c>
      <c r="B14" s="9" t="s">
        <v>234</v>
      </c>
      <c r="C14" s="4" t="s">
        <v>69</v>
      </c>
      <c r="D14" s="4" t="s">
        <v>30</v>
      </c>
      <c r="E14" s="64" t="s">
        <v>109</v>
      </c>
      <c r="F14" s="4" t="s">
        <v>44</v>
      </c>
      <c r="G14" s="10" t="s">
        <v>138</v>
      </c>
      <c r="H14" s="11">
        <v>35.422128000000001</v>
      </c>
      <c r="I14" s="11">
        <v>45.588619999999999</v>
      </c>
      <c r="J14" s="11" t="s">
        <v>120</v>
      </c>
      <c r="K14" s="12" t="s">
        <v>126</v>
      </c>
      <c r="L14" s="10"/>
      <c r="M14" s="13">
        <v>41646</v>
      </c>
      <c r="N14" s="11">
        <v>802</v>
      </c>
      <c r="O14" s="4">
        <v>336</v>
      </c>
      <c r="P14" s="4">
        <v>588</v>
      </c>
      <c r="Q14" s="4" t="s">
        <v>0</v>
      </c>
      <c r="R14" s="12">
        <v>212</v>
      </c>
      <c r="S14" s="11">
        <f t="shared" si="13"/>
        <v>879</v>
      </c>
      <c r="T14" s="4">
        <v>454</v>
      </c>
      <c r="U14" s="4">
        <v>425</v>
      </c>
      <c r="V14" s="4">
        <v>7</v>
      </c>
      <c r="W14" s="4">
        <v>3</v>
      </c>
      <c r="X14" s="4">
        <v>54</v>
      </c>
      <c r="Y14" s="4">
        <v>57</v>
      </c>
      <c r="Z14" s="4">
        <v>257</v>
      </c>
      <c r="AA14" s="52">
        <v>239</v>
      </c>
      <c r="AB14" s="52">
        <v>134</v>
      </c>
      <c r="AC14" s="52">
        <v>121</v>
      </c>
      <c r="AD14" s="52">
        <v>2</v>
      </c>
      <c r="AE14" s="52">
        <v>5</v>
      </c>
      <c r="AF14" s="52">
        <v>408</v>
      </c>
      <c r="AG14" s="52">
        <v>203</v>
      </c>
      <c r="AH14" s="52">
        <v>151</v>
      </c>
      <c r="AI14" s="52">
        <v>95</v>
      </c>
      <c r="AJ14" s="52">
        <v>215</v>
      </c>
      <c r="AK14" s="52">
        <v>432</v>
      </c>
      <c r="AL14" s="52">
        <v>268</v>
      </c>
      <c r="AM14" s="52">
        <v>134</v>
      </c>
      <c r="AN14" s="59">
        <v>5</v>
      </c>
      <c r="AO14" s="52">
        <v>134</v>
      </c>
      <c r="AP14" s="52">
        <v>432</v>
      </c>
      <c r="AQ14" s="52">
        <v>45</v>
      </c>
      <c r="AR14" s="52">
        <v>268</v>
      </c>
      <c r="AS14" s="52" t="s">
        <v>4</v>
      </c>
      <c r="AT14" s="60">
        <v>0.6</v>
      </c>
      <c r="AU14" s="52" t="s">
        <v>2</v>
      </c>
      <c r="AV14" s="60">
        <v>0.2</v>
      </c>
      <c r="AW14" s="52" t="s">
        <v>1</v>
      </c>
      <c r="AX14" s="60">
        <v>0.2</v>
      </c>
      <c r="AY14" s="60">
        <v>0.2</v>
      </c>
      <c r="AZ14" s="60">
        <v>0.2</v>
      </c>
      <c r="BA14" s="60">
        <v>0.6</v>
      </c>
      <c r="BB14" s="60">
        <v>0.2</v>
      </c>
      <c r="BC14" s="60">
        <v>0.6</v>
      </c>
      <c r="BD14" s="60">
        <v>0.2</v>
      </c>
      <c r="BE14" s="52">
        <v>42</v>
      </c>
      <c r="BF14" s="52">
        <v>20</v>
      </c>
      <c r="BG14" s="52"/>
      <c r="BH14" s="52">
        <v>43</v>
      </c>
      <c r="BI14" s="52">
        <v>44</v>
      </c>
      <c r="BJ14" s="52">
        <v>39</v>
      </c>
      <c r="BK14" s="52">
        <v>4</v>
      </c>
      <c r="BL14" s="52">
        <v>45</v>
      </c>
      <c r="BM14" s="52">
        <v>7</v>
      </c>
      <c r="BN14" s="52">
        <v>28</v>
      </c>
      <c r="BO14" s="52">
        <v>23</v>
      </c>
      <c r="BP14" s="52">
        <v>7</v>
      </c>
      <c r="BQ14" s="52">
        <v>35</v>
      </c>
      <c r="BR14" s="52">
        <v>7</v>
      </c>
      <c r="BS14" s="52">
        <v>19</v>
      </c>
      <c r="BT14" s="52">
        <v>39</v>
      </c>
      <c r="BU14" s="52">
        <v>16</v>
      </c>
      <c r="BV14" s="60">
        <v>0.33644198046197593</v>
      </c>
      <c r="BW14" s="52">
        <v>24</v>
      </c>
      <c r="BX14" s="52">
        <v>9</v>
      </c>
      <c r="BY14" s="52">
        <v>16</v>
      </c>
      <c r="BZ14" s="52">
        <v>16</v>
      </c>
      <c r="CA14" s="52">
        <v>20</v>
      </c>
      <c r="CB14" s="52" t="s">
        <v>293</v>
      </c>
      <c r="CC14" s="61">
        <v>0.55396395286636313</v>
      </c>
      <c r="CD14" s="52" t="s">
        <v>284</v>
      </c>
      <c r="CE14" s="61">
        <v>0.26952244054145924</v>
      </c>
      <c r="CF14" s="61">
        <v>0.96846706580050124</v>
      </c>
      <c r="CG14" s="60">
        <v>0.41400499334373408</v>
      </c>
      <c r="CH14" s="60">
        <v>0.33644198046197593</v>
      </c>
      <c r="CI14" s="60">
        <v>0.33644198046197593</v>
      </c>
      <c r="CJ14" s="61">
        <v>0.96846706580050124</v>
      </c>
      <c r="CK14" s="52">
        <v>4</v>
      </c>
      <c r="CL14" s="52">
        <v>48</v>
      </c>
      <c r="CM14" s="62">
        <v>0.16433546605919697</v>
      </c>
      <c r="CN14" s="52">
        <v>424</v>
      </c>
      <c r="CO14" s="52">
        <v>16</v>
      </c>
      <c r="CP14" s="52">
        <v>504</v>
      </c>
      <c r="CQ14" s="52" t="s">
        <v>283</v>
      </c>
      <c r="CR14" s="61">
        <v>0.55396395286636313</v>
      </c>
      <c r="CS14" s="150">
        <v>8386</v>
      </c>
      <c r="CT14" s="150">
        <v>24</v>
      </c>
      <c r="CU14" s="60">
        <v>0.76599422792009952</v>
      </c>
      <c r="CV14" s="61">
        <v>0.26952244054145924</v>
      </c>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row>
    <row r="15" spans="1:127" s="30" customFormat="1" ht="66" x14ac:dyDescent="0.25">
      <c r="A15" s="20" t="s">
        <v>13</v>
      </c>
      <c r="B15" s="21" t="s">
        <v>234</v>
      </c>
      <c r="C15" s="20" t="s">
        <v>70</v>
      </c>
      <c r="D15" s="20" t="s">
        <v>31</v>
      </c>
      <c r="E15" s="65" t="s">
        <v>31</v>
      </c>
      <c r="F15" s="20" t="s">
        <v>44</v>
      </c>
      <c r="G15" s="22" t="s">
        <v>139</v>
      </c>
      <c r="H15" s="23">
        <v>32.473899000000003</v>
      </c>
      <c r="I15" s="23">
        <v>44.429639999999999</v>
      </c>
      <c r="J15" s="23" t="s">
        <v>156</v>
      </c>
      <c r="K15" s="24" t="s">
        <v>126</v>
      </c>
      <c r="L15" s="22"/>
      <c r="M15" s="25">
        <v>41647</v>
      </c>
      <c r="N15" s="23">
        <v>765</v>
      </c>
      <c r="O15" s="20">
        <v>305</v>
      </c>
      <c r="P15" s="20">
        <v>607</v>
      </c>
      <c r="Q15" s="20" t="s">
        <v>181</v>
      </c>
      <c r="R15" s="24">
        <v>200</v>
      </c>
      <c r="S15" s="23">
        <f t="shared" si="13"/>
        <v>887</v>
      </c>
      <c r="T15" s="20">
        <v>492</v>
      </c>
      <c r="U15" s="20">
        <v>395</v>
      </c>
      <c r="V15" s="20">
        <v>16</v>
      </c>
      <c r="W15" s="20">
        <v>13</v>
      </c>
      <c r="X15" s="20">
        <v>64</v>
      </c>
      <c r="Y15" s="20">
        <v>51</v>
      </c>
      <c r="Z15" s="20">
        <v>277</v>
      </c>
      <c r="AA15" s="20">
        <v>222</v>
      </c>
      <c r="AB15" s="20">
        <v>125</v>
      </c>
      <c r="AC15" s="20">
        <v>102</v>
      </c>
      <c r="AD15" s="20">
        <v>10</v>
      </c>
      <c r="AE15" s="20">
        <v>7</v>
      </c>
      <c r="AF15" s="20">
        <v>417</v>
      </c>
      <c r="AG15" s="20">
        <v>230</v>
      </c>
      <c r="AH15" s="20">
        <v>246</v>
      </c>
      <c r="AI15" s="20">
        <v>237</v>
      </c>
      <c r="AJ15" s="20">
        <v>197</v>
      </c>
      <c r="AK15" s="20">
        <v>440</v>
      </c>
      <c r="AL15" s="20">
        <v>268</v>
      </c>
      <c r="AM15" s="20">
        <v>134</v>
      </c>
      <c r="AN15" s="26">
        <v>5</v>
      </c>
      <c r="AO15" s="20">
        <v>134</v>
      </c>
      <c r="AP15" s="20">
        <v>440</v>
      </c>
      <c r="AQ15" s="20">
        <v>45</v>
      </c>
      <c r="AR15" s="20">
        <v>268</v>
      </c>
      <c r="AS15" s="20" t="s">
        <v>194</v>
      </c>
      <c r="AT15" s="27">
        <v>0.4</v>
      </c>
      <c r="AU15" s="20" t="s">
        <v>1</v>
      </c>
      <c r="AV15" s="27">
        <v>0.3</v>
      </c>
      <c r="AW15" s="20" t="s">
        <v>4</v>
      </c>
      <c r="AX15" s="27">
        <v>0.3</v>
      </c>
      <c r="AY15" s="27">
        <v>0.3</v>
      </c>
      <c r="AZ15" s="27">
        <v>0.3</v>
      </c>
      <c r="BA15" s="27">
        <v>0.4</v>
      </c>
      <c r="BB15" s="27">
        <v>0.3</v>
      </c>
      <c r="BC15" s="27">
        <v>0.4</v>
      </c>
      <c r="BD15" s="27">
        <v>0.3</v>
      </c>
      <c r="BE15" s="20">
        <v>7</v>
      </c>
      <c r="BF15" s="20">
        <v>39</v>
      </c>
      <c r="BG15" s="20"/>
      <c r="BH15" s="20">
        <v>40</v>
      </c>
      <c r="BI15" s="20">
        <v>34</v>
      </c>
      <c r="BJ15" s="20">
        <v>42</v>
      </c>
      <c r="BK15" s="20">
        <v>49</v>
      </c>
      <c r="BL15" s="20">
        <v>1</v>
      </c>
      <c r="BM15" s="20">
        <v>8</v>
      </c>
      <c r="BN15" s="20">
        <v>29</v>
      </c>
      <c r="BO15" s="20">
        <v>2</v>
      </c>
      <c r="BP15" s="20">
        <v>44</v>
      </c>
      <c r="BQ15" s="20">
        <v>33</v>
      </c>
      <c r="BR15" s="20">
        <v>24</v>
      </c>
      <c r="BS15" s="20">
        <v>0</v>
      </c>
      <c r="BT15" s="20">
        <v>11</v>
      </c>
      <c r="BU15" s="20">
        <v>37</v>
      </c>
      <c r="BV15" s="27">
        <v>0.7110800092240307</v>
      </c>
      <c r="BW15" s="20">
        <v>38</v>
      </c>
      <c r="BX15" s="20">
        <v>5</v>
      </c>
      <c r="BY15" s="20">
        <v>19</v>
      </c>
      <c r="BZ15" s="20">
        <v>12</v>
      </c>
      <c r="CA15" s="20">
        <v>22</v>
      </c>
      <c r="CB15" s="20" t="s">
        <v>295</v>
      </c>
      <c r="CC15" s="28">
        <v>0.75029732297188034</v>
      </c>
      <c r="CD15" s="20" t="s">
        <v>285</v>
      </c>
      <c r="CE15" s="28">
        <v>0.20591365861743205</v>
      </c>
      <c r="CF15" s="28">
        <v>0.68423778890038389</v>
      </c>
      <c r="CG15" s="27">
        <v>0.70959101574591366</v>
      </c>
      <c r="CH15" s="27">
        <v>0.7110800092240307</v>
      </c>
      <c r="CI15" s="27">
        <v>0.7110800092240307</v>
      </c>
      <c r="CJ15" s="28">
        <v>0.68423778890038389</v>
      </c>
      <c r="CK15" s="20">
        <v>4</v>
      </c>
      <c r="CL15" s="20">
        <v>53</v>
      </c>
      <c r="CM15" s="29">
        <v>5.2343887775649511</v>
      </c>
      <c r="CN15" s="20">
        <v>490</v>
      </c>
      <c r="CO15" s="20">
        <v>12</v>
      </c>
      <c r="CP15" s="20">
        <v>742</v>
      </c>
      <c r="CQ15" s="20" t="s">
        <v>284</v>
      </c>
      <c r="CR15" s="28">
        <v>0.75029732297188034</v>
      </c>
      <c r="CS15" s="151">
        <v>19047</v>
      </c>
      <c r="CT15" s="151">
        <v>23</v>
      </c>
      <c r="CU15" s="27">
        <v>0.77664404857137292</v>
      </c>
      <c r="CV15" s="28">
        <v>0.20591365861743205</v>
      </c>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row>
    <row r="16" spans="1:127" ht="66" x14ac:dyDescent="0.25">
      <c r="A16" s="4" t="s">
        <v>14</v>
      </c>
      <c r="B16" s="9" t="s">
        <v>234</v>
      </c>
      <c r="C16" s="4" t="s">
        <v>71</v>
      </c>
      <c r="D16" s="4" t="s">
        <v>28</v>
      </c>
      <c r="E16" s="64" t="s">
        <v>31</v>
      </c>
      <c r="F16" s="4" t="s">
        <v>44</v>
      </c>
      <c r="G16" s="10" t="s">
        <v>136</v>
      </c>
      <c r="H16" s="11">
        <v>34.305999999999997</v>
      </c>
      <c r="I16" s="11">
        <v>45.347251999999997</v>
      </c>
      <c r="J16" s="11" t="s">
        <v>120</v>
      </c>
      <c r="K16" s="12" t="s">
        <v>128</v>
      </c>
      <c r="L16" s="10"/>
      <c r="M16" s="13">
        <v>41648</v>
      </c>
      <c r="N16" s="11">
        <v>900</v>
      </c>
      <c r="O16" s="4">
        <v>548</v>
      </c>
      <c r="P16" s="4">
        <v>236</v>
      </c>
      <c r="Q16" s="4" t="s">
        <v>0</v>
      </c>
      <c r="R16" s="12">
        <v>201</v>
      </c>
      <c r="S16" s="11">
        <f t="shared" si="13"/>
        <v>890</v>
      </c>
      <c r="T16" s="4">
        <v>431</v>
      </c>
      <c r="U16" s="4">
        <v>459</v>
      </c>
      <c r="V16" s="4">
        <v>3</v>
      </c>
      <c r="W16" s="4">
        <v>5</v>
      </c>
      <c r="X16" s="4">
        <v>71</v>
      </c>
      <c r="Y16" s="4">
        <v>94</v>
      </c>
      <c r="Z16" s="4">
        <v>229</v>
      </c>
      <c r="AA16" s="52">
        <v>256</v>
      </c>
      <c r="AB16" s="52">
        <v>118</v>
      </c>
      <c r="AC16" s="52">
        <v>103</v>
      </c>
      <c r="AD16" s="52">
        <v>10</v>
      </c>
      <c r="AE16" s="52">
        <v>1</v>
      </c>
      <c r="AF16" s="52">
        <v>92</v>
      </c>
      <c r="AG16" s="52">
        <v>76</v>
      </c>
      <c r="AH16" s="52">
        <v>398</v>
      </c>
      <c r="AI16" s="52">
        <v>124</v>
      </c>
      <c r="AJ16" s="52">
        <v>322</v>
      </c>
      <c r="AK16" s="52">
        <v>443</v>
      </c>
      <c r="AL16" s="52">
        <v>268</v>
      </c>
      <c r="AM16" s="52">
        <v>134</v>
      </c>
      <c r="AN16" s="59">
        <v>5</v>
      </c>
      <c r="AO16" s="52">
        <v>134</v>
      </c>
      <c r="AP16" s="52">
        <v>443</v>
      </c>
      <c r="AQ16" s="52">
        <v>45</v>
      </c>
      <c r="AR16" s="52">
        <v>268</v>
      </c>
      <c r="AS16" s="52" t="s">
        <v>191</v>
      </c>
      <c r="AT16" s="60">
        <v>0.5</v>
      </c>
      <c r="AU16" s="52" t="s">
        <v>4</v>
      </c>
      <c r="AV16" s="60">
        <v>0.25</v>
      </c>
      <c r="AW16" s="52" t="s">
        <v>194</v>
      </c>
      <c r="AX16" s="60">
        <v>0.25</v>
      </c>
      <c r="AY16" s="60">
        <v>0.25</v>
      </c>
      <c r="AZ16" s="60">
        <v>0.25</v>
      </c>
      <c r="BA16" s="60">
        <v>0.5</v>
      </c>
      <c r="BB16" s="60">
        <v>0.25</v>
      </c>
      <c r="BC16" s="60">
        <v>0.5</v>
      </c>
      <c r="BD16" s="60">
        <v>0.25</v>
      </c>
      <c r="BE16" s="52">
        <v>23</v>
      </c>
      <c r="BF16" s="52">
        <v>25</v>
      </c>
      <c r="BG16" s="52"/>
      <c r="BH16" s="52">
        <v>41</v>
      </c>
      <c r="BI16" s="52">
        <v>22</v>
      </c>
      <c r="BJ16" s="52">
        <v>23</v>
      </c>
      <c r="BK16" s="52">
        <v>3</v>
      </c>
      <c r="BL16" s="52">
        <v>23</v>
      </c>
      <c r="BM16" s="52">
        <v>11</v>
      </c>
      <c r="BN16" s="52">
        <v>41</v>
      </c>
      <c r="BO16" s="52">
        <v>28</v>
      </c>
      <c r="BP16" s="52">
        <v>28</v>
      </c>
      <c r="BQ16" s="52">
        <v>34</v>
      </c>
      <c r="BR16" s="52">
        <v>4</v>
      </c>
      <c r="BS16" s="52">
        <v>42</v>
      </c>
      <c r="BT16" s="52">
        <v>2</v>
      </c>
      <c r="BU16" s="52">
        <v>19</v>
      </c>
      <c r="BV16" s="60">
        <v>0.45599835289733792</v>
      </c>
      <c r="BW16" s="52">
        <v>32</v>
      </c>
      <c r="BX16" s="52">
        <v>10</v>
      </c>
      <c r="BY16" s="52">
        <v>17</v>
      </c>
      <c r="BZ16" s="52">
        <v>16</v>
      </c>
      <c r="CA16" s="52">
        <v>17</v>
      </c>
      <c r="CB16" s="52" t="s">
        <v>294</v>
      </c>
      <c r="CC16" s="61">
        <v>3.3397315468564281E-2</v>
      </c>
      <c r="CD16" s="52" t="s">
        <v>286</v>
      </c>
      <c r="CE16" s="61">
        <v>0.15778754991289556</v>
      </c>
      <c r="CF16" s="61">
        <v>0.81950085291572128</v>
      </c>
      <c r="CG16" s="60">
        <v>0.35224399847640631</v>
      </c>
      <c r="CH16" s="60">
        <v>0.45599835289733792</v>
      </c>
      <c r="CI16" s="60">
        <v>0.45599835289733792</v>
      </c>
      <c r="CJ16" s="61">
        <v>0.81950085291572128</v>
      </c>
      <c r="CK16" s="52">
        <v>4</v>
      </c>
      <c r="CL16" s="52">
        <v>59</v>
      </c>
      <c r="CM16" s="62">
        <v>0.24615899534434499</v>
      </c>
      <c r="CN16" s="52">
        <v>445</v>
      </c>
      <c r="CO16" s="52">
        <v>16</v>
      </c>
      <c r="CP16" s="52">
        <v>751</v>
      </c>
      <c r="CQ16" s="52" t="s">
        <v>285</v>
      </c>
      <c r="CR16" s="61">
        <v>3.3397315468564281E-2</v>
      </c>
      <c r="CS16" s="150">
        <v>17265</v>
      </c>
      <c r="CT16" s="150">
        <v>5</v>
      </c>
      <c r="CU16" s="60">
        <v>0.29396632823626112</v>
      </c>
      <c r="CV16" s="61">
        <v>0.15778754991289556</v>
      </c>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row>
    <row r="17" spans="1:127" s="30" customFormat="1" ht="66" x14ac:dyDescent="0.25">
      <c r="A17" s="20" t="s">
        <v>15</v>
      </c>
      <c r="B17" s="21" t="s">
        <v>234</v>
      </c>
      <c r="C17" s="20" t="s">
        <v>72</v>
      </c>
      <c r="D17" s="20" t="s">
        <v>32</v>
      </c>
      <c r="E17" s="65" t="s">
        <v>110</v>
      </c>
      <c r="F17" s="20" t="s">
        <v>44</v>
      </c>
      <c r="G17" s="22" t="s">
        <v>140</v>
      </c>
      <c r="H17" s="23">
        <v>36.294348999999997</v>
      </c>
      <c r="I17" s="23">
        <v>43.991999999999997</v>
      </c>
      <c r="J17" s="23" t="s">
        <v>156</v>
      </c>
      <c r="K17" s="24" t="s">
        <v>121</v>
      </c>
      <c r="L17" s="22" t="s">
        <v>129</v>
      </c>
      <c r="M17" s="25">
        <v>41649</v>
      </c>
      <c r="N17" s="23">
        <v>559</v>
      </c>
      <c r="O17" s="20">
        <v>434</v>
      </c>
      <c r="P17" s="20">
        <v>96</v>
      </c>
      <c r="Q17" s="20" t="s">
        <v>181</v>
      </c>
      <c r="R17" s="24">
        <v>181</v>
      </c>
      <c r="S17" s="23">
        <f t="shared" si="13"/>
        <v>827</v>
      </c>
      <c r="T17" s="20">
        <v>436</v>
      </c>
      <c r="U17" s="20">
        <v>391</v>
      </c>
      <c r="V17" s="20">
        <v>16</v>
      </c>
      <c r="W17" s="20">
        <v>8</v>
      </c>
      <c r="X17" s="20">
        <v>54</v>
      </c>
      <c r="Y17" s="20">
        <v>53</v>
      </c>
      <c r="Z17" s="20">
        <v>268</v>
      </c>
      <c r="AA17" s="20">
        <v>246</v>
      </c>
      <c r="AB17" s="20">
        <v>89</v>
      </c>
      <c r="AC17" s="20">
        <v>77</v>
      </c>
      <c r="AD17" s="20">
        <v>9</v>
      </c>
      <c r="AE17" s="20">
        <v>7</v>
      </c>
      <c r="AF17" s="20">
        <v>338</v>
      </c>
      <c r="AG17" s="20">
        <v>286</v>
      </c>
      <c r="AH17" s="20">
        <v>209</v>
      </c>
      <c r="AI17" s="20">
        <v>359</v>
      </c>
      <c r="AJ17" s="20">
        <v>93</v>
      </c>
      <c r="AK17" s="20">
        <v>380</v>
      </c>
      <c r="AL17" s="20">
        <v>268</v>
      </c>
      <c r="AM17" s="20">
        <v>134</v>
      </c>
      <c r="AN17" s="26">
        <v>5</v>
      </c>
      <c r="AO17" s="20">
        <v>134</v>
      </c>
      <c r="AP17" s="20">
        <v>380</v>
      </c>
      <c r="AQ17" s="20">
        <v>45</v>
      </c>
      <c r="AR17" s="20">
        <v>268</v>
      </c>
      <c r="AS17" s="20" t="s">
        <v>192</v>
      </c>
      <c r="AT17" s="27">
        <v>0.7</v>
      </c>
      <c r="AU17" s="20" t="s">
        <v>194</v>
      </c>
      <c r="AV17" s="27">
        <v>0.2</v>
      </c>
      <c r="AW17" s="20" t="s">
        <v>191</v>
      </c>
      <c r="AX17" s="27">
        <v>0.1</v>
      </c>
      <c r="AY17" s="27">
        <v>0.2</v>
      </c>
      <c r="AZ17" s="27">
        <v>0.1</v>
      </c>
      <c r="BA17" s="27">
        <v>0.7</v>
      </c>
      <c r="BB17" s="27">
        <v>0.2</v>
      </c>
      <c r="BC17" s="27">
        <v>0.7</v>
      </c>
      <c r="BD17" s="27">
        <v>0.2</v>
      </c>
      <c r="BE17" s="20">
        <v>20</v>
      </c>
      <c r="BF17" s="20">
        <v>27</v>
      </c>
      <c r="BG17" s="20"/>
      <c r="BH17" s="20">
        <v>46</v>
      </c>
      <c r="BI17" s="20">
        <v>32</v>
      </c>
      <c r="BJ17" s="20">
        <v>45</v>
      </c>
      <c r="BK17" s="20">
        <v>12</v>
      </c>
      <c r="BL17" s="20">
        <v>46</v>
      </c>
      <c r="BM17" s="20">
        <v>43</v>
      </c>
      <c r="BN17" s="20">
        <v>40</v>
      </c>
      <c r="BO17" s="20">
        <v>36</v>
      </c>
      <c r="BP17" s="20">
        <v>47</v>
      </c>
      <c r="BQ17" s="20">
        <v>14</v>
      </c>
      <c r="BR17" s="20">
        <v>37</v>
      </c>
      <c r="BS17" s="20">
        <v>10</v>
      </c>
      <c r="BT17" s="20">
        <v>50</v>
      </c>
      <c r="BU17" s="20">
        <v>30</v>
      </c>
      <c r="BV17" s="27">
        <v>2.304200377507204E-2</v>
      </c>
      <c r="BW17" s="20">
        <v>20</v>
      </c>
      <c r="BX17" s="20">
        <v>2</v>
      </c>
      <c r="BY17" s="20">
        <v>19</v>
      </c>
      <c r="BZ17" s="20">
        <v>5</v>
      </c>
      <c r="CA17" s="20">
        <v>24</v>
      </c>
      <c r="CB17" s="20" t="s">
        <v>296</v>
      </c>
      <c r="CC17" s="28">
        <v>9.1897430430425864E-2</v>
      </c>
      <c r="CD17" s="20" t="s">
        <v>287</v>
      </c>
      <c r="CE17" s="28">
        <v>0.5765660865384693</v>
      </c>
      <c r="CF17" s="28">
        <v>0.88523143660880066</v>
      </c>
      <c r="CG17" s="27">
        <v>0.57282900666478687</v>
      </c>
      <c r="CH17" s="27">
        <v>2.304200377507204E-2</v>
      </c>
      <c r="CI17" s="27">
        <v>2.304200377507204E-2</v>
      </c>
      <c r="CJ17" s="28">
        <v>0.88523143660880066</v>
      </c>
      <c r="CK17" s="20">
        <v>4</v>
      </c>
      <c r="CL17" s="20">
        <v>32</v>
      </c>
      <c r="CM17" s="29">
        <v>0.98521469393822159</v>
      </c>
      <c r="CN17" s="20">
        <v>450</v>
      </c>
      <c r="CO17" s="20">
        <v>5</v>
      </c>
      <c r="CP17" s="20">
        <v>609</v>
      </c>
      <c r="CQ17" s="20" t="s">
        <v>286</v>
      </c>
      <c r="CR17" s="28">
        <v>9.1897430430425864E-2</v>
      </c>
      <c r="CS17" s="151">
        <v>14190</v>
      </c>
      <c r="CT17" s="151">
        <v>20</v>
      </c>
      <c r="CU17" s="27">
        <v>0.76565599589370736</v>
      </c>
      <c r="CV17" s="28">
        <v>0.5765660865384693</v>
      </c>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row>
    <row r="18" spans="1:127" ht="66" x14ac:dyDescent="0.25">
      <c r="A18" s="4" t="s">
        <v>16</v>
      </c>
      <c r="B18" s="9" t="s">
        <v>234</v>
      </c>
      <c r="C18" s="4" t="s">
        <v>73</v>
      </c>
      <c r="D18" s="4" t="s">
        <v>33</v>
      </c>
      <c r="E18" s="64" t="s">
        <v>111</v>
      </c>
      <c r="F18" s="4" t="s">
        <v>44</v>
      </c>
      <c r="G18" s="10" t="s">
        <v>141</v>
      </c>
      <c r="H18" s="11">
        <v>37.054789</v>
      </c>
      <c r="I18" s="11">
        <v>42.445256000000001</v>
      </c>
      <c r="J18" s="11" t="s">
        <v>155</v>
      </c>
      <c r="K18" s="12" t="s">
        <v>121</v>
      </c>
      <c r="L18" s="10" t="s">
        <v>130</v>
      </c>
      <c r="M18" s="13">
        <v>41650</v>
      </c>
      <c r="N18" s="11">
        <v>878</v>
      </c>
      <c r="O18" s="4">
        <v>510</v>
      </c>
      <c r="P18" s="4">
        <v>609</v>
      </c>
      <c r="Q18" s="4" t="s">
        <v>0</v>
      </c>
      <c r="R18" s="12">
        <v>166</v>
      </c>
      <c r="S18" s="11">
        <f t="shared" si="13"/>
        <v>761</v>
      </c>
      <c r="T18" s="4">
        <v>348</v>
      </c>
      <c r="U18" s="4">
        <v>413</v>
      </c>
      <c r="V18" s="4">
        <v>21</v>
      </c>
      <c r="W18" s="4">
        <v>7</v>
      </c>
      <c r="X18" s="4">
        <v>61</v>
      </c>
      <c r="Y18" s="4">
        <v>93</v>
      </c>
      <c r="Z18" s="4">
        <v>263</v>
      </c>
      <c r="AA18" s="52">
        <v>255</v>
      </c>
      <c r="AB18" s="52">
        <v>1</v>
      </c>
      <c r="AC18" s="52">
        <v>57</v>
      </c>
      <c r="AD18" s="52">
        <v>2</v>
      </c>
      <c r="AE18" s="52">
        <v>1</v>
      </c>
      <c r="AF18" s="52">
        <v>175</v>
      </c>
      <c r="AG18" s="52">
        <v>111</v>
      </c>
      <c r="AH18" s="52">
        <v>205</v>
      </c>
      <c r="AI18" s="52">
        <v>438</v>
      </c>
      <c r="AJ18" s="52">
        <v>60</v>
      </c>
      <c r="AK18" s="52">
        <v>314</v>
      </c>
      <c r="AL18" s="52">
        <v>268</v>
      </c>
      <c r="AM18" s="52">
        <v>134</v>
      </c>
      <c r="AN18" s="59">
        <v>5</v>
      </c>
      <c r="AO18" s="52">
        <v>134</v>
      </c>
      <c r="AP18" s="52">
        <v>314</v>
      </c>
      <c r="AQ18" s="52">
        <v>45</v>
      </c>
      <c r="AR18" s="52">
        <v>268</v>
      </c>
      <c r="AS18" s="52" t="s">
        <v>193</v>
      </c>
      <c r="AT18" s="60">
        <v>0.6</v>
      </c>
      <c r="AU18" s="52" t="s">
        <v>191</v>
      </c>
      <c r="AV18" s="60">
        <v>0.2</v>
      </c>
      <c r="AW18" s="52" t="s">
        <v>192</v>
      </c>
      <c r="AX18" s="60">
        <v>0.2</v>
      </c>
      <c r="AY18" s="60">
        <v>0.2</v>
      </c>
      <c r="AZ18" s="60">
        <v>0.2</v>
      </c>
      <c r="BA18" s="60">
        <v>0.6</v>
      </c>
      <c r="BB18" s="60">
        <v>0.2</v>
      </c>
      <c r="BC18" s="60">
        <v>0.6</v>
      </c>
      <c r="BD18" s="60">
        <v>0.2</v>
      </c>
      <c r="BE18" s="52">
        <v>6</v>
      </c>
      <c r="BF18" s="52">
        <v>23</v>
      </c>
      <c r="BG18" s="52"/>
      <c r="BH18" s="52">
        <v>41</v>
      </c>
      <c r="BI18" s="52">
        <v>17</v>
      </c>
      <c r="BJ18" s="52">
        <v>50</v>
      </c>
      <c r="BK18" s="52">
        <v>4</v>
      </c>
      <c r="BL18" s="52">
        <v>14</v>
      </c>
      <c r="BM18" s="52">
        <v>4</v>
      </c>
      <c r="BN18" s="52">
        <v>39</v>
      </c>
      <c r="BO18" s="52">
        <v>13</v>
      </c>
      <c r="BP18" s="52">
        <v>2</v>
      </c>
      <c r="BQ18" s="52">
        <v>1</v>
      </c>
      <c r="BR18" s="52">
        <v>18</v>
      </c>
      <c r="BS18" s="52">
        <v>8</v>
      </c>
      <c r="BT18" s="52">
        <v>22</v>
      </c>
      <c r="BU18" s="52">
        <v>29</v>
      </c>
      <c r="BV18" s="60">
        <v>0.9390668954698248</v>
      </c>
      <c r="BW18" s="52">
        <v>28</v>
      </c>
      <c r="BX18" s="52">
        <v>4</v>
      </c>
      <c r="BY18" s="52">
        <v>13</v>
      </c>
      <c r="BZ18" s="52">
        <v>6</v>
      </c>
      <c r="CA18" s="52">
        <v>5</v>
      </c>
      <c r="CB18" s="52" t="s">
        <v>292</v>
      </c>
      <c r="CC18" s="61">
        <v>0.22537921743404077</v>
      </c>
      <c r="CD18" s="52" t="s">
        <v>283</v>
      </c>
      <c r="CE18" s="61">
        <v>0.33694715533843211</v>
      </c>
      <c r="CF18" s="61">
        <v>0.18999693252920968</v>
      </c>
      <c r="CG18" s="60">
        <v>9.478619951589462E-2</v>
      </c>
      <c r="CH18" s="60">
        <v>0.9390668954698248</v>
      </c>
      <c r="CI18" s="60">
        <v>0.9390668954698248</v>
      </c>
      <c r="CJ18" s="61">
        <v>0.18999693252920968</v>
      </c>
      <c r="CK18" s="52">
        <v>2</v>
      </c>
      <c r="CL18" s="52">
        <v>40</v>
      </c>
      <c r="CM18" s="62">
        <v>0.94689675155852193</v>
      </c>
      <c r="CN18" s="52">
        <v>446</v>
      </c>
      <c r="CO18" s="52">
        <v>6</v>
      </c>
      <c r="CP18" s="52">
        <v>961</v>
      </c>
      <c r="CQ18" s="52" t="s">
        <v>287</v>
      </c>
      <c r="CR18" s="61">
        <v>0.22537921743404077</v>
      </c>
      <c r="CS18" s="150">
        <v>12487</v>
      </c>
      <c r="CT18" s="150">
        <v>16</v>
      </c>
      <c r="CU18" s="60">
        <v>4.7627351146807051E-2</v>
      </c>
      <c r="CV18" s="61">
        <v>0.33694715533843211</v>
      </c>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row>
    <row r="19" spans="1:127" s="30" customFormat="1" ht="66" x14ac:dyDescent="0.25">
      <c r="A19" s="20" t="s">
        <v>17</v>
      </c>
      <c r="B19" s="21" t="s">
        <v>234</v>
      </c>
      <c r="C19" s="20" t="s">
        <v>74</v>
      </c>
      <c r="D19" s="20" t="s">
        <v>34</v>
      </c>
      <c r="E19" s="65" t="s">
        <v>112</v>
      </c>
      <c r="F19" s="20" t="s">
        <v>44</v>
      </c>
      <c r="G19" s="22" t="s">
        <v>142</v>
      </c>
      <c r="H19" s="23">
        <v>36.49315</v>
      </c>
      <c r="I19" s="23">
        <v>43.567169999999997</v>
      </c>
      <c r="J19" s="23" t="s">
        <v>120</v>
      </c>
      <c r="K19" s="24" t="s">
        <v>121</v>
      </c>
      <c r="L19" s="22" t="s">
        <v>130</v>
      </c>
      <c r="M19" s="25">
        <v>41651</v>
      </c>
      <c r="N19" s="23">
        <v>973</v>
      </c>
      <c r="O19" s="20">
        <v>451</v>
      </c>
      <c r="P19" s="20">
        <v>557</v>
      </c>
      <c r="Q19" s="20" t="s">
        <v>181</v>
      </c>
      <c r="R19" s="24">
        <v>203</v>
      </c>
      <c r="S19" s="23">
        <f t="shared" si="13"/>
        <v>930</v>
      </c>
      <c r="T19" s="20">
        <v>520</v>
      </c>
      <c r="U19" s="20">
        <v>410</v>
      </c>
      <c r="V19" s="20">
        <v>15</v>
      </c>
      <c r="W19" s="20">
        <v>10</v>
      </c>
      <c r="X19" s="20">
        <v>50</v>
      </c>
      <c r="Y19" s="20">
        <v>65</v>
      </c>
      <c r="Z19" s="20">
        <v>272</v>
      </c>
      <c r="AA19" s="20">
        <v>242</v>
      </c>
      <c r="AB19" s="20">
        <v>176</v>
      </c>
      <c r="AC19" s="20">
        <v>85</v>
      </c>
      <c r="AD19" s="20">
        <v>7</v>
      </c>
      <c r="AE19" s="20">
        <v>8</v>
      </c>
      <c r="AF19" s="20">
        <v>273</v>
      </c>
      <c r="AG19" s="20">
        <v>114</v>
      </c>
      <c r="AH19" s="20">
        <v>186</v>
      </c>
      <c r="AI19" s="20">
        <v>312</v>
      </c>
      <c r="AJ19" s="20">
        <v>332</v>
      </c>
      <c r="AK19" s="20">
        <v>483</v>
      </c>
      <c r="AL19" s="20">
        <v>268</v>
      </c>
      <c r="AM19" s="20">
        <v>134</v>
      </c>
      <c r="AN19" s="26">
        <v>5</v>
      </c>
      <c r="AO19" s="20">
        <v>134</v>
      </c>
      <c r="AP19" s="20">
        <v>483</v>
      </c>
      <c r="AQ19" s="20">
        <v>45</v>
      </c>
      <c r="AR19" s="20">
        <v>268</v>
      </c>
      <c r="AS19" s="20" t="s">
        <v>2</v>
      </c>
      <c r="AT19" s="27">
        <v>0.4</v>
      </c>
      <c r="AU19" s="20" t="s">
        <v>192</v>
      </c>
      <c r="AV19" s="27">
        <v>0.3</v>
      </c>
      <c r="AW19" s="20" t="s">
        <v>193</v>
      </c>
      <c r="AX19" s="27">
        <v>0.3</v>
      </c>
      <c r="AY19" s="27">
        <v>0.3</v>
      </c>
      <c r="AZ19" s="27">
        <v>0.3</v>
      </c>
      <c r="BA19" s="27">
        <v>0.4</v>
      </c>
      <c r="BB19" s="27">
        <v>0.3</v>
      </c>
      <c r="BC19" s="27">
        <v>0.4</v>
      </c>
      <c r="BD19" s="27">
        <v>0.3</v>
      </c>
      <c r="BE19" s="20">
        <v>29</v>
      </c>
      <c r="BF19" s="20">
        <v>32</v>
      </c>
      <c r="BG19" s="20"/>
      <c r="BH19" s="20">
        <v>48</v>
      </c>
      <c r="BI19" s="20">
        <v>8</v>
      </c>
      <c r="BJ19" s="20">
        <v>6</v>
      </c>
      <c r="BK19" s="20">
        <v>3</v>
      </c>
      <c r="BL19" s="20">
        <v>38</v>
      </c>
      <c r="BM19" s="20">
        <v>7</v>
      </c>
      <c r="BN19" s="20">
        <v>8</v>
      </c>
      <c r="BO19" s="20">
        <v>48</v>
      </c>
      <c r="BP19" s="20">
        <v>32</v>
      </c>
      <c r="BQ19" s="20">
        <v>2</v>
      </c>
      <c r="BR19" s="20">
        <v>3</v>
      </c>
      <c r="BS19" s="20">
        <v>24</v>
      </c>
      <c r="BT19" s="20">
        <v>15</v>
      </c>
      <c r="BU19" s="20">
        <v>49</v>
      </c>
      <c r="BV19" s="27">
        <v>0.57823143424117374</v>
      </c>
      <c r="BW19" s="20">
        <v>26</v>
      </c>
      <c r="BX19" s="20">
        <v>9</v>
      </c>
      <c r="BY19" s="20">
        <v>16</v>
      </c>
      <c r="BZ19" s="20">
        <v>25</v>
      </c>
      <c r="CA19" s="20">
        <v>5</v>
      </c>
      <c r="CB19" s="20" t="s">
        <v>293</v>
      </c>
      <c r="CC19" s="28">
        <v>0.26582454209315531</v>
      </c>
      <c r="CD19" s="20" t="s">
        <v>284</v>
      </c>
      <c r="CE19" s="28">
        <v>1.02788304729029E-3</v>
      </c>
      <c r="CF19" s="28">
        <v>0.42328585455526113</v>
      </c>
      <c r="CG19" s="27">
        <v>0.860623820254656</v>
      </c>
      <c r="CH19" s="27">
        <v>0.57823143424117374</v>
      </c>
      <c r="CI19" s="27">
        <v>0.57823143424117374</v>
      </c>
      <c r="CJ19" s="28">
        <v>0.42328585455526113</v>
      </c>
      <c r="CK19" s="20">
        <v>4</v>
      </c>
      <c r="CL19" s="20">
        <v>56</v>
      </c>
      <c r="CM19" s="29">
        <v>0.61730636601965849</v>
      </c>
      <c r="CN19" s="20">
        <v>337</v>
      </c>
      <c r="CO19" s="20">
        <v>25</v>
      </c>
      <c r="CP19" s="20">
        <v>791</v>
      </c>
      <c r="CQ19" s="20" t="s">
        <v>283</v>
      </c>
      <c r="CR19" s="28">
        <v>0.26582454209315531</v>
      </c>
      <c r="CS19" s="151">
        <v>8060</v>
      </c>
      <c r="CT19" s="151">
        <v>9</v>
      </c>
      <c r="CU19" s="27">
        <v>0.17540945918111472</v>
      </c>
      <c r="CV19" s="28">
        <v>1.02788304729029E-3</v>
      </c>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row>
    <row r="20" spans="1:127" ht="66" x14ac:dyDescent="0.25">
      <c r="A20" s="4" t="s">
        <v>18</v>
      </c>
      <c r="B20" s="9" t="s">
        <v>234</v>
      </c>
      <c r="C20" s="4" t="s">
        <v>75</v>
      </c>
      <c r="D20" s="4" t="s">
        <v>35</v>
      </c>
      <c r="E20" s="64" t="s">
        <v>113</v>
      </c>
      <c r="F20" s="4" t="s">
        <v>44</v>
      </c>
      <c r="G20" s="10" t="s">
        <v>143</v>
      </c>
      <c r="H20" s="11">
        <v>30.5</v>
      </c>
      <c r="I20" s="11">
        <v>47.816667000000002</v>
      </c>
      <c r="J20" s="11" t="s">
        <v>120</v>
      </c>
      <c r="K20" s="12" t="s">
        <v>131</v>
      </c>
      <c r="L20" s="10"/>
      <c r="M20" s="13">
        <v>41652</v>
      </c>
      <c r="N20" s="11">
        <v>779</v>
      </c>
      <c r="O20" s="4">
        <v>689</v>
      </c>
      <c r="P20" s="4">
        <v>117</v>
      </c>
      <c r="Q20" s="4" t="s">
        <v>0</v>
      </c>
      <c r="R20" s="12">
        <v>179</v>
      </c>
      <c r="S20" s="11">
        <f t="shared" si="13"/>
        <v>885</v>
      </c>
      <c r="T20" s="4">
        <v>509</v>
      </c>
      <c r="U20" s="4">
        <v>376</v>
      </c>
      <c r="V20" s="4">
        <v>19</v>
      </c>
      <c r="W20" s="4">
        <v>4</v>
      </c>
      <c r="X20" s="4">
        <v>62</v>
      </c>
      <c r="Y20" s="4">
        <v>55</v>
      </c>
      <c r="Z20" s="4">
        <v>274</v>
      </c>
      <c r="AA20" s="52">
        <v>251</v>
      </c>
      <c r="AB20" s="52">
        <v>148</v>
      </c>
      <c r="AC20" s="52">
        <v>65</v>
      </c>
      <c r="AD20" s="52">
        <v>6</v>
      </c>
      <c r="AE20" s="52">
        <v>1</v>
      </c>
      <c r="AF20" s="52">
        <v>72</v>
      </c>
      <c r="AG20" s="52">
        <v>306</v>
      </c>
      <c r="AH20" s="52">
        <v>427</v>
      </c>
      <c r="AI20" s="52">
        <v>207</v>
      </c>
      <c r="AJ20" s="52">
        <v>247</v>
      </c>
      <c r="AK20" s="52">
        <v>438</v>
      </c>
      <c r="AL20" s="52">
        <v>268</v>
      </c>
      <c r="AM20" s="52">
        <v>134</v>
      </c>
      <c r="AN20" s="59">
        <v>5</v>
      </c>
      <c r="AO20" s="52">
        <v>134</v>
      </c>
      <c r="AP20" s="52">
        <v>438</v>
      </c>
      <c r="AQ20" s="52">
        <v>45</v>
      </c>
      <c r="AR20" s="52">
        <v>268</v>
      </c>
      <c r="AS20" s="52" t="s">
        <v>1</v>
      </c>
      <c r="AT20" s="60">
        <v>0.5</v>
      </c>
      <c r="AU20" s="52" t="s">
        <v>193</v>
      </c>
      <c r="AV20" s="60">
        <v>0.25</v>
      </c>
      <c r="AW20" s="52" t="s">
        <v>2</v>
      </c>
      <c r="AX20" s="60">
        <v>0.25</v>
      </c>
      <c r="AY20" s="60">
        <v>0.25</v>
      </c>
      <c r="AZ20" s="60">
        <v>0.25</v>
      </c>
      <c r="BA20" s="60">
        <v>0.5</v>
      </c>
      <c r="BB20" s="60">
        <v>0.25</v>
      </c>
      <c r="BC20" s="60">
        <v>0.5</v>
      </c>
      <c r="BD20" s="60">
        <v>0.25</v>
      </c>
      <c r="BE20" s="52">
        <v>23</v>
      </c>
      <c r="BF20" s="52">
        <v>38</v>
      </c>
      <c r="BG20" s="52"/>
      <c r="BH20" s="52">
        <v>29</v>
      </c>
      <c r="BI20" s="52">
        <v>10</v>
      </c>
      <c r="BJ20" s="52">
        <v>0</v>
      </c>
      <c r="BK20" s="52">
        <v>37</v>
      </c>
      <c r="BL20" s="52">
        <v>43</v>
      </c>
      <c r="BM20" s="52">
        <v>35</v>
      </c>
      <c r="BN20" s="52">
        <v>39</v>
      </c>
      <c r="BO20" s="52">
        <v>22</v>
      </c>
      <c r="BP20" s="52">
        <v>38</v>
      </c>
      <c r="BQ20" s="52">
        <v>24</v>
      </c>
      <c r="BR20" s="52">
        <v>14</v>
      </c>
      <c r="BS20" s="52">
        <v>32</v>
      </c>
      <c r="BT20" s="52">
        <v>13</v>
      </c>
      <c r="BU20" s="52">
        <v>10</v>
      </c>
      <c r="BV20" s="60">
        <v>0.15591583128703923</v>
      </c>
      <c r="BW20" s="52">
        <v>29</v>
      </c>
      <c r="BX20" s="52">
        <v>8</v>
      </c>
      <c r="BY20" s="52">
        <v>17</v>
      </c>
      <c r="BZ20" s="52">
        <v>18</v>
      </c>
      <c r="CA20" s="52">
        <v>6</v>
      </c>
      <c r="CB20" s="52" t="s">
        <v>295</v>
      </c>
      <c r="CC20" s="61">
        <v>0.715230714498437</v>
      </c>
      <c r="CD20" s="52" t="s">
        <v>285</v>
      </c>
      <c r="CE20" s="61">
        <v>0.54464282815466636</v>
      </c>
      <c r="CF20" s="61">
        <v>0.83070501775221472</v>
      </c>
      <c r="CG20" s="60">
        <v>0.91746779843051474</v>
      </c>
      <c r="CH20" s="60">
        <v>0.15591583128703923</v>
      </c>
      <c r="CI20" s="60">
        <v>0.15591583128703923</v>
      </c>
      <c r="CJ20" s="61">
        <v>0.83070501775221472</v>
      </c>
      <c r="CK20" s="52">
        <v>4</v>
      </c>
      <c r="CL20" s="52">
        <v>53</v>
      </c>
      <c r="CM20" s="62">
        <v>1.9617363744282095</v>
      </c>
      <c r="CN20" s="52">
        <v>306</v>
      </c>
      <c r="CO20" s="52">
        <v>18</v>
      </c>
      <c r="CP20" s="52">
        <v>443</v>
      </c>
      <c r="CQ20" s="52" t="s">
        <v>284</v>
      </c>
      <c r="CR20" s="61">
        <v>0.715230714498437</v>
      </c>
      <c r="CS20" s="150">
        <v>19283</v>
      </c>
      <c r="CT20" s="150">
        <v>13</v>
      </c>
      <c r="CU20" s="60">
        <v>0.40880785634845951</v>
      </c>
      <c r="CV20" s="61">
        <v>0.54464282815466636</v>
      </c>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row>
    <row r="21" spans="1:127" s="30" customFormat="1" ht="66" x14ac:dyDescent="0.25">
      <c r="A21" s="20" t="s">
        <v>19</v>
      </c>
      <c r="B21" s="21" t="s">
        <v>234</v>
      </c>
      <c r="C21" s="20" t="s">
        <v>76</v>
      </c>
      <c r="D21" s="20" t="s">
        <v>36</v>
      </c>
      <c r="E21" s="65" t="s">
        <v>114</v>
      </c>
      <c r="F21" s="20" t="s">
        <v>44</v>
      </c>
      <c r="G21" s="22" t="s">
        <v>144</v>
      </c>
      <c r="H21" s="23">
        <v>37.180990000000001</v>
      </c>
      <c r="I21" s="23">
        <v>42.853870000000001</v>
      </c>
      <c r="J21" s="23" t="s">
        <v>155</v>
      </c>
      <c r="K21" s="24" t="s">
        <v>121</v>
      </c>
      <c r="L21" s="22" t="s">
        <v>130</v>
      </c>
      <c r="M21" s="25">
        <v>41653</v>
      </c>
      <c r="N21" s="23">
        <v>914</v>
      </c>
      <c r="O21" s="20">
        <v>601</v>
      </c>
      <c r="P21" s="20">
        <v>167</v>
      </c>
      <c r="Q21" s="20" t="s">
        <v>181</v>
      </c>
      <c r="R21" s="24">
        <v>174</v>
      </c>
      <c r="S21" s="23">
        <f t="shared" si="13"/>
        <v>829</v>
      </c>
      <c r="T21" s="20">
        <v>403</v>
      </c>
      <c r="U21" s="20">
        <v>426</v>
      </c>
      <c r="V21" s="20">
        <v>15</v>
      </c>
      <c r="W21" s="20">
        <v>11</v>
      </c>
      <c r="X21" s="20">
        <v>66</v>
      </c>
      <c r="Y21" s="20">
        <v>66</v>
      </c>
      <c r="Z21" s="20">
        <v>271</v>
      </c>
      <c r="AA21" s="20">
        <v>276</v>
      </c>
      <c r="AB21" s="20">
        <v>41</v>
      </c>
      <c r="AC21" s="20">
        <v>65</v>
      </c>
      <c r="AD21" s="20">
        <v>10</v>
      </c>
      <c r="AE21" s="20">
        <v>8</v>
      </c>
      <c r="AF21" s="20">
        <v>201</v>
      </c>
      <c r="AG21" s="20">
        <v>232</v>
      </c>
      <c r="AH21" s="20">
        <v>100</v>
      </c>
      <c r="AI21" s="20">
        <v>417</v>
      </c>
      <c r="AJ21" s="20">
        <v>344</v>
      </c>
      <c r="AK21" s="20">
        <v>382</v>
      </c>
      <c r="AL21" s="20">
        <v>268</v>
      </c>
      <c r="AM21" s="20">
        <v>134</v>
      </c>
      <c r="AN21" s="26">
        <v>5</v>
      </c>
      <c r="AO21" s="20">
        <v>134</v>
      </c>
      <c r="AP21" s="20">
        <v>382</v>
      </c>
      <c r="AQ21" s="20">
        <v>45</v>
      </c>
      <c r="AR21" s="20">
        <v>268</v>
      </c>
      <c r="AS21" s="20" t="s">
        <v>4</v>
      </c>
      <c r="AT21" s="27">
        <v>0.7</v>
      </c>
      <c r="AU21" s="20" t="s">
        <v>2</v>
      </c>
      <c r="AV21" s="27">
        <v>0.2</v>
      </c>
      <c r="AW21" s="20" t="s">
        <v>1</v>
      </c>
      <c r="AX21" s="27">
        <v>0.1</v>
      </c>
      <c r="AY21" s="27">
        <v>0.2</v>
      </c>
      <c r="AZ21" s="27">
        <v>0.1</v>
      </c>
      <c r="BA21" s="27">
        <v>0.7</v>
      </c>
      <c r="BB21" s="27">
        <v>0.2</v>
      </c>
      <c r="BC21" s="27">
        <v>0.7</v>
      </c>
      <c r="BD21" s="27">
        <v>0.2</v>
      </c>
      <c r="BE21" s="20">
        <v>49</v>
      </c>
      <c r="BF21" s="20">
        <v>50</v>
      </c>
      <c r="BG21" s="20"/>
      <c r="BH21" s="20">
        <v>9</v>
      </c>
      <c r="BI21" s="20">
        <v>10</v>
      </c>
      <c r="BJ21" s="20">
        <v>44</v>
      </c>
      <c r="BK21" s="20">
        <v>11</v>
      </c>
      <c r="BL21" s="20">
        <v>40</v>
      </c>
      <c r="BM21" s="20">
        <v>21</v>
      </c>
      <c r="BN21" s="20">
        <v>25</v>
      </c>
      <c r="BO21" s="20">
        <v>17</v>
      </c>
      <c r="BP21" s="20">
        <v>36</v>
      </c>
      <c r="BQ21" s="20">
        <v>0</v>
      </c>
      <c r="BR21" s="20">
        <v>32</v>
      </c>
      <c r="BS21" s="20">
        <v>0</v>
      </c>
      <c r="BT21" s="20">
        <v>27</v>
      </c>
      <c r="BU21" s="20">
        <v>11</v>
      </c>
      <c r="BV21" s="27">
        <v>0.76243885276760204</v>
      </c>
      <c r="BW21" s="20">
        <v>40</v>
      </c>
      <c r="BX21" s="20">
        <v>4</v>
      </c>
      <c r="BY21" s="20">
        <v>13</v>
      </c>
      <c r="BZ21" s="20">
        <v>10</v>
      </c>
      <c r="CA21" s="20">
        <v>24</v>
      </c>
      <c r="CB21" s="20" t="s">
        <v>294</v>
      </c>
      <c r="CC21" s="28">
        <v>0.83307812115306845</v>
      </c>
      <c r="CD21" s="20" t="s">
        <v>286</v>
      </c>
      <c r="CE21" s="28">
        <v>0.52745742327973422</v>
      </c>
      <c r="CF21" s="28">
        <v>0.60265993981531429</v>
      </c>
      <c r="CG21" s="27">
        <v>0.1604099325388525</v>
      </c>
      <c r="CH21" s="27">
        <v>0.76243885276760204</v>
      </c>
      <c r="CI21" s="27">
        <v>0.76243885276760204</v>
      </c>
      <c r="CJ21" s="28">
        <v>0.60265993981531429</v>
      </c>
      <c r="CK21" s="20">
        <v>4</v>
      </c>
      <c r="CL21" s="20">
        <v>67</v>
      </c>
      <c r="CM21" s="29">
        <v>4.2898936166746804</v>
      </c>
      <c r="CN21" s="20">
        <v>211</v>
      </c>
      <c r="CO21" s="20">
        <v>10</v>
      </c>
      <c r="CP21" s="20">
        <v>420</v>
      </c>
      <c r="CQ21" s="20" t="s">
        <v>285</v>
      </c>
      <c r="CR21" s="28">
        <v>0.83307812115306845</v>
      </c>
      <c r="CS21" s="151">
        <v>11201</v>
      </c>
      <c r="CT21" s="151">
        <v>16</v>
      </c>
      <c r="CU21" s="27">
        <v>0.64451591495527427</v>
      </c>
      <c r="CV21" s="28">
        <v>0.52745742327973422</v>
      </c>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row>
    <row r="22" spans="1:127" ht="66" x14ac:dyDescent="0.25">
      <c r="A22" s="4" t="s">
        <v>20</v>
      </c>
      <c r="B22" s="9" t="s">
        <v>234</v>
      </c>
      <c r="C22" s="4" t="s">
        <v>77</v>
      </c>
      <c r="D22" s="4" t="s">
        <v>36</v>
      </c>
      <c r="E22" s="64" t="s">
        <v>114</v>
      </c>
      <c r="F22" s="4" t="s">
        <v>44</v>
      </c>
      <c r="G22" s="10" t="s">
        <v>144</v>
      </c>
      <c r="H22" s="11">
        <v>37.179340000000003</v>
      </c>
      <c r="I22" s="11">
        <v>42.86215</v>
      </c>
      <c r="J22" s="11" t="s">
        <v>120</v>
      </c>
      <c r="K22" s="12" t="s">
        <v>121</v>
      </c>
      <c r="L22" s="10" t="s">
        <v>130</v>
      </c>
      <c r="M22" s="13">
        <v>41654</v>
      </c>
      <c r="N22" s="11">
        <v>570</v>
      </c>
      <c r="O22" s="4">
        <v>110</v>
      </c>
      <c r="P22" s="4">
        <v>543</v>
      </c>
      <c r="Q22" s="4" t="s">
        <v>0</v>
      </c>
      <c r="R22" s="12">
        <v>191</v>
      </c>
      <c r="S22" s="11">
        <f t="shared" si="13"/>
        <v>855</v>
      </c>
      <c r="T22" s="4">
        <v>403</v>
      </c>
      <c r="U22" s="4">
        <v>452</v>
      </c>
      <c r="V22" s="4">
        <v>11</v>
      </c>
      <c r="W22" s="4">
        <v>15</v>
      </c>
      <c r="X22" s="4">
        <v>72</v>
      </c>
      <c r="Y22" s="4">
        <v>71</v>
      </c>
      <c r="Z22" s="4">
        <v>230</v>
      </c>
      <c r="AA22" s="52">
        <v>251</v>
      </c>
      <c r="AB22" s="52">
        <v>90</v>
      </c>
      <c r="AC22" s="52">
        <v>109</v>
      </c>
      <c r="AD22" s="52">
        <v>0</v>
      </c>
      <c r="AE22" s="52">
        <v>6</v>
      </c>
      <c r="AF22" s="52">
        <v>428</v>
      </c>
      <c r="AG22" s="52">
        <v>161</v>
      </c>
      <c r="AH22" s="52">
        <v>327</v>
      </c>
      <c r="AI22" s="52">
        <v>428</v>
      </c>
      <c r="AJ22" s="52">
        <v>113</v>
      </c>
      <c r="AK22" s="52">
        <v>408</v>
      </c>
      <c r="AL22" s="52">
        <v>268</v>
      </c>
      <c r="AM22" s="52">
        <v>134</v>
      </c>
      <c r="AN22" s="59">
        <v>5</v>
      </c>
      <c r="AO22" s="52">
        <v>134</v>
      </c>
      <c r="AP22" s="52">
        <v>408</v>
      </c>
      <c r="AQ22" s="52">
        <v>45</v>
      </c>
      <c r="AR22" s="52">
        <v>268</v>
      </c>
      <c r="AS22" s="52" t="s">
        <v>194</v>
      </c>
      <c r="AT22" s="60">
        <v>0.6</v>
      </c>
      <c r="AU22" s="52" t="s">
        <v>1</v>
      </c>
      <c r="AV22" s="60">
        <v>0.2</v>
      </c>
      <c r="AW22" s="52" t="s">
        <v>191</v>
      </c>
      <c r="AX22" s="60">
        <v>0.2</v>
      </c>
      <c r="AY22" s="60">
        <v>0.2</v>
      </c>
      <c r="AZ22" s="60">
        <v>0.2</v>
      </c>
      <c r="BA22" s="60">
        <v>0.6</v>
      </c>
      <c r="BB22" s="60">
        <v>0.2</v>
      </c>
      <c r="BC22" s="60">
        <v>0.6</v>
      </c>
      <c r="BD22" s="60">
        <v>0.2</v>
      </c>
      <c r="BE22" s="52">
        <v>40</v>
      </c>
      <c r="BF22" s="52">
        <v>14</v>
      </c>
      <c r="BG22" s="52"/>
      <c r="BH22" s="52">
        <v>41</v>
      </c>
      <c r="BI22" s="52">
        <v>17</v>
      </c>
      <c r="BJ22" s="52">
        <v>37</v>
      </c>
      <c r="BK22" s="52">
        <v>36</v>
      </c>
      <c r="BL22" s="52">
        <v>7</v>
      </c>
      <c r="BM22" s="52">
        <v>15</v>
      </c>
      <c r="BN22" s="52">
        <v>33</v>
      </c>
      <c r="BO22" s="52">
        <v>41</v>
      </c>
      <c r="BP22" s="52">
        <v>1</v>
      </c>
      <c r="BQ22" s="52">
        <v>31</v>
      </c>
      <c r="BR22" s="52">
        <v>40</v>
      </c>
      <c r="BS22" s="52">
        <v>43</v>
      </c>
      <c r="BT22" s="52">
        <v>18</v>
      </c>
      <c r="BU22" s="52">
        <v>15</v>
      </c>
      <c r="BV22" s="60">
        <v>0.67494724195956113</v>
      </c>
      <c r="BW22" s="52">
        <v>40</v>
      </c>
      <c r="BX22" s="52">
        <v>2</v>
      </c>
      <c r="BY22" s="52">
        <v>9</v>
      </c>
      <c r="BZ22" s="52">
        <v>17</v>
      </c>
      <c r="CA22" s="52">
        <v>11</v>
      </c>
      <c r="CB22" s="52" t="s">
        <v>296</v>
      </c>
      <c r="CC22" s="61">
        <v>3.6077460740679301E-2</v>
      </c>
      <c r="CD22" s="52" t="s">
        <v>287</v>
      </c>
      <c r="CE22" s="61">
        <v>0.52734999134936933</v>
      </c>
      <c r="CF22" s="61">
        <v>0.78161397321944215</v>
      </c>
      <c r="CG22" s="60">
        <v>0.71980780558976243</v>
      </c>
      <c r="CH22" s="60">
        <v>0.67494724195956113</v>
      </c>
      <c r="CI22" s="60">
        <v>0.67494724195956113</v>
      </c>
      <c r="CJ22" s="61">
        <v>0.78161397321944215</v>
      </c>
      <c r="CK22" s="52">
        <v>4</v>
      </c>
      <c r="CL22" s="52">
        <v>30</v>
      </c>
      <c r="CM22" s="62">
        <v>0.58590347129209963</v>
      </c>
      <c r="CN22" s="52">
        <v>341</v>
      </c>
      <c r="CO22" s="52">
        <v>17</v>
      </c>
      <c r="CP22" s="52">
        <v>522</v>
      </c>
      <c r="CQ22" s="52" t="s">
        <v>286</v>
      </c>
      <c r="CR22" s="61">
        <v>3.6077460740679301E-2</v>
      </c>
      <c r="CS22" s="150">
        <v>9635</v>
      </c>
      <c r="CT22" s="150">
        <v>12</v>
      </c>
      <c r="CU22" s="60">
        <v>0.87835727561372134</v>
      </c>
      <c r="CV22" s="61">
        <v>0.52734999134936933</v>
      </c>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row>
    <row r="23" spans="1:127" s="30" customFormat="1" ht="66" x14ac:dyDescent="0.25">
      <c r="A23" s="20" t="s">
        <v>21</v>
      </c>
      <c r="B23" s="21" t="s">
        <v>234</v>
      </c>
      <c r="C23" s="20" t="s">
        <v>78</v>
      </c>
      <c r="D23" s="20" t="s">
        <v>36</v>
      </c>
      <c r="E23" s="65" t="s">
        <v>114</v>
      </c>
      <c r="F23" s="20" t="s">
        <v>44</v>
      </c>
      <c r="G23" s="22" t="s">
        <v>144</v>
      </c>
      <c r="H23" s="23">
        <v>37.177999999999997</v>
      </c>
      <c r="I23" s="23">
        <v>42.667999999999999</v>
      </c>
      <c r="J23" s="23" t="s">
        <v>120</v>
      </c>
      <c r="K23" s="24" t="s">
        <v>121</v>
      </c>
      <c r="L23" s="22" t="s">
        <v>130</v>
      </c>
      <c r="M23" s="25">
        <v>41655</v>
      </c>
      <c r="N23" s="23">
        <v>749</v>
      </c>
      <c r="O23" s="20">
        <v>151</v>
      </c>
      <c r="P23" s="20">
        <v>789</v>
      </c>
      <c r="Q23" s="20" t="s">
        <v>181</v>
      </c>
      <c r="R23" s="24">
        <v>193</v>
      </c>
      <c r="S23" s="23">
        <f t="shared" si="13"/>
        <v>949</v>
      </c>
      <c r="T23" s="20">
        <v>451</v>
      </c>
      <c r="U23" s="20">
        <v>498</v>
      </c>
      <c r="V23" s="20">
        <v>24</v>
      </c>
      <c r="W23" s="20">
        <v>4</v>
      </c>
      <c r="X23" s="20">
        <v>92</v>
      </c>
      <c r="Y23" s="20">
        <v>98</v>
      </c>
      <c r="Z23" s="20">
        <v>253</v>
      </c>
      <c r="AA23" s="20">
        <v>246</v>
      </c>
      <c r="AB23" s="20">
        <v>79</v>
      </c>
      <c r="AC23" s="20">
        <v>147</v>
      </c>
      <c r="AD23" s="20">
        <v>3</v>
      </c>
      <c r="AE23" s="20">
        <v>3</v>
      </c>
      <c r="AF23" s="20">
        <v>131</v>
      </c>
      <c r="AG23" s="20">
        <v>112</v>
      </c>
      <c r="AH23" s="20">
        <v>315</v>
      </c>
      <c r="AI23" s="20">
        <v>319</v>
      </c>
      <c r="AJ23" s="20">
        <v>445</v>
      </c>
      <c r="AK23" s="20">
        <v>502</v>
      </c>
      <c r="AL23" s="20">
        <v>268</v>
      </c>
      <c r="AM23" s="20">
        <v>134</v>
      </c>
      <c r="AN23" s="26">
        <v>5</v>
      </c>
      <c r="AO23" s="20">
        <v>134</v>
      </c>
      <c r="AP23" s="20">
        <v>502</v>
      </c>
      <c r="AQ23" s="20">
        <v>45</v>
      </c>
      <c r="AR23" s="20">
        <v>268</v>
      </c>
      <c r="AS23" s="20" t="s">
        <v>191</v>
      </c>
      <c r="AT23" s="27">
        <v>0.4</v>
      </c>
      <c r="AU23" s="20" t="s">
        <v>4</v>
      </c>
      <c r="AV23" s="27">
        <v>0.3</v>
      </c>
      <c r="AW23" s="20" t="s">
        <v>192</v>
      </c>
      <c r="AX23" s="27">
        <v>0.3</v>
      </c>
      <c r="AY23" s="27">
        <v>0.3</v>
      </c>
      <c r="AZ23" s="27">
        <v>0.3</v>
      </c>
      <c r="BA23" s="27">
        <v>0.4</v>
      </c>
      <c r="BB23" s="27">
        <v>0.3</v>
      </c>
      <c r="BC23" s="27">
        <v>0.4</v>
      </c>
      <c r="BD23" s="27">
        <v>0.3</v>
      </c>
      <c r="BE23" s="20">
        <v>47</v>
      </c>
      <c r="BF23" s="20">
        <v>29</v>
      </c>
      <c r="BG23" s="20"/>
      <c r="BH23" s="20">
        <v>22</v>
      </c>
      <c r="BI23" s="20">
        <v>49</v>
      </c>
      <c r="BJ23" s="20">
        <v>11</v>
      </c>
      <c r="BK23" s="20">
        <v>40</v>
      </c>
      <c r="BL23" s="20">
        <v>9</v>
      </c>
      <c r="BM23" s="20">
        <v>20</v>
      </c>
      <c r="BN23" s="20">
        <v>36</v>
      </c>
      <c r="BO23" s="20">
        <v>8</v>
      </c>
      <c r="BP23" s="20">
        <v>45</v>
      </c>
      <c r="BQ23" s="20">
        <v>9</v>
      </c>
      <c r="BR23" s="20">
        <v>12</v>
      </c>
      <c r="BS23" s="20">
        <v>7</v>
      </c>
      <c r="BT23" s="20">
        <v>15</v>
      </c>
      <c r="BU23" s="20">
        <v>33</v>
      </c>
      <c r="BV23" s="27">
        <v>0.22347511056393365</v>
      </c>
      <c r="BW23" s="20">
        <v>32</v>
      </c>
      <c r="BX23" s="20">
        <v>7</v>
      </c>
      <c r="BY23" s="20">
        <v>9</v>
      </c>
      <c r="BZ23" s="20">
        <v>8</v>
      </c>
      <c r="CA23" s="20">
        <v>11</v>
      </c>
      <c r="CB23" s="20" t="s">
        <v>292</v>
      </c>
      <c r="CC23" s="28">
        <v>0.66282195621184359</v>
      </c>
      <c r="CD23" s="20" t="s">
        <v>283</v>
      </c>
      <c r="CE23" s="28">
        <v>0.21546221377104691</v>
      </c>
      <c r="CF23" s="28">
        <v>0.1182070504361814</v>
      </c>
      <c r="CG23" s="27">
        <v>0.87912010489788428</v>
      </c>
      <c r="CH23" s="27">
        <v>0.22347511056393365</v>
      </c>
      <c r="CI23" s="27">
        <v>0.22347511056393365</v>
      </c>
      <c r="CJ23" s="28">
        <v>0.1182070504361814</v>
      </c>
      <c r="CK23" s="20">
        <v>2</v>
      </c>
      <c r="CL23" s="20">
        <v>62</v>
      </c>
      <c r="CM23" s="29">
        <v>4.9164643920001794</v>
      </c>
      <c r="CN23" s="20">
        <v>216</v>
      </c>
      <c r="CO23" s="20">
        <v>8</v>
      </c>
      <c r="CP23" s="20">
        <v>551</v>
      </c>
      <c r="CQ23" s="20" t="s">
        <v>287</v>
      </c>
      <c r="CR23" s="28">
        <v>0.66282195621184359</v>
      </c>
      <c r="CS23" s="151">
        <v>13340</v>
      </c>
      <c r="CT23" s="151">
        <v>19</v>
      </c>
      <c r="CU23" s="27">
        <v>0.28185292603222611</v>
      </c>
      <c r="CV23" s="28">
        <v>0.21546221377104691</v>
      </c>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row>
    <row r="24" spans="1:127" ht="66" x14ac:dyDescent="0.25">
      <c r="A24" s="4" t="s">
        <v>22</v>
      </c>
      <c r="B24" s="9" t="s">
        <v>234</v>
      </c>
      <c r="C24" s="4" t="s">
        <v>79</v>
      </c>
      <c r="D24" s="4" t="s">
        <v>36</v>
      </c>
      <c r="E24" s="64" t="s">
        <v>29</v>
      </c>
      <c r="F24" s="4" t="s">
        <v>44</v>
      </c>
      <c r="G24" s="10" t="s">
        <v>144</v>
      </c>
      <c r="H24" s="11">
        <v>37.12162</v>
      </c>
      <c r="I24" s="11">
        <v>43.271940000000001</v>
      </c>
      <c r="J24" s="11" t="s">
        <v>156</v>
      </c>
      <c r="K24" s="12" t="s">
        <v>121</v>
      </c>
      <c r="L24" s="10" t="s">
        <v>130</v>
      </c>
      <c r="M24" s="13">
        <v>41656</v>
      </c>
      <c r="N24" s="11">
        <v>979</v>
      </c>
      <c r="O24" s="4">
        <v>642</v>
      </c>
      <c r="P24" s="4">
        <v>348</v>
      </c>
      <c r="Q24" s="4" t="s">
        <v>0</v>
      </c>
      <c r="R24" s="12">
        <v>199</v>
      </c>
      <c r="S24" s="11">
        <f t="shared" si="13"/>
        <v>949</v>
      </c>
      <c r="T24" s="4">
        <v>521</v>
      </c>
      <c r="U24" s="4">
        <v>428</v>
      </c>
      <c r="V24" s="4">
        <v>30</v>
      </c>
      <c r="W24" s="4">
        <v>13</v>
      </c>
      <c r="X24" s="4">
        <v>64</v>
      </c>
      <c r="Y24" s="4">
        <v>67</v>
      </c>
      <c r="Z24" s="4">
        <v>280</v>
      </c>
      <c r="AA24" s="52">
        <v>266</v>
      </c>
      <c r="AB24" s="52">
        <v>137</v>
      </c>
      <c r="AC24" s="52">
        <v>80</v>
      </c>
      <c r="AD24" s="52">
        <v>10</v>
      </c>
      <c r="AE24" s="52">
        <v>2</v>
      </c>
      <c r="AF24" s="52">
        <v>75</v>
      </c>
      <c r="AG24" s="52">
        <v>280</v>
      </c>
      <c r="AH24" s="52">
        <v>351</v>
      </c>
      <c r="AI24" s="52">
        <v>259</v>
      </c>
      <c r="AJ24" s="52">
        <v>116</v>
      </c>
      <c r="AK24" s="52">
        <v>502</v>
      </c>
      <c r="AL24" s="52">
        <v>268</v>
      </c>
      <c r="AM24" s="52">
        <v>134</v>
      </c>
      <c r="AN24" s="59">
        <v>5</v>
      </c>
      <c r="AO24" s="52">
        <v>134</v>
      </c>
      <c r="AP24" s="52">
        <v>502</v>
      </c>
      <c r="AQ24" s="52">
        <v>45</v>
      </c>
      <c r="AR24" s="52">
        <v>268</v>
      </c>
      <c r="AS24" s="52" t="s">
        <v>192</v>
      </c>
      <c r="AT24" s="60">
        <v>0.5</v>
      </c>
      <c r="AU24" s="52" t="s">
        <v>194</v>
      </c>
      <c r="AV24" s="60">
        <v>0.25</v>
      </c>
      <c r="AW24" s="52" t="s">
        <v>193</v>
      </c>
      <c r="AX24" s="60">
        <v>0.25</v>
      </c>
      <c r="AY24" s="60">
        <v>0.25</v>
      </c>
      <c r="AZ24" s="60">
        <v>0.25</v>
      </c>
      <c r="BA24" s="60">
        <v>0.5</v>
      </c>
      <c r="BB24" s="60">
        <v>0.25</v>
      </c>
      <c r="BC24" s="60">
        <v>0.5</v>
      </c>
      <c r="BD24" s="60">
        <v>0.25</v>
      </c>
      <c r="BE24" s="52">
        <v>38</v>
      </c>
      <c r="BF24" s="52">
        <v>44</v>
      </c>
      <c r="BG24" s="52"/>
      <c r="BH24" s="52">
        <v>28</v>
      </c>
      <c r="BI24" s="52">
        <v>2</v>
      </c>
      <c r="BJ24" s="52">
        <v>29</v>
      </c>
      <c r="BK24" s="52">
        <v>34</v>
      </c>
      <c r="BL24" s="52">
        <v>34</v>
      </c>
      <c r="BM24" s="52">
        <v>4</v>
      </c>
      <c r="BN24" s="52">
        <v>1</v>
      </c>
      <c r="BO24" s="52">
        <v>47</v>
      </c>
      <c r="BP24" s="52">
        <v>42</v>
      </c>
      <c r="BQ24" s="52">
        <v>13</v>
      </c>
      <c r="BR24" s="52">
        <v>7</v>
      </c>
      <c r="BS24" s="52">
        <v>8</v>
      </c>
      <c r="BT24" s="52">
        <v>3</v>
      </c>
      <c r="BU24" s="52">
        <v>49</v>
      </c>
      <c r="BV24" s="60">
        <v>0.81237975850270772</v>
      </c>
      <c r="BW24" s="52">
        <v>19</v>
      </c>
      <c r="BX24" s="52">
        <v>3</v>
      </c>
      <c r="BY24" s="52">
        <v>18</v>
      </c>
      <c r="BZ24" s="52">
        <v>13</v>
      </c>
      <c r="CA24" s="52">
        <v>7</v>
      </c>
      <c r="CB24" s="52" t="s">
        <v>293</v>
      </c>
      <c r="CC24" s="61">
        <v>0.9611560217099786</v>
      </c>
      <c r="CD24" s="52" t="s">
        <v>284</v>
      </c>
      <c r="CE24" s="61">
        <v>0.65633557971406931</v>
      </c>
      <c r="CF24" s="61">
        <v>0.9736767015622112</v>
      </c>
      <c r="CG24" s="60">
        <v>0.91862538674294081</v>
      </c>
      <c r="CH24" s="60">
        <v>0.81237975850270772</v>
      </c>
      <c r="CI24" s="60">
        <v>0.81237975850270772</v>
      </c>
      <c r="CJ24" s="61">
        <v>0.9736767015622112</v>
      </c>
      <c r="CK24" s="52">
        <v>4</v>
      </c>
      <c r="CL24" s="52">
        <v>40</v>
      </c>
      <c r="CM24" s="62">
        <v>4.8455004204612226</v>
      </c>
      <c r="CN24" s="52">
        <v>410</v>
      </c>
      <c r="CO24" s="52">
        <v>13</v>
      </c>
      <c r="CP24" s="52">
        <v>904</v>
      </c>
      <c r="CQ24" s="52" t="s">
        <v>283</v>
      </c>
      <c r="CR24" s="61">
        <v>0.9611560217099786</v>
      </c>
      <c r="CS24" s="150">
        <v>11315</v>
      </c>
      <c r="CT24" s="150">
        <v>24</v>
      </c>
      <c r="CU24" s="60">
        <v>6.6722060414536766E-2</v>
      </c>
      <c r="CV24" s="61">
        <v>0.65633557971406931</v>
      </c>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row>
    <row r="25" spans="1:127" s="30" customFormat="1" ht="66" x14ac:dyDescent="0.25">
      <c r="A25" s="20" t="s">
        <v>23</v>
      </c>
      <c r="B25" s="21" t="s">
        <v>234</v>
      </c>
      <c r="C25" s="20" t="s">
        <v>80</v>
      </c>
      <c r="D25" s="20" t="s">
        <v>37</v>
      </c>
      <c r="E25" s="65" t="s">
        <v>114</v>
      </c>
      <c r="F25" s="20" t="s">
        <v>44</v>
      </c>
      <c r="G25" s="22" t="s">
        <v>145</v>
      </c>
      <c r="H25" s="23">
        <v>35.256129999999999</v>
      </c>
      <c r="I25" s="23">
        <v>45.53633</v>
      </c>
      <c r="J25" s="23" t="s">
        <v>155</v>
      </c>
      <c r="K25" s="24" t="s">
        <v>126</v>
      </c>
      <c r="L25" s="22" t="s">
        <v>124</v>
      </c>
      <c r="M25" s="25">
        <v>41657</v>
      </c>
      <c r="N25" s="23">
        <v>924</v>
      </c>
      <c r="O25" s="20">
        <v>237</v>
      </c>
      <c r="P25" s="20">
        <v>312</v>
      </c>
      <c r="Q25" s="20" t="s">
        <v>181</v>
      </c>
      <c r="R25" s="24">
        <v>170</v>
      </c>
      <c r="S25" s="23">
        <f t="shared" si="13"/>
        <v>751</v>
      </c>
      <c r="T25" s="20">
        <v>374</v>
      </c>
      <c r="U25" s="20">
        <v>377</v>
      </c>
      <c r="V25" s="20">
        <v>15</v>
      </c>
      <c r="W25" s="20">
        <v>0</v>
      </c>
      <c r="X25" s="20">
        <v>95</v>
      </c>
      <c r="Y25" s="20">
        <v>57</v>
      </c>
      <c r="Z25" s="20">
        <v>230</v>
      </c>
      <c r="AA25" s="20">
        <v>246</v>
      </c>
      <c r="AB25" s="20">
        <v>30</v>
      </c>
      <c r="AC25" s="20">
        <v>69</v>
      </c>
      <c r="AD25" s="20">
        <v>4</v>
      </c>
      <c r="AE25" s="20">
        <v>5</v>
      </c>
      <c r="AF25" s="20">
        <v>136</v>
      </c>
      <c r="AG25" s="20">
        <v>175</v>
      </c>
      <c r="AH25" s="20">
        <v>428</v>
      </c>
      <c r="AI25" s="20">
        <v>325</v>
      </c>
      <c r="AJ25" s="20">
        <v>217</v>
      </c>
      <c r="AK25" s="20">
        <v>304</v>
      </c>
      <c r="AL25" s="20">
        <v>268</v>
      </c>
      <c r="AM25" s="20">
        <v>134</v>
      </c>
      <c r="AN25" s="26">
        <v>5</v>
      </c>
      <c r="AO25" s="20">
        <v>134</v>
      </c>
      <c r="AP25" s="20">
        <v>304</v>
      </c>
      <c r="AQ25" s="20">
        <v>45</v>
      </c>
      <c r="AR25" s="20">
        <v>268</v>
      </c>
      <c r="AS25" s="20" t="s">
        <v>193</v>
      </c>
      <c r="AT25" s="27">
        <v>0.7</v>
      </c>
      <c r="AU25" s="20" t="s">
        <v>191</v>
      </c>
      <c r="AV25" s="27">
        <v>0.2</v>
      </c>
      <c r="AW25" s="20" t="s">
        <v>2</v>
      </c>
      <c r="AX25" s="27">
        <v>0.1</v>
      </c>
      <c r="AY25" s="27">
        <v>0.2</v>
      </c>
      <c r="AZ25" s="27">
        <v>0.1</v>
      </c>
      <c r="BA25" s="27">
        <v>0.7</v>
      </c>
      <c r="BB25" s="27">
        <v>0.2</v>
      </c>
      <c r="BC25" s="27">
        <v>0.7</v>
      </c>
      <c r="BD25" s="27">
        <v>0.2</v>
      </c>
      <c r="BE25" s="20">
        <v>45</v>
      </c>
      <c r="BF25" s="20">
        <v>39</v>
      </c>
      <c r="BG25" s="20"/>
      <c r="BH25" s="20">
        <v>17</v>
      </c>
      <c r="BI25" s="20">
        <v>18</v>
      </c>
      <c r="BJ25" s="20">
        <v>5</v>
      </c>
      <c r="BK25" s="20">
        <v>18</v>
      </c>
      <c r="BL25" s="20">
        <v>43</v>
      </c>
      <c r="BM25" s="20">
        <v>48</v>
      </c>
      <c r="BN25" s="20">
        <v>45</v>
      </c>
      <c r="BO25" s="20">
        <v>25</v>
      </c>
      <c r="BP25" s="20">
        <v>15</v>
      </c>
      <c r="BQ25" s="20">
        <v>28</v>
      </c>
      <c r="BR25" s="20">
        <v>38</v>
      </c>
      <c r="BS25" s="20">
        <v>35</v>
      </c>
      <c r="BT25" s="20">
        <v>15</v>
      </c>
      <c r="BU25" s="20">
        <v>13</v>
      </c>
      <c r="BV25" s="27">
        <v>0.46482283289083393</v>
      </c>
      <c r="BW25" s="20">
        <v>23</v>
      </c>
      <c r="BX25" s="20">
        <v>3</v>
      </c>
      <c r="BY25" s="20">
        <v>8</v>
      </c>
      <c r="BZ25" s="20">
        <v>17</v>
      </c>
      <c r="CA25" s="20">
        <v>14</v>
      </c>
      <c r="CB25" s="20" t="s">
        <v>295</v>
      </c>
      <c r="CC25" s="28">
        <v>0.72684917160429896</v>
      </c>
      <c r="CD25" s="20" t="s">
        <v>285</v>
      </c>
      <c r="CE25" s="28">
        <v>0.45916362243514564</v>
      </c>
      <c r="CF25" s="28">
        <v>0.23730635781539933</v>
      </c>
      <c r="CG25" s="27">
        <v>0.71796963005451331</v>
      </c>
      <c r="CH25" s="27">
        <v>0.46482283289083393</v>
      </c>
      <c r="CI25" s="27">
        <v>0.46482283289083393</v>
      </c>
      <c r="CJ25" s="28">
        <v>0.23730635781539933</v>
      </c>
      <c r="CK25" s="20">
        <v>2</v>
      </c>
      <c r="CL25" s="20">
        <v>51</v>
      </c>
      <c r="CM25" s="29">
        <v>4.737918461631569</v>
      </c>
      <c r="CN25" s="20">
        <v>470</v>
      </c>
      <c r="CO25" s="20">
        <v>17</v>
      </c>
      <c r="CP25" s="20">
        <v>727</v>
      </c>
      <c r="CQ25" s="20" t="s">
        <v>284</v>
      </c>
      <c r="CR25" s="28">
        <v>0.72684917160429896</v>
      </c>
      <c r="CS25" s="151">
        <v>12021</v>
      </c>
      <c r="CT25" s="151">
        <v>18</v>
      </c>
      <c r="CU25" s="27">
        <v>2.6678281293679884E-2</v>
      </c>
      <c r="CV25" s="28">
        <v>0.45916362243514564</v>
      </c>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row>
    <row r="26" spans="1:127" ht="66" x14ac:dyDescent="0.25">
      <c r="A26" s="4" t="s">
        <v>24</v>
      </c>
      <c r="B26" s="9" t="s">
        <v>234</v>
      </c>
      <c r="C26" s="4" t="s">
        <v>81</v>
      </c>
      <c r="D26" s="4" t="s">
        <v>38</v>
      </c>
      <c r="E26" s="64" t="s">
        <v>114</v>
      </c>
      <c r="F26" s="4" t="s">
        <v>44</v>
      </c>
      <c r="G26" s="10" t="s">
        <v>146</v>
      </c>
      <c r="H26" s="11">
        <v>36.724609999999998</v>
      </c>
      <c r="I26" s="11">
        <v>43.269039999999997</v>
      </c>
      <c r="J26" s="11" t="s">
        <v>120</v>
      </c>
      <c r="K26" s="12" t="s">
        <v>121</v>
      </c>
      <c r="L26" s="10" t="s">
        <v>130</v>
      </c>
      <c r="M26" s="13">
        <v>41658</v>
      </c>
      <c r="N26" s="11">
        <v>601</v>
      </c>
      <c r="O26" s="4">
        <v>189</v>
      </c>
      <c r="P26" s="4">
        <v>498</v>
      </c>
      <c r="Q26" s="4" t="s">
        <v>0</v>
      </c>
      <c r="R26" s="12">
        <v>204</v>
      </c>
      <c r="S26" s="11">
        <f t="shared" si="13"/>
        <v>875</v>
      </c>
      <c r="T26" s="4">
        <v>400</v>
      </c>
      <c r="U26" s="4">
        <v>475</v>
      </c>
      <c r="V26" s="4">
        <v>22</v>
      </c>
      <c r="W26" s="4">
        <v>8</v>
      </c>
      <c r="X26" s="4">
        <v>61</v>
      </c>
      <c r="Y26" s="4">
        <v>77</v>
      </c>
      <c r="Z26" s="4">
        <v>234</v>
      </c>
      <c r="AA26" s="52">
        <v>243</v>
      </c>
      <c r="AB26" s="52">
        <v>83</v>
      </c>
      <c r="AC26" s="52">
        <v>146</v>
      </c>
      <c r="AD26" s="52">
        <v>0</v>
      </c>
      <c r="AE26" s="52">
        <v>1</v>
      </c>
      <c r="AF26" s="52">
        <v>164</v>
      </c>
      <c r="AG26" s="52">
        <v>253</v>
      </c>
      <c r="AH26" s="52">
        <v>380</v>
      </c>
      <c r="AI26" s="52">
        <v>284</v>
      </c>
      <c r="AJ26" s="52">
        <v>365</v>
      </c>
      <c r="AK26" s="52">
        <v>428</v>
      </c>
      <c r="AL26" s="52">
        <v>268</v>
      </c>
      <c r="AM26" s="52">
        <v>134</v>
      </c>
      <c r="AN26" s="59">
        <v>5</v>
      </c>
      <c r="AO26" s="52">
        <v>134</v>
      </c>
      <c r="AP26" s="52">
        <v>428</v>
      </c>
      <c r="AQ26" s="52">
        <v>45</v>
      </c>
      <c r="AR26" s="52">
        <v>268</v>
      </c>
      <c r="AS26" s="52" t="s">
        <v>2</v>
      </c>
      <c r="AT26" s="60">
        <v>0.6</v>
      </c>
      <c r="AU26" s="52" t="s">
        <v>192</v>
      </c>
      <c r="AV26" s="60">
        <v>0.2</v>
      </c>
      <c r="AW26" s="52" t="s">
        <v>1</v>
      </c>
      <c r="AX26" s="60">
        <v>0.2</v>
      </c>
      <c r="AY26" s="60">
        <v>0.2</v>
      </c>
      <c r="AZ26" s="60">
        <v>0.2</v>
      </c>
      <c r="BA26" s="60">
        <v>0.6</v>
      </c>
      <c r="BB26" s="60">
        <v>0.2</v>
      </c>
      <c r="BC26" s="60">
        <v>0.6</v>
      </c>
      <c r="BD26" s="60">
        <v>0.2</v>
      </c>
      <c r="BE26" s="52">
        <v>39</v>
      </c>
      <c r="BF26" s="52">
        <v>15</v>
      </c>
      <c r="BG26" s="52"/>
      <c r="BH26" s="52">
        <v>38</v>
      </c>
      <c r="BI26" s="52">
        <v>44</v>
      </c>
      <c r="BJ26" s="52">
        <v>28</v>
      </c>
      <c r="BK26" s="52">
        <v>15</v>
      </c>
      <c r="BL26" s="52">
        <v>20</v>
      </c>
      <c r="BM26" s="52">
        <v>45</v>
      </c>
      <c r="BN26" s="52">
        <v>3</v>
      </c>
      <c r="BO26" s="52">
        <v>32</v>
      </c>
      <c r="BP26" s="52">
        <v>13</v>
      </c>
      <c r="BQ26" s="52">
        <v>43</v>
      </c>
      <c r="BR26" s="52">
        <v>0</v>
      </c>
      <c r="BS26" s="52">
        <v>1</v>
      </c>
      <c r="BT26" s="52">
        <v>49</v>
      </c>
      <c r="BU26" s="52">
        <v>40</v>
      </c>
      <c r="BV26" s="60">
        <v>0.49092177917918256</v>
      </c>
      <c r="BW26" s="52">
        <v>39</v>
      </c>
      <c r="BX26" s="52">
        <v>1</v>
      </c>
      <c r="BY26" s="52">
        <v>6</v>
      </c>
      <c r="BZ26" s="52">
        <v>6</v>
      </c>
      <c r="CA26" s="52">
        <v>6</v>
      </c>
      <c r="CB26" s="52" t="s">
        <v>294</v>
      </c>
      <c r="CC26" s="61">
        <v>0.83356242027767957</v>
      </c>
      <c r="CD26" s="52" t="s">
        <v>286</v>
      </c>
      <c r="CE26" s="61">
        <v>0.21655750076697433</v>
      </c>
      <c r="CF26" s="61">
        <v>0.30707162422631051</v>
      </c>
      <c r="CG26" s="60">
        <v>3.1820525465509397E-2</v>
      </c>
      <c r="CH26" s="60">
        <v>0.49092177917918256</v>
      </c>
      <c r="CI26" s="60">
        <v>0.49092177917918256</v>
      </c>
      <c r="CJ26" s="61">
        <v>0.30707162422631051</v>
      </c>
      <c r="CK26" s="52">
        <v>2</v>
      </c>
      <c r="CL26" s="52">
        <v>48</v>
      </c>
      <c r="CM26" s="62">
        <v>3.6393196838689201</v>
      </c>
      <c r="CN26" s="52">
        <v>424</v>
      </c>
      <c r="CO26" s="52">
        <v>6</v>
      </c>
      <c r="CP26" s="52">
        <v>467</v>
      </c>
      <c r="CQ26" s="52" t="s">
        <v>285</v>
      </c>
      <c r="CR26" s="61">
        <v>0.83356242027767957</v>
      </c>
      <c r="CS26" s="150">
        <v>9500</v>
      </c>
      <c r="CT26" s="150">
        <v>20</v>
      </c>
      <c r="CU26" s="60">
        <v>0.10348071560738437</v>
      </c>
      <c r="CV26" s="61">
        <v>0.21655750076697433</v>
      </c>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row>
    <row r="27" spans="1:127" s="30" customFormat="1" ht="66" x14ac:dyDescent="0.25">
      <c r="A27" s="20" t="s">
        <v>25</v>
      </c>
      <c r="B27" s="21" t="s">
        <v>234</v>
      </c>
      <c r="C27" s="20" t="s">
        <v>82</v>
      </c>
      <c r="D27" s="20" t="s">
        <v>39</v>
      </c>
      <c r="E27" s="65" t="s">
        <v>114</v>
      </c>
      <c r="F27" s="20" t="s">
        <v>44</v>
      </c>
      <c r="G27" s="22" t="s">
        <v>147</v>
      </c>
      <c r="H27" s="23">
        <v>31.885833300000002</v>
      </c>
      <c r="I27" s="23">
        <v>47.167777800000003</v>
      </c>
      <c r="J27" s="23" t="s">
        <v>156</v>
      </c>
      <c r="K27" s="24" t="s">
        <v>121</v>
      </c>
      <c r="L27" s="22" t="s">
        <v>25</v>
      </c>
      <c r="M27" s="25">
        <v>41659</v>
      </c>
      <c r="N27" s="23">
        <v>471</v>
      </c>
      <c r="O27" s="20">
        <v>315</v>
      </c>
      <c r="P27" s="20">
        <v>593</v>
      </c>
      <c r="Q27" s="20" t="s">
        <v>181</v>
      </c>
      <c r="R27" s="24">
        <v>189</v>
      </c>
      <c r="S27" s="23">
        <f t="shared" si="13"/>
        <v>846</v>
      </c>
      <c r="T27" s="20">
        <v>390</v>
      </c>
      <c r="U27" s="20">
        <v>456</v>
      </c>
      <c r="V27" s="20">
        <v>12</v>
      </c>
      <c r="W27" s="20">
        <v>0</v>
      </c>
      <c r="X27" s="20">
        <v>56</v>
      </c>
      <c r="Y27" s="20">
        <v>97</v>
      </c>
      <c r="Z27" s="20">
        <v>237</v>
      </c>
      <c r="AA27" s="20">
        <v>221</v>
      </c>
      <c r="AB27" s="20">
        <v>82</v>
      </c>
      <c r="AC27" s="20">
        <v>128</v>
      </c>
      <c r="AD27" s="20">
        <v>3</v>
      </c>
      <c r="AE27" s="20">
        <v>10</v>
      </c>
      <c r="AF27" s="20">
        <v>390</v>
      </c>
      <c r="AG27" s="20">
        <v>310</v>
      </c>
      <c r="AH27" s="20">
        <v>426</v>
      </c>
      <c r="AI27" s="20">
        <v>443</v>
      </c>
      <c r="AJ27" s="20">
        <v>181</v>
      </c>
      <c r="AK27" s="20">
        <v>399</v>
      </c>
      <c r="AL27" s="20">
        <v>268</v>
      </c>
      <c r="AM27" s="20">
        <v>134</v>
      </c>
      <c r="AN27" s="26">
        <v>5</v>
      </c>
      <c r="AO27" s="20">
        <v>134</v>
      </c>
      <c r="AP27" s="20">
        <v>399</v>
      </c>
      <c r="AQ27" s="20">
        <v>45</v>
      </c>
      <c r="AR27" s="20">
        <v>268</v>
      </c>
      <c r="AS27" s="20" t="s">
        <v>1</v>
      </c>
      <c r="AT27" s="27">
        <v>0.4</v>
      </c>
      <c r="AU27" s="20" t="s">
        <v>193</v>
      </c>
      <c r="AV27" s="27">
        <v>0.3</v>
      </c>
      <c r="AW27" s="20" t="s">
        <v>4</v>
      </c>
      <c r="AX27" s="27">
        <v>0.3</v>
      </c>
      <c r="AY27" s="27">
        <v>0.3</v>
      </c>
      <c r="AZ27" s="27">
        <v>0.3</v>
      </c>
      <c r="BA27" s="27">
        <v>0.4</v>
      </c>
      <c r="BB27" s="27">
        <v>0.3</v>
      </c>
      <c r="BC27" s="27">
        <v>0.4</v>
      </c>
      <c r="BD27" s="27">
        <v>0.3</v>
      </c>
      <c r="BE27" s="20">
        <v>27</v>
      </c>
      <c r="BF27" s="20">
        <v>48</v>
      </c>
      <c r="BG27" s="20"/>
      <c r="BH27" s="20">
        <v>20</v>
      </c>
      <c r="BI27" s="20">
        <v>8</v>
      </c>
      <c r="BJ27" s="20">
        <v>32</v>
      </c>
      <c r="BK27" s="20">
        <v>45</v>
      </c>
      <c r="BL27" s="20">
        <v>20</v>
      </c>
      <c r="BM27" s="20">
        <v>10</v>
      </c>
      <c r="BN27" s="20">
        <v>6</v>
      </c>
      <c r="BO27" s="20">
        <v>35</v>
      </c>
      <c r="BP27" s="20">
        <v>16</v>
      </c>
      <c r="BQ27" s="20">
        <v>0</v>
      </c>
      <c r="BR27" s="20">
        <v>48</v>
      </c>
      <c r="BS27" s="20">
        <v>37</v>
      </c>
      <c r="BT27" s="20">
        <v>11</v>
      </c>
      <c r="BU27" s="20">
        <v>24</v>
      </c>
      <c r="BV27" s="27">
        <v>0.98336773687794787</v>
      </c>
      <c r="BW27" s="20">
        <v>31</v>
      </c>
      <c r="BX27" s="20">
        <v>8</v>
      </c>
      <c r="BY27" s="20">
        <v>15</v>
      </c>
      <c r="BZ27" s="20">
        <v>14</v>
      </c>
      <c r="CA27" s="20">
        <v>22</v>
      </c>
      <c r="CB27" s="20" t="s">
        <v>296</v>
      </c>
      <c r="CC27" s="28">
        <v>0.67677326047788511</v>
      </c>
      <c r="CD27" s="20" t="s">
        <v>287</v>
      </c>
      <c r="CE27" s="28">
        <v>0.30090578042742588</v>
      </c>
      <c r="CF27" s="28">
        <v>0.58825915528106287</v>
      </c>
      <c r="CG27" s="27">
        <v>0.60290147494386603</v>
      </c>
      <c r="CH27" s="27">
        <v>0.98336773687794787</v>
      </c>
      <c r="CI27" s="27">
        <v>0.98336773687794787</v>
      </c>
      <c r="CJ27" s="28">
        <v>0.58825915528106287</v>
      </c>
      <c r="CK27" s="20">
        <v>4</v>
      </c>
      <c r="CL27" s="20">
        <v>70</v>
      </c>
      <c r="CM27" s="29">
        <v>1.5910797232052816</v>
      </c>
      <c r="CN27" s="20">
        <v>215</v>
      </c>
      <c r="CO27" s="20">
        <v>14</v>
      </c>
      <c r="CP27" s="20">
        <v>759</v>
      </c>
      <c r="CQ27" s="20" t="s">
        <v>286</v>
      </c>
      <c r="CR27" s="28">
        <v>0.67677326047788511</v>
      </c>
      <c r="CS27" s="151">
        <v>8667</v>
      </c>
      <c r="CT27" s="151">
        <v>10</v>
      </c>
      <c r="CU27" s="27">
        <v>0.9447684660520248</v>
      </c>
      <c r="CV27" s="28">
        <v>0.30090578042742588</v>
      </c>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row>
    <row r="28" spans="1:127" ht="66" x14ac:dyDescent="0.25">
      <c r="A28" s="4" t="s">
        <v>26</v>
      </c>
      <c r="B28" s="9" t="s">
        <v>234</v>
      </c>
      <c r="C28" s="4" t="s">
        <v>83</v>
      </c>
      <c r="D28" s="4" t="s">
        <v>40</v>
      </c>
      <c r="E28" s="64" t="s">
        <v>115</v>
      </c>
      <c r="F28" s="4" t="s">
        <v>44</v>
      </c>
      <c r="G28" s="10" t="s">
        <v>148</v>
      </c>
      <c r="H28" s="11">
        <v>36.646884999999997</v>
      </c>
      <c r="I28" s="11">
        <v>43.237000000000002</v>
      </c>
      <c r="J28" s="11" t="s">
        <v>156</v>
      </c>
      <c r="K28" s="12" t="s">
        <v>121</v>
      </c>
      <c r="L28" s="10" t="s">
        <v>130</v>
      </c>
      <c r="M28" s="13">
        <v>41660</v>
      </c>
      <c r="N28" s="11">
        <v>722</v>
      </c>
      <c r="O28" s="4">
        <v>583</v>
      </c>
      <c r="P28" s="4">
        <v>604</v>
      </c>
      <c r="Q28" s="4" t="s">
        <v>0</v>
      </c>
      <c r="R28" s="12">
        <v>210</v>
      </c>
      <c r="S28" s="11">
        <f t="shared" si="13"/>
        <v>974</v>
      </c>
      <c r="T28" s="4">
        <v>498</v>
      </c>
      <c r="U28" s="4">
        <v>476</v>
      </c>
      <c r="V28" s="4">
        <v>16</v>
      </c>
      <c r="W28" s="4">
        <v>3</v>
      </c>
      <c r="X28" s="4">
        <v>61</v>
      </c>
      <c r="Y28" s="4">
        <v>97</v>
      </c>
      <c r="Z28" s="4">
        <v>254</v>
      </c>
      <c r="AA28" s="52">
        <v>222</v>
      </c>
      <c r="AB28" s="52">
        <v>161</v>
      </c>
      <c r="AC28" s="52">
        <v>150</v>
      </c>
      <c r="AD28" s="52">
        <v>6</v>
      </c>
      <c r="AE28" s="52">
        <v>4</v>
      </c>
      <c r="AF28" s="52">
        <v>102</v>
      </c>
      <c r="AG28" s="52">
        <v>279</v>
      </c>
      <c r="AH28" s="52">
        <v>330</v>
      </c>
      <c r="AI28" s="52">
        <v>235</v>
      </c>
      <c r="AJ28" s="52">
        <v>422</v>
      </c>
      <c r="AK28" s="52">
        <v>527</v>
      </c>
      <c r="AL28" s="52">
        <v>268</v>
      </c>
      <c r="AM28" s="52">
        <v>134</v>
      </c>
      <c r="AN28" s="59">
        <v>5</v>
      </c>
      <c r="AO28" s="52">
        <v>134</v>
      </c>
      <c r="AP28" s="52">
        <v>527</v>
      </c>
      <c r="AQ28" s="52">
        <v>45</v>
      </c>
      <c r="AR28" s="52">
        <v>268</v>
      </c>
      <c r="AS28" s="52" t="s">
        <v>4</v>
      </c>
      <c r="AT28" s="60">
        <v>0.5</v>
      </c>
      <c r="AU28" s="52" t="s">
        <v>2</v>
      </c>
      <c r="AV28" s="60">
        <v>0.25</v>
      </c>
      <c r="AW28" s="52" t="s">
        <v>194</v>
      </c>
      <c r="AX28" s="60">
        <v>0.25</v>
      </c>
      <c r="AY28" s="60">
        <v>0.25</v>
      </c>
      <c r="AZ28" s="60">
        <v>0.25</v>
      </c>
      <c r="BA28" s="60">
        <v>0.5</v>
      </c>
      <c r="BB28" s="60">
        <v>0.25</v>
      </c>
      <c r="BC28" s="60">
        <v>0.5</v>
      </c>
      <c r="BD28" s="60">
        <v>0.25</v>
      </c>
      <c r="BE28" s="52">
        <v>21</v>
      </c>
      <c r="BF28" s="52">
        <v>40</v>
      </c>
      <c r="BG28" s="52"/>
      <c r="BH28" s="52">
        <v>3</v>
      </c>
      <c r="BI28" s="52">
        <v>27</v>
      </c>
      <c r="BJ28" s="52">
        <v>1</v>
      </c>
      <c r="BK28" s="52">
        <v>34</v>
      </c>
      <c r="BL28" s="52">
        <v>27</v>
      </c>
      <c r="BM28" s="52">
        <v>14</v>
      </c>
      <c r="BN28" s="52">
        <v>39</v>
      </c>
      <c r="BO28" s="52">
        <v>9</v>
      </c>
      <c r="BP28" s="52">
        <v>4</v>
      </c>
      <c r="BQ28" s="52">
        <v>27</v>
      </c>
      <c r="BR28" s="52">
        <v>27</v>
      </c>
      <c r="BS28" s="52">
        <v>33</v>
      </c>
      <c r="BT28" s="52">
        <v>17</v>
      </c>
      <c r="BU28" s="52">
        <v>29</v>
      </c>
      <c r="BV28" s="60">
        <v>0.42726040657240394</v>
      </c>
      <c r="BW28" s="52">
        <v>34</v>
      </c>
      <c r="BX28" s="52">
        <v>10</v>
      </c>
      <c r="BY28" s="52">
        <v>19</v>
      </c>
      <c r="BZ28" s="52">
        <v>13</v>
      </c>
      <c r="CA28" s="52">
        <v>15</v>
      </c>
      <c r="CB28" s="52" t="s">
        <v>292</v>
      </c>
      <c r="CC28" s="61">
        <v>0.69828985679005573</v>
      </c>
      <c r="CD28" s="52" t="s">
        <v>283</v>
      </c>
      <c r="CE28" s="61">
        <v>0.22451095136309229</v>
      </c>
      <c r="CF28" s="61">
        <v>0.6999154047814875</v>
      </c>
      <c r="CG28" s="60">
        <v>1.8724251864332242E-2</v>
      </c>
      <c r="CH28" s="60">
        <v>0.42726040657240394</v>
      </c>
      <c r="CI28" s="60">
        <v>0.42726040657240394</v>
      </c>
      <c r="CJ28" s="61">
        <v>0.6999154047814875</v>
      </c>
      <c r="CK28" s="52">
        <v>3</v>
      </c>
      <c r="CL28" s="52">
        <v>41</v>
      </c>
      <c r="CM28" s="62">
        <v>1.1716288484489703</v>
      </c>
      <c r="CN28" s="52">
        <v>303</v>
      </c>
      <c r="CO28" s="52">
        <v>13</v>
      </c>
      <c r="CP28" s="52">
        <v>477</v>
      </c>
      <c r="CQ28" s="52" t="s">
        <v>287</v>
      </c>
      <c r="CR28" s="61">
        <v>0.69828985679005573</v>
      </c>
      <c r="CS28" s="150">
        <v>13638</v>
      </c>
      <c r="CT28" s="150">
        <v>19</v>
      </c>
      <c r="CU28" s="60">
        <v>0.40933218243945135</v>
      </c>
      <c r="CV28" s="61">
        <v>0.22451095136309229</v>
      </c>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row>
    <row r="29" spans="1:127" s="30" customFormat="1" ht="66" x14ac:dyDescent="0.25">
      <c r="A29" s="20" t="s">
        <v>27</v>
      </c>
      <c r="B29" s="21" t="s">
        <v>234</v>
      </c>
      <c r="C29" s="20" t="s">
        <v>84</v>
      </c>
      <c r="D29" s="20" t="s">
        <v>32</v>
      </c>
      <c r="E29" s="65" t="s">
        <v>116</v>
      </c>
      <c r="F29" s="20" t="s">
        <v>44</v>
      </c>
      <c r="G29" s="22" t="s">
        <v>140</v>
      </c>
      <c r="H29" s="23">
        <v>36.256284999999998</v>
      </c>
      <c r="I29" s="23">
        <v>43.994912999999997</v>
      </c>
      <c r="J29" s="23" t="s">
        <v>155</v>
      </c>
      <c r="K29" s="24" t="s">
        <v>121</v>
      </c>
      <c r="L29" s="22" t="s">
        <v>132</v>
      </c>
      <c r="M29" s="25">
        <v>41661</v>
      </c>
      <c r="N29" s="23">
        <v>679</v>
      </c>
      <c r="O29" s="20">
        <v>367</v>
      </c>
      <c r="P29" s="20">
        <v>441</v>
      </c>
      <c r="Q29" s="20" t="s">
        <v>181</v>
      </c>
      <c r="R29" s="24">
        <v>206</v>
      </c>
      <c r="S29" s="23">
        <f t="shared" si="13"/>
        <v>841</v>
      </c>
      <c r="T29" s="20">
        <v>425</v>
      </c>
      <c r="U29" s="20">
        <v>416</v>
      </c>
      <c r="V29" s="20">
        <v>20</v>
      </c>
      <c r="W29" s="20">
        <v>14</v>
      </c>
      <c r="X29" s="20">
        <v>52</v>
      </c>
      <c r="Y29" s="20">
        <v>68</v>
      </c>
      <c r="Z29" s="20">
        <v>228</v>
      </c>
      <c r="AA29" s="20">
        <v>243</v>
      </c>
      <c r="AB29" s="20">
        <v>117</v>
      </c>
      <c r="AC29" s="20">
        <v>90</v>
      </c>
      <c r="AD29" s="20">
        <v>8</v>
      </c>
      <c r="AE29" s="20">
        <v>1</v>
      </c>
      <c r="AF29" s="20">
        <v>437</v>
      </c>
      <c r="AG29" s="20">
        <v>171</v>
      </c>
      <c r="AH29" s="20">
        <v>435</v>
      </c>
      <c r="AI29" s="20">
        <v>134</v>
      </c>
      <c r="AJ29" s="20">
        <v>391</v>
      </c>
      <c r="AK29" s="20">
        <v>394</v>
      </c>
      <c r="AL29" s="20">
        <v>268</v>
      </c>
      <c r="AM29" s="20">
        <v>134</v>
      </c>
      <c r="AN29" s="26">
        <v>5</v>
      </c>
      <c r="AO29" s="20">
        <v>134</v>
      </c>
      <c r="AP29" s="20">
        <v>394</v>
      </c>
      <c r="AQ29" s="20">
        <v>45</v>
      </c>
      <c r="AR29" s="20">
        <v>268</v>
      </c>
      <c r="AS29" s="20" t="s">
        <v>194</v>
      </c>
      <c r="AT29" s="27">
        <v>0.7</v>
      </c>
      <c r="AU29" s="20" t="s">
        <v>1</v>
      </c>
      <c r="AV29" s="27">
        <v>0.2</v>
      </c>
      <c r="AW29" s="20" t="s">
        <v>191</v>
      </c>
      <c r="AX29" s="27">
        <v>0.1</v>
      </c>
      <c r="AY29" s="27">
        <v>0.2</v>
      </c>
      <c r="AZ29" s="27">
        <v>0.1</v>
      </c>
      <c r="BA29" s="27">
        <v>0.7</v>
      </c>
      <c r="BB29" s="27">
        <v>0.2</v>
      </c>
      <c r="BC29" s="27">
        <v>0.7</v>
      </c>
      <c r="BD29" s="27">
        <v>0.2</v>
      </c>
      <c r="BE29" s="20">
        <v>25</v>
      </c>
      <c r="BF29" s="20">
        <v>7</v>
      </c>
      <c r="BG29" s="20"/>
      <c r="BH29" s="20">
        <v>43</v>
      </c>
      <c r="BI29" s="20">
        <v>49</v>
      </c>
      <c r="BJ29" s="20">
        <v>32</v>
      </c>
      <c r="BK29" s="20">
        <v>42</v>
      </c>
      <c r="BL29" s="20">
        <v>16</v>
      </c>
      <c r="BM29" s="20">
        <v>29</v>
      </c>
      <c r="BN29" s="20">
        <v>46</v>
      </c>
      <c r="BO29" s="20">
        <v>1</v>
      </c>
      <c r="BP29" s="20">
        <v>13</v>
      </c>
      <c r="BQ29" s="20">
        <v>36</v>
      </c>
      <c r="BR29" s="20">
        <v>19</v>
      </c>
      <c r="BS29" s="20">
        <v>11</v>
      </c>
      <c r="BT29" s="20">
        <v>16</v>
      </c>
      <c r="BU29" s="20">
        <v>37</v>
      </c>
      <c r="BV29" s="27">
        <v>0.98948628208499911</v>
      </c>
      <c r="BW29" s="20">
        <v>38</v>
      </c>
      <c r="BX29" s="20">
        <v>7</v>
      </c>
      <c r="BY29" s="20">
        <v>17</v>
      </c>
      <c r="BZ29" s="20">
        <v>22</v>
      </c>
      <c r="CA29" s="20">
        <v>8</v>
      </c>
      <c r="CB29" s="20" t="s">
        <v>293</v>
      </c>
      <c r="CC29" s="28">
        <v>0.47330900323882719</v>
      </c>
      <c r="CD29" s="20" t="s">
        <v>284</v>
      </c>
      <c r="CE29" s="28">
        <v>0.45907465913394241</v>
      </c>
      <c r="CF29" s="28">
        <v>0.26715186298107563</v>
      </c>
      <c r="CG29" s="27">
        <v>0.80050045595166619</v>
      </c>
      <c r="CH29" s="27">
        <v>0.98948628208499911</v>
      </c>
      <c r="CI29" s="27">
        <v>0.98948628208499911</v>
      </c>
      <c r="CJ29" s="28">
        <v>0.26715186298107563</v>
      </c>
      <c r="CK29" s="20">
        <v>2</v>
      </c>
      <c r="CL29" s="20">
        <v>42</v>
      </c>
      <c r="CM29" s="29">
        <v>1.7526436806063794</v>
      </c>
      <c r="CN29" s="20">
        <v>283</v>
      </c>
      <c r="CO29" s="20">
        <v>22</v>
      </c>
      <c r="CP29" s="20">
        <v>975</v>
      </c>
      <c r="CQ29" s="20" t="s">
        <v>283</v>
      </c>
      <c r="CR29" s="28">
        <v>0.47330900323882719</v>
      </c>
      <c r="CS29" s="151">
        <v>12069</v>
      </c>
      <c r="CT29" s="151">
        <v>17</v>
      </c>
      <c r="CU29" s="27">
        <v>0.30102481953789106</v>
      </c>
      <c r="CV29" s="28">
        <v>0.45907465913394241</v>
      </c>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row>
    <row r="30" spans="1:127" ht="66" x14ac:dyDescent="0.25">
      <c r="A30" s="4" t="s">
        <v>45</v>
      </c>
      <c r="B30" s="9" t="s">
        <v>234</v>
      </c>
      <c r="C30" s="4" t="s">
        <v>85</v>
      </c>
      <c r="D30" s="4" t="s">
        <v>33</v>
      </c>
      <c r="E30" s="64" t="s">
        <v>116</v>
      </c>
      <c r="F30" s="4" t="s">
        <v>44</v>
      </c>
      <c r="G30" s="10" t="s">
        <v>141</v>
      </c>
      <c r="H30" s="11">
        <v>36.792990000000003</v>
      </c>
      <c r="I30" s="11">
        <v>42.858330000000002</v>
      </c>
      <c r="J30" s="11" t="s">
        <v>156</v>
      </c>
      <c r="K30" s="12" t="s">
        <v>121</v>
      </c>
      <c r="L30" s="10" t="s">
        <v>130</v>
      </c>
      <c r="M30" s="13">
        <v>41662</v>
      </c>
      <c r="N30" s="11">
        <v>965</v>
      </c>
      <c r="O30" s="4">
        <v>386</v>
      </c>
      <c r="P30" s="4">
        <v>557</v>
      </c>
      <c r="Q30" s="4" t="s">
        <v>0</v>
      </c>
      <c r="R30" s="12">
        <v>197</v>
      </c>
      <c r="S30" s="11">
        <f t="shared" si="13"/>
        <v>778</v>
      </c>
      <c r="T30" s="4">
        <v>374</v>
      </c>
      <c r="U30" s="4">
        <v>404</v>
      </c>
      <c r="V30" s="4">
        <v>5</v>
      </c>
      <c r="W30" s="4">
        <v>2</v>
      </c>
      <c r="X30" s="4">
        <v>90</v>
      </c>
      <c r="Y30" s="4">
        <v>57</v>
      </c>
      <c r="Z30" s="4">
        <v>231</v>
      </c>
      <c r="AA30" s="52">
        <v>244</v>
      </c>
      <c r="AB30" s="52">
        <v>43</v>
      </c>
      <c r="AC30" s="52">
        <v>93</v>
      </c>
      <c r="AD30" s="52">
        <v>5</v>
      </c>
      <c r="AE30" s="52">
        <v>8</v>
      </c>
      <c r="AF30" s="52">
        <v>116</v>
      </c>
      <c r="AG30" s="52">
        <v>390</v>
      </c>
      <c r="AH30" s="52">
        <v>161</v>
      </c>
      <c r="AI30" s="52">
        <v>353</v>
      </c>
      <c r="AJ30" s="52">
        <v>165</v>
      </c>
      <c r="AK30" s="52">
        <v>331</v>
      </c>
      <c r="AL30" s="52">
        <v>268</v>
      </c>
      <c r="AM30" s="52">
        <v>134</v>
      </c>
      <c r="AN30" s="59">
        <v>5</v>
      </c>
      <c r="AO30" s="52">
        <v>134</v>
      </c>
      <c r="AP30" s="52">
        <v>331</v>
      </c>
      <c r="AQ30" s="52">
        <v>45</v>
      </c>
      <c r="AR30" s="52">
        <v>268</v>
      </c>
      <c r="AS30" s="52" t="s">
        <v>191</v>
      </c>
      <c r="AT30" s="60">
        <v>0.6</v>
      </c>
      <c r="AU30" s="52" t="s">
        <v>4</v>
      </c>
      <c r="AV30" s="60">
        <v>0.2</v>
      </c>
      <c r="AW30" s="52" t="s">
        <v>192</v>
      </c>
      <c r="AX30" s="60">
        <v>0.2</v>
      </c>
      <c r="AY30" s="60">
        <v>0.2</v>
      </c>
      <c r="AZ30" s="60">
        <v>0.2</v>
      </c>
      <c r="BA30" s="60">
        <v>0.6</v>
      </c>
      <c r="BB30" s="60">
        <v>0.2</v>
      </c>
      <c r="BC30" s="60">
        <v>0.6</v>
      </c>
      <c r="BD30" s="60">
        <v>0.2</v>
      </c>
      <c r="BE30" s="52">
        <v>16</v>
      </c>
      <c r="BF30" s="52">
        <v>34</v>
      </c>
      <c r="BG30" s="52"/>
      <c r="BH30" s="52">
        <v>47</v>
      </c>
      <c r="BI30" s="52">
        <v>24</v>
      </c>
      <c r="BJ30" s="52">
        <v>22</v>
      </c>
      <c r="BK30" s="52">
        <v>40</v>
      </c>
      <c r="BL30" s="52">
        <v>2</v>
      </c>
      <c r="BM30" s="52">
        <v>18</v>
      </c>
      <c r="BN30" s="52">
        <v>28</v>
      </c>
      <c r="BO30" s="52">
        <v>47</v>
      </c>
      <c r="BP30" s="52">
        <v>43</v>
      </c>
      <c r="BQ30" s="52">
        <v>26</v>
      </c>
      <c r="BR30" s="52">
        <v>28</v>
      </c>
      <c r="BS30" s="52">
        <v>12</v>
      </c>
      <c r="BT30" s="52">
        <v>14</v>
      </c>
      <c r="BU30" s="52">
        <v>27</v>
      </c>
      <c r="BV30" s="60">
        <v>0.42405974614868447</v>
      </c>
      <c r="BW30" s="52">
        <v>32</v>
      </c>
      <c r="BX30" s="52">
        <v>10</v>
      </c>
      <c r="BY30" s="52">
        <v>6</v>
      </c>
      <c r="BZ30" s="52">
        <v>22</v>
      </c>
      <c r="CA30" s="52">
        <v>17</v>
      </c>
      <c r="CB30" s="52" t="s">
        <v>295</v>
      </c>
      <c r="CC30" s="61">
        <v>0.59449647554707141</v>
      </c>
      <c r="CD30" s="52" t="s">
        <v>285</v>
      </c>
      <c r="CE30" s="61">
        <v>0.69385279793202626</v>
      </c>
      <c r="CF30" s="61">
        <v>0.20680655513498636</v>
      </c>
      <c r="CG30" s="60">
        <v>0.74661624235468049</v>
      </c>
      <c r="CH30" s="60">
        <v>0.42405974614868447</v>
      </c>
      <c r="CI30" s="60">
        <v>0.42405974614868447</v>
      </c>
      <c r="CJ30" s="61">
        <v>0.20680655513498636</v>
      </c>
      <c r="CK30" s="52">
        <v>3</v>
      </c>
      <c r="CL30" s="52">
        <v>35</v>
      </c>
      <c r="CM30" s="62">
        <v>3.7757047675878894</v>
      </c>
      <c r="CN30" s="52">
        <v>428</v>
      </c>
      <c r="CO30" s="52">
        <v>22</v>
      </c>
      <c r="CP30" s="52">
        <v>971</v>
      </c>
      <c r="CQ30" s="52" t="s">
        <v>284</v>
      </c>
      <c r="CR30" s="61">
        <v>0.59449647554707141</v>
      </c>
      <c r="CS30" s="150">
        <v>9960</v>
      </c>
      <c r="CT30" s="150">
        <v>19</v>
      </c>
      <c r="CU30" s="60">
        <v>0.13677767014336562</v>
      </c>
      <c r="CV30" s="61">
        <v>0.69385279793202626</v>
      </c>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row>
    <row r="31" spans="1:127" s="30" customFormat="1" ht="66" x14ac:dyDescent="0.25">
      <c r="A31" s="20" t="s">
        <v>46</v>
      </c>
      <c r="B31" s="21" t="s">
        <v>234</v>
      </c>
      <c r="C31" s="20" t="s">
        <v>86</v>
      </c>
      <c r="D31" s="20" t="s">
        <v>33</v>
      </c>
      <c r="E31" s="65" t="s">
        <v>114</v>
      </c>
      <c r="F31" s="20" t="s">
        <v>44</v>
      </c>
      <c r="G31" s="22" t="s">
        <v>141</v>
      </c>
      <c r="H31" s="23">
        <v>36.792990000000003</v>
      </c>
      <c r="I31" s="23">
        <v>42.858330000000002</v>
      </c>
      <c r="J31" s="23" t="s">
        <v>120</v>
      </c>
      <c r="K31" s="24" t="s">
        <v>121</v>
      </c>
      <c r="L31" s="22" t="s">
        <v>130</v>
      </c>
      <c r="M31" s="25">
        <v>41663</v>
      </c>
      <c r="N31" s="23">
        <v>749</v>
      </c>
      <c r="O31" s="20">
        <v>221</v>
      </c>
      <c r="P31" s="20">
        <v>398</v>
      </c>
      <c r="Q31" s="20" t="s">
        <v>181</v>
      </c>
      <c r="R31" s="24">
        <v>193</v>
      </c>
      <c r="S31" s="23">
        <f t="shared" si="13"/>
        <v>927</v>
      </c>
      <c r="T31" s="20">
        <v>527</v>
      </c>
      <c r="U31" s="20">
        <v>400</v>
      </c>
      <c r="V31" s="20">
        <v>11</v>
      </c>
      <c r="W31" s="20">
        <v>5</v>
      </c>
      <c r="X31" s="20">
        <v>100</v>
      </c>
      <c r="Y31" s="20">
        <v>58</v>
      </c>
      <c r="Z31" s="20">
        <v>274</v>
      </c>
      <c r="AA31" s="20">
        <v>258</v>
      </c>
      <c r="AB31" s="20">
        <v>138</v>
      </c>
      <c r="AC31" s="20">
        <v>70</v>
      </c>
      <c r="AD31" s="20">
        <v>4</v>
      </c>
      <c r="AE31" s="20">
        <v>9</v>
      </c>
      <c r="AF31" s="20">
        <v>353</v>
      </c>
      <c r="AG31" s="20">
        <v>247</v>
      </c>
      <c r="AH31" s="20">
        <v>313</v>
      </c>
      <c r="AI31" s="20">
        <v>363</v>
      </c>
      <c r="AJ31" s="20">
        <v>449</v>
      </c>
      <c r="AK31" s="20">
        <v>480</v>
      </c>
      <c r="AL31" s="20">
        <v>268</v>
      </c>
      <c r="AM31" s="20">
        <v>134</v>
      </c>
      <c r="AN31" s="26">
        <v>5</v>
      </c>
      <c r="AO31" s="20">
        <v>134</v>
      </c>
      <c r="AP31" s="20">
        <v>480</v>
      </c>
      <c r="AQ31" s="20">
        <v>45</v>
      </c>
      <c r="AR31" s="20">
        <v>268</v>
      </c>
      <c r="AS31" s="20" t="s">
        <v>192</v>
      </c>
      <c r="AT31" s="27">
        <v>0.4</v>
      </c>
      <c r="AU31" s="20" t="s">
        <v>194</v>
      </c>
      <c r="AV31" s="27">
        <v>0.3</v>
      </c>
      <c r="AW31" s="20" t="s">
        <v>193</v>
      </c>
      <c r="AX31" s="27">
        <v>0.3</v>
      </c>
      <c r="AY31" s="27">
        <v>0.3</v>
      </c>
      <c r="AZ31" s="27">
        <v>0.3</v>
      </c>
      <c r="BA31" s="27">
        <v>0.4</v>
      </c>
      <c r="BB31" s="27">
        <v>0.3</v>
      </c>
      <c r="BC31" s="27">
        <v>0.4</v>
      </c>
      <c r="BD31" s="27">
        <v>0.3</v>
      </c>
      <c r="BE31" s="20">
        <v>43</v>
      </c>
      <c r="BF31" s="20">
        <v>42</v>
      </c>
      <c r="BG31" s="20"/>
      <c r="BH31" s="20">
        <v>44</v>
      </c>
      <c r="BI31" s="20">
        <v>2</v>
      </c>
      <c r="BJ31" s="20">
        <v>50</v>
      </c>
      <c r="BK31" s="20">
        <v>49</v>
      </c>
      <c r="BL31" s="20">
        <v>4</v>
      </c>
      <c r="BM31" s="20">
        <v>6</v>
      </c>
      <c r="BN31" s="20">
        <v>0</v>
      </c>
      <c r="BO31" s="20">
        <v>28</v>
      </c>
      <c r="BP31" s="20">
        <v>6</v>
      </c>
      <c r="BQ31" s="20">
        <v>17</v>
      </c>
      <c r="BR31" s="20">
        <v>9</v>
      </c>
      <c r="BS31" s="20">
        <v>21</v>
      </c>
      <c r="BT31" s="20">
        <v>31</v>
      </c>
      <c r="BU31" s="20">
        <v>34</v>
      </c>
      <c r="BV31" s="27">
        <v>0.27290520598017154</v>
      </c>
      <c r="BW31" s="20">
        <v>16</v>
      </c>
      <c r="BX31" s="20">
        <v>9</v>
      </c>
      <c r="BY31" s="20">
        <v>6</v>
      </c>
      <c r="BZ31" s="20">
        <v>15</v>
      </c>
      <c r="CA31" s="20">
        <v>15</v>
      </c>
      <c r="CB31" s="20" t="s">
        <v>294</v>
      </c>
      <c r="CC31" s="28">
        <v>0.57045060364396982</v>
      </c>
      <c r="CD31" s="20" t="s">
        <v>286</v>
      </c>
      <c r="CE31" s="28">
        <v>0.31151043764132469</v>
      </c>
      <c r="CF31" s="28">
        <v>0.57593597187053125</v>
      </c>
      <c r="CG31" s="27">
        <v>0.66017500576337362</v>
      </c>
      <c r="CH31" s="27">
        <v>0.27290520598017154</v>
      </c>
      <c r="CI31" s="27">
        <v>0.27290520598017154</v>
      </c>
      <c r="CJ31" s="28">
        <v>0.57593597187053125</v>
      </c>
      <c r="CK31" s="20">
        <v>2</v>
      </c>
      <c r="CL31" s="20">
        <v>53</v>
      </c>
      <c r="CM31" s="29">
        <v>4.9806965366233378</v>
      </c>
      <c r="CN31" s="20">
        <v>315</v>
      </c>
      <c r="CO31" s="20">
        <v>15</v>
      </c>
      <c r="CP31" s="20">
        <v>970</v>
      </c>
      <c r="CQ31" s="20" t="s">
        <v>285</v>
      </c>
      <c r="CR31" s="28">
        <v>0.57045060364396982</v>
      </c>
      <c r="CS31" s="151">
        <v>12605</v>
      </c>
      <c r="CT31" s="151">
        <v>27</v>
      </c>
      <c r="CU31" s="27">
        <v>0.79508324993394275</v>
      </c>
      <c r="CV31" s="28">
        <v>0.31151043764132469</v>
      </c>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row>
    <row r="32" spans="1:127" ht="66" x14ac:dyDescent="0.25">
      <c r="A32" s="4" t="s">
        <v>47</v>
      </c>
      <c r="B32" s="9" t="s">
        <v>234</v>
      </c>
      <c r="C32" s="4" t="s">
        <v>87</v>
      </c>
      <c r="D32" s="4" t="s">
        <v>41</v>
      </c>
      <c r="E32" s="64" t="s">
        <v>114</v>
      </c>
      <c r="F32" s="4" t="s">
        <v>44</v>
      </c>
      <c r="G32" s="10" t="s">
        <v>149</v>
      </c>
      <c r="H32" s="11">
        <v>32.616667</v>
      </c>
      <c r="I32" s="11">
        <v>44.033329999999999</v>
      </c>
      <c r="J32" s="11" t="s">
        <v>155</v>
      </c>
      <c r="K32" s="12" t="s">
        <v>126</v>
      </c>
      <c r="L32" s="10"/>
      <c r="M32" s="13">
        <v>41664</v>
      </c>
      <c r="N32" s="11">
        <v>770</v>
      </c>
      <c r="O32" s="4">
        <v>206</v>
      </c>
      <c r="P32" s="4">
        <v>461</v>
      </c>
      <c r="Q32" s="4" t="s">
        <v>0</v>
      </c>
      <c r="R32" s="12">
        <v>197</v>
      </c>
      <c r="S32" s="11">
        <f t="shared" si="13"/>
        <v>857</v>
      </c>
      <c r="T32" s="4">
        <v>404</v>
      </c>
      <c r="U32" s="4">
        <v>453</v>
      </c>
      <c r="V32" s="4">
        <v>5</v>
      </c>
      <c r="W32" s="4">
        <v>14</v>
      </c>
      <c r="X32" s="4">
        <v>63</v>
      </c>
      <c r="Y32" s="4">
        <v>93</v>
      </c>
      <c r="Z32" s="4">
        <v>275</v>
      </c>
      <c r="AA32" s="52">
        <v>232</v>
      </c>
      <c r="AB32" s="52">
        <v>54</v>
      </c>
      <c r="AC32" s="52">
        <v>108</v>
      </c>
      <c r="AD32" s="52">
        <v>7</v>
      </c>
      <c r="AE32" s="52">
        <v>6</v>
      </c>
      <c r="AF32" s="52">
        <v>282</v>
      </c>
      <c r="AG32" s="52">
        <v>370</v>
      </c>
      <c r="AH32" s="52">
        <v>79</v>
      </c>
      <c r="AI32" s="52">
        <v>148</v>
      </c>
      <c r="AJ32" s="52">
        <v>431</v>
      </c>
      <c r="AK32" s="52">
        <v>410</v>
      </c>
      <c r="AL32" s="52">
        <v>268</v>
      </c>
      <c r="AM32" s="52">
        <v>134</v>
      </c>
      <c r="AN32" s="59">
        <v>5</v>
      </c>
      <c r="AO32" s="52">
        <v>134</v>
      </c>
      <c r="AP32" s="52">
        <v>410</v>
      </c>
      <c r="AQ32" s="52">
        <v>45</v>
      </c>
      <c r="AR32" s="52">
        <v>268</v>
      </c>
      <c r="AS32" s="52" t="s">
        <v>193</v>
      </c>
      <c r="AT32" s="60">
        <v>0.5</v>
      </c>
      <c r="AU32" s="52" t="s">
        <v>191</v>
      </c>
      <c r="AV32" s="60">
        <v>0.25</v>
      </c>
      <c r="AW32" s="52" t="s">
        <v>2</v>
      </c>
      <c r="AX32" s="60">
        <v>0.25</v>
      </c>
      <c r="AY32" s="60">
        <v>0.25</v>
      </c>
      <c r="AZ32" s="60">
        <v>0.25</v>
      </c>
      <c r="BA32" s="60">
        <v>0.5</v>
      </c>
      <c r="BB32" s="60">
        <v>0.25</v>
      </c>
      <c r="BC32" s="60">
        <v>0.5</v>
      </c>
      <c r="BD32" s="60">
        <v>0.25</v>
      </c>
      <c r="BE32" s="52">
        <v>40</v>
      </c>
      <c r="BF32" s="52">
        <v>33</v>
      </c>
      <c r="BG32" s="52"/>
      <c r="BH32" s="52">
        <v>3</v>
      </c>
      <c r="BI32" s="52">
        <v>16</v>
      </c>
      <c r="BJ32" s="52">
        <v>43</v>
      </c>
      <c r="BK32" s="52">
        <v>4</v>
      </c>
      <c r="BL32" s="52">
        <v>18</v>
      </c>
      <c r="BM32" s="52">
        <v>49</v>
      </c>
      <c r="BN32" s="52">
        <v>31</v>
      </c>
      <c r="BO32" s="52">
        <v>2</v>
      </c>
      <c r="BP32" s="52">
        <v>24</v>
      </c>
      <c r="BQ32" s="52">
        <v>26</v>
      </c>
      <c r="BR32" s="52">
        <v>30</v>
      </c>
      <c r="BS32" s="52">
        <v>39</v>
      </c>
      <c r="BT32" s="52">
        <v>17</v>
      </c>
      <c r="BU32" s="52">
        <v>44</v>
      </c>
      <c r="BV32" s="60">
        <v>0.31538884648233712</v>
      </c>
      <c r="BW32" s="52">
        <v>17</v>
      </c>
      <c r="BX32" s="52">
        <v>9</v>
      </c>
      <c r="BY32" s="52">
        <v>16</v>
      </c>
      <c r="BZ32" s="52">
        <v>14</v>
      </c>
      <c r="CA32" s="52">
        <v>19</v>
      </c>
      <c r="CB32" s="52" t="s">
        <v>296</v>
      </c>
      <c r="CC32" s="61">
        <v>0.84601122927969874</v>
      </c>
      <c r="CD32" s="52" t="s">
        <v>287</v>
      </c>
      <c r="CE32" s="61">
        <v>0.23595682121949213</v>
      </c>
      <c r="CF32" s="61">
        <v>0.85290155265767131</v>
      </c>
      <c r="CG32" s="60">
        <v>4.4596757513612806E-2</v>
      </c>
      <c r="CH32" s="60">
        <v>0.31538884648233712</v>
      </c>
      <c r="CI32" s="60">
        <v>0.31538884648233712</v>
      </c>
      <c r="CJ32" s="61">
        <v>0.85290155265767131</v>
      </c>
      <c r="CK32" s="52">
        <v>3</v>
      </c>
      <c r="CL32" s="52">
        <v>66</v>
      </c>
      <c r="CM32" s="62">
        <v>2.9644340036192585</v>
      </c>
      <c r="CN32" s="52">
        <v>366</v>
      </c>
      <c r="CO32" s="52">
        <v>14</v>
      </c>
      <c r="CP32" s="52">
        <v>626</v>
      </c>
      <c r="CQ32" s="52" t="s">
        <v>286</v>
      </c>
      <c r="CR32" s="61">
        <v>0.84601122927969874</v>
      </c>
      <c r="CS32" s="150">
        <v>9896</v>
      </c>
      <c r="CT32" s="150">
        <v>28</v>
      </c>
      <c r="CU32" s="60">
        <v>0.6896963716414567</v>
      </c>
      <c r="CV32" s="61">
        <v>0.23595682121949213</v>
      </c>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row>
    <row r="33" spans="1:127" s="30" customFormat="1" ht="66" x14ac:dyDescent="0.25">
      <c r="A33" s="20" t="s">
        <v>48</v>
      </c>
      <c r="B33" s="21" t="s">
        <v>234</v>
      </c>
      <c r="C33" s="20" t="s">
        <v>88</v>
      </c>
      <c r="D33" s="20" t="s">
        <v>33</v>
      </c>
      <c r="E33" s="65" t="s">
        <v>116</v>
      </c>
      <c r="F33" s="20" t="s">
        <v>44</v>
      </c>
      <c r="G33" s="22" t="s">
        <v>141</v>
      </c>
      <c r="H33" s="23">
        <v>36.779049999999998</v>
      </c>
      <c r="I33" s="23">
        <v>42.776490000000003</v>
      </c>
      <c r="J33" s="23" t="s">
        <v>120</v>
      </c>
      <c r="K33" s="24" t="s">
        <v>121</v>
      </c>
      <c r="L33" s="22" t="s">
        <v>130</v>
      </c>
      <c r="M33" s="25">
        <v>41665</v>
      </c>
      <c r="N33" s="23">
        <v>678</v>
      </c>
      <c r="O33" s="20">
        <v>545</v>
      </c>
      <c r="P33" s="20">
        <v>628</v>
      </c>
      <c r="Q33" s="20" t="s">
        <v>181</v>
      </c>
      <c r="R33" s="24">
        <v>209</v>
      </c>
      <c r="S33" s="23">
        <f t="shared" si="13"/>
        <v>989</v>
      </c>
      <c r="T33" s="20">
        <v>476</v>
      </c>
      <c r="U33" s="20">
        <v>513</v>
      </c>
      <c r="V33" s="20">
        <v>19</v>
      </c>
      <c r="W33" s="20">
        <v>6</v>
      </c>
      <c r="X33" s="20">
        <v>72</v>
      </c>
      <c r="Y33" s="20">
        <v>80</v>
      </c>
      <c r="Z33" s="20">
        <v>251</v>
      </c>
      <c r="AA33" s="20">
        <v>276</v>
      </c>
      <c r="AB33" s="20">
        <v>133</v>
      </c>
      <c r="AC33" s="20">
        <v>150</v>
      </c>
      <c r="AD33" s="20">
        <v>1</v>
      </c>
      <c r="AE33" s="20">
        <v>1</v>
      </c>
      <c r="AF33" s="20">
        <v>130</v>
      </c>
      <c r="AG33" s="20">
        <v>99</v>
      </c>
      <c r="AH33" s="20">
        <v>446</v>
      </c>
      <c r="AI33" s="20">
        <v>207</v>
      </c>
      <c r="AJ33" s="20">
        <v>194</v>
      </c>
      <c r="AK33" s="20">
        <v>542</v>
      </c>
      <c r="AL33" s="20">
        <v>268</v>
      </c>
      <c r="AM33" s="20">
        <v>134</v>
      </c>
      <c r="AN33" s="26">
        <v>5</v>
      </c>
      <c r="AO33" s="20">
        <v>134</v>
      </c>
      <c r="AP33" s="20">
        <v>542</v>
      </c>
      <c r="AQ33" s="20">
        <v>45</v>
      </c>
      <c r="AR33" s="20">
        <v>268</v>
      </c>
      <c r="AS33" s="20" t="s">
        <v>2</v>
      </c>
      <c r="AT33" s="27">
        <v>0.7</v>
      </c>
      <c r="AU33" s="20" t="s">
        <v>192</v>
      </c>
      <c r="AV33" s="27">
        <v>0.2</v>
      </c>
      <c r="AW33" s="20" t="s">
        <v>1</v>
      </c>
      <c r="AX33" s="27">
        <v>0.1</v>
      </c>
      <c r="AY33" s="27">
        <v>0.2</v>
      </c>
      <c r="AZ33" s="27">
        <v>0.1</v>
      </c>
      <c r="BA33" s="27">
        <v>0.7</v>
      </c>
      <c r="BB33" s="27">
        <v>0.2</v>
      </c>
      <c r="BC33" s="27">
        <v>0.7</v>
      </c>
      <c r="BD33" s="27">
        <v>0.2</v>
      </c>
      <c r="BE33" s="20">
        <v>41</v>
      </c>
      <c r="BF33" s="20">
        <v>26</v>
      </c>
      <c r="BG33" s="20"/>
      <c r="BH33" s="20">
        <v>6</v>
      </c>
      <c r="BI33" s="20">
        <v>8</v>
      </c>
      <c r="BJ33" s="20">
        <v>24</v>
      </c>
      <c r="BK33" s="20">
        <v>29</v>
      </c>
      <c r="BL33" s="20">
        <v>30</v>
      </c>
      <c r="BM33" s="20">
        <v>22</v>
      </c>
      <c r="BN33" s="20">
        <v>22</v>
      </c>
      <c r="BO33" s="20">
        <v>41</v>
      </c>
      <c r="BP33" s="20">
        <v>26</v>
      </c>
      <c r="BQ33" s="20">
        <v>26</v>
      </c>
      <c r="BR33" s="20">
        <v>40</v>
      </c>
      <c r="BS33" s="20">
        <v>17</v>
      </c>
      <c r="BT33" s="20">
        <v>40</v>
      </c>
      <c r="BU33" s="20">
        <v>39</v>
      </c>
      <c r="BV33" s="27">
        <v>0.89515191382784198</v>
      </c>
      <c r="BW33" s="20">
        <v>24</v>
      </c>
      <c r="BX33" s="20">
        <v>3</v>
      </c>
      <c r="BY33" s="20">
        <v>15</v>
      </c>
      <c r="BZ33" s="20">
        <v>6</v>
      </c>
      <c r="CA33" s="20">
        <v>18</v>
      </c>
      <c r="CB33" s="20" t="s">
        <v>292</v>
      </c>
      <c r="CC33" s="28">
        <v>0.87421898052481595</v>
      </c>
      <c r="CD33" s="20" t="s">
        <v>283</v>
      </c>
      <c r="CE33" s="28">
        <v>0.5524207738182767</v>
      </c>
      <c r="CF33" s="28">
        <v>0.97174666384487995</v>
      </c>
      <c r="CG33" s="27">
        <v>0.80678708006625455</v>
      </c>
      <c r="CH33" s="27">
        <v>0.89515191382784198</v>
      </c>
      <c r="CI33" s="27">
        <v>0.89515191382784198</v>
      </c>
      <c r="CJ33" s="28">
        <v>0.97174666384487995</v>
      </c>
      <c r="CK33" s="20">
        <v>3</v>
      </c>
      <c r="CL33" s="20">
        <v>53</v>
      </c>
      <c r="CM33" s="29">
        <v>3.4578888042628702</v>
      </c>
      <c r="CN33" s="20">
        <v>235</v>
      </c>
      <c r="CO33" s="20">
        <v>6</v>
      </c>
      <c r="CP33" s="20">
        <v>845</v>
      </c>
      <c r="CQ33" s="20" t="s">
        <v>287</v>
      </c>
      <c r="CR33" s="28">
        <v>0.87421898052481595</v>
      </c>
      <c r="CS33" s="151">
        <v>9925</v>
      </c>
      <c r="CT33" s="151">
        <v>21</v>
      </c>
      <c r="CU33" s="27">
        <v>0.43777612651162867</v>
      </c>
      <c r="CV33" s="28">
        <v>0.5524207738182767</v>
      </c>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row>
    <row r="34" spans="1:127" ht="66" x14ac:dyDescent="0.25">
      <c r="A34" s="4" t="s">
        <v>49</v>
      </c>
      <c r="B34" s="9" t="s">
        <v>234</v>
      </c>
      <c r="C34" s="4" t="s">
        <v>89</v>
      </c>
      <c r="D34" s="4" t="s">
        <v>42</v>
      </c>
      <c r="E34" s="64" t="s">
        <v>115</v>
      </c>
      <c r="F34" s="4" t="s">
        <v>44</v>
      </c>
      <c r="G34" s="10" t="s">
        <v>150</v>
      </c>
      <c r="H34" s="11">
        <v>32.491329999999998</v>
      </c>
      <c r="I34" s="11">
        <v>45.850693900000003</v>
      </c>
      <c r="J34" s="11" t="s">
        <v>120</v>
      </c>
      <c r="K34" s="12" t="s">
        <v>126</v>
      </c>
      <c r="L34" s="10"/>
      <c r="M34" s="13">
        <v>41666</v>
      </c>
      <c r="N34" s="11">
        <v>528</v>
      </c>
      <c r="O34" s="4">
        <v>619</v>
      </c>
      <c r="P34" s="4">
        <v>93</v>
      </c>
      <c r="Q34" s="4" t="s">
        <v>0</v>
      </c>
      <c r="R34" s="12">
        <v>204</v>
      </c>
      <c r="S34" s="11">
        <f t="shared" si="13"/>
        <v>778</v>
      </c>
      <c r="T34" s="4">
        <v>401</v>
      </c>
      <c r="U34" s="4">
        <v>377</v>
      </c>
      <c r="V34" s="4">
        <v>25</v>
      </c>
      <c r="W34" s="4">
        <v>9</v>
      </c>
      <c r="X34" s="4">
        <v>56</v>
      </c>
      <c r="Y34" s="4">
        <v>57</v>
      </c>
      <c r="Z34" s="4">
        <v>249</v>
      </c>
      <c r="AA34" s="52">
        <v>251</v>
      </c>
      <c r="AB34" s="52">
        <v>61</v>
      </c>
      <c r="AC34" s="52">
        <v>50</v>
      </c>
      <c r="AD34" s="52">
        <v>10</v>
      </c>
      <c r="AE34" s="52">
        <v>10</v>
      </c>
      <c r="AF34" s="52">
        <v>450</v>
      </c>
      <c r="AG34" s="52">
        <v>430</v>
      </c>
      <c r="AH34" s="52">
        <v>281</v>
      </c>
      <c r="AI34" s="52">
        <v>157</v>
      </c>
      <c r="AJ34" s="52">
        <v>130</v>
      </c>
      <c r="AK34" s="52">
        <v>331</v>
      </c>
      <c r="AL34" s="52">
        <v>268</v>
      </c>
      <c r="AM34" s="52">
        <v>134</v>
      </c>
      <c r="AN34" s="59">
        <v>5</v>
      </c>
      <c r="AO34" s="52">
        <v>134</v>
      </c>
      <c r="AP34" s="52">
        <v>331</v>
      </c>
      <c r="AQ34" s="52">
        <v>45</v>
      </c>
      <c r="AR34" s="52">
        <v>268</v>
      </c>
      <c r="AS34" s="52" t="s">
        <v>1</v>
      </c>
      <c r="AT34" s="60">
        <v>0.6</v>
      </c>
      <c r="AU34" s="52" t="s">
        <v>193</v>
      </c>
      <c r="AV34" s="60">
        <v>0.2</v>
      </c>
      <c r="AW34" s="52" t="s">
        <v>4</v>
      </c>
      <c r="AX34" s="60">
        <v>0.2</v>
      </c>
      <c r="AY34" s="60">
        <v>0.2</v>
      </c>
      <c r="AZ34" s="60">
        <v>0.2</v>
      </c>
      <c r="BA34" s="60">
        <v>0.6</v>
      </c>
      <c r="BB34" s="60">
        <v>0.2</v>
      </c>
      <c r="BC34" s="60">
        <v>0.6</v>
      </c>
      <c r="BD34" s="60">
        <v>0.2</v>
      </c>
      <c r="BE34" s="52">
        <v>21</v>
      </c>
      <c r="BF34" s="52">
        <v>29</v>
      </c>
      <c r="BG34" s="52"/>
      <c r="BH34" s="52">
        <v>31</v>
      </c>
      <c r="BI34" s="52">
        <v>37</v>
      </c>
      <c r="BJ34" s="52">
        <v>16</v>
      </c>
      <c r="BK34" s="52">
        <v>45</v>
      </c>
      <c r="BL34" s="52">
        <v>35</v>
      </c>
      <c r="BM34" s="52">
        <v>40</v>
      </c>
      <c r="BN34" s="52">
        <v>48</v>
      </c>
      <c r="BO34" s="52">
        <v>1</v>
      </c>
      <c r="BP34" s="52">
        <v>43</v>
      </c>
      <c r="BQ34" s="52">
        <v>35</v>
      </c>
      <c r="BR34" s="52">
        <v>47</v>
      </c>
      <c r="BS34" s="52">
        <v>8</v>
      </c>
      <c r="BT34" s="52">
        <v>9</v>
      </c>
      <c r="BU34" s="52">
        <v>38</v>
      </c>
      <c r="BV34" s="60">
        <v>0.46785700807003983</v>
      </c>
      <c r="BW34" s="52">
        <v>34</v>
      </c>
      <c r="BX34" s="52">
        <v>8</v>
      </c>
      <c r="BY34" s="52">
        <v>11</v>
      </c>
      <c r="BZ34" s="52">
        <v>21</v>
      </c>
      <c r="CA34" s="52">
        <v>25</v>
      </c>
      <c r="CB34" s="52" t="s">
        <v>293</v>
      </c>
      <c r="CC34" s="61">
        <v>6.6547675426858688E-2</v>
      </c>
      <c r="CD34" s="52" t="s">
        <v>284</v>
      </c>
      <c r="CE34" s="61">
        <v>0.6443590598863741</v>
      </c>
      <c r="CF34" s="61">
        <v>0.71686749592212962</v>
      </c>
      <c r="CG34" s="60">
        <v>0.70298642828380309</v>
      </c>
      <c r="CH34" s="60">
        <v>0.46785700807003983</v>
      </c>
      <c r="CI34" s="60">
        <v>0.46785700807003983</v>
      </c>
      <c r="CJ34" s="61">
        <v>0.71686749592212962</v>
      </c>
      <c r="CK34" s="52">
        <v>2</v>
      </c>
      <c r="CL34" s="52">
        <v>65</v>
      </c>
      <c r="CM34" s="62">
        <v>1.6557176040868724</v>
      </c>
      <c r="CN34" s="52">
        <v>292</v>
      </c>
      <c r="CO34" s="52">
        <v>21</v>
      </c>
      <c r="CP34" s="52">
        <v>970</v>
      </c>
      <c r="CQ34" s="52" t="s">
        <v>283</v>
      </c>
      <c r="CR34" s="61">
        <v>6.6547675426858688E-2</v>
      </c>
      <c r="CS34" s="150">
        <v>9817</v>
      </c>
      <c r="CT34" s="150">
        <v>6</v>
      </c>
      <c r="CU34" s="60">
        <v>0.84035284418138656</v>
      </c>
      <c r="CV34" s="61">
        <v>0.6443590598863741</v>
      </c>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row>
    <row r="35" spans="1:127" s="30" customFormat="1" ht="66" x14ac:dyDescent="0.25">
      <c r="A35" s="20" t="s">
        <v>50</v>
      </c>
      <c r="B35" s="21" t="s">
        <v>234</v>
      </c>
      <c r="C35" s="20" t="s">
        <v>90</v>
      </c>
      <c r="D35" s="20" t="s">
        <v>43</v>
      </c>
      <c r="E35" s="65" t="s">
        <v>117</v>
      </c>
      <c r="F35" s="20" t="s">
        <v>44</v>
      </c>
      <c r="G35" s="22" t="s">
        <v>151</v>
      </c>
      <c r="H35" s="23">
        <v>35.3282247</v>
      </c>
      <c r="I35" s="23">
        <v>44.530544300000003</v>
      </c>
      <c r="J35" s="23" t="s">
        <v>120</v>
      </c>
      <c r="K35" s="24" t="s">
        <v>121</v>
      </c>
      <c r="L35" s="22" t="s">
        <v>133</v>
      </c>
      <c r="M35" s="25">
        <v>41667</v>
      </c>
      <c r="N35" s="23">
        <v>975</v>
      </c>
      <c r="O35" s="20">
        <v>233</v>
      </c>
      <c r="P35" s="20">
        <v>715</v>
      </c>
      <c r="Q35" s="20" t="s">
        <v>181</v>
      </c>
      <c r="R35" s="24">
        <v>198</v>
      </c>
      <c r="S35" s="23">
        <f t="shared" si="13"/>
        <v>821</v>
      </c>
      <c r="T35" s="20">
        <v>351</v>
      </c>
      <c r="U35" s="20">
        <v>470</v>
      </c>
      <c r="V35" s="20">
        <v>16</v>
      </c>
      <c r="W35" s="20">
        <v>0</v>
      </c>
      <c r="X35" s="20">
        <v>76</v>
      </c>
      <c r="Y35" s="20">
        <v>83</v>
      </c>
      <c r="Z35" s="20">
        <v>231</v>
      </c>
      <c r="AA35" s="20">
        <v>236</v>
      </c>
      <c r="AB35" s="20">
        <v>28</v>
      </c>
      <c r="AC35" s="20">
        <v>144</v>
      </c>
      <c r="AD35" s="20">
        <v>0</v>
      </c>
      <c r="AE35" s="20">
        <v>7</v>
      </c>
      <c r="AF35" s="20">
        <v>450</v>
      </c>
      <c r="AG35" s="20">
        <v>369</v>
      </c>
      <c r="AH35" s="20">
        <v>306</v>
      </c>
      <c r="AI35" s="20">
        <v>278</v>
      </c>
      <c r="AJ35" s="20">
        <v>129</v>
      </c>
      <c r="AK35" s="20">
        <v>374</v>
      </c>
      <c r="AL35" s="20">
        <v>268</v>
      </c>
      <c r="AM35" s="20">
        <v>134</v>
      </c>
      <c r="AN35" s="26">
        <v>5</v>
      </c>
      <c r="AO35" s="20">
        <v>134</v>
      </c>
      <c r="AP35" s="20">
        <v>374</v>
      </c>
      <c r="AQ35" s="20">
        <v>45</v>
      </c>
      <c r="AR35" s="20">
        <v>268</v>
      </c>
      <c r="AS35" s="20" t="s">
        <v>4</v>
      </c>
      <c r="AT35" s="27">
        <v>0.4</v>
      </c>
      <c r="AU35" s="20" t="s">
        <v>2</v>
      </c>
      <c r="AV35" s="27">
        <v>0.3</v>
      </c>
      <c r="AW35" s="20" t="s">
        <v>194</v>
      </c>
      <c r="AX35" s="27">
        <v>0.3</v>
      </c>
      <c r="AY35" s="27">
        <v>0.3</v>
      </c>
      <c r="AZ35" s="27">
        <v>0.3</v>
      </c>
      <c r="BA35" s="27">
        <v>0.4</v>
      </c>
      <c r="BB35" s="27">
        <v>0.3</v>
      </c>
      <c r="BC35" s="27">
        <v>0.4</v>
      </c>
      <c r="BD35" s="27">
        <v>0.3</v>
      </c>
      <c r="BE35" s="20">
        <v>19</v>
      </c>
      <c r="BF35" s="20">
        <v>50</v>
      </c>
      <c r="BG35" s="20"/>
      <c r="BH35" s="20">
        <v>27</v>
      </c>
      <c r="BI35" s="20">
        <v>1</v>
      </c>
      <c r="BJ35" s="20">
        <v>1</v>
      </c>
      <c r="BK35" s="20">
        <v>28</v>
      </c>
      <c r="BL35" s="20">
        <v>47</v>
      </c>
      <c r="BM35" s="20">
        <v>14</v>
      </c>
      <c r="BN35" s="20">
        <v>41</v>
      </c>
      <c r="BO35" s="20">
        <v>0</v>
      </c>
      <c r="BP35" s="20">
        <v>37</v>
      </c>
      <c r="BQ35" s="20">
        <v>28</v>
      </c>
      <c r="BR35" s="20">
        <v>8</v>
      </c>
      <c r="BS35" s="20">
        <v>47</v>
      </c>
      <c r="BT35" s="20">
        <v>17</v>
      </c>
      <c r="BU35" s="20">
        <v>30</v>
      </c>
      <c r="BV35" s="27">
        <v>0.23935763322203296</v>
      </c>
      <c r="BW35" s="20">
        <v>34</v>
      </c>
      <c r="BX35" s="20">
        <v>1</v>
      </c>
      <c r="BY35" s="20">
        <v>10</v>
      </c>
      <c r="BZ35" s="20">
        <v>24</v>
      </c>
      <c r="CA35" s="20">
        <v>10</v>
      </c>
      <c r="CB35" s="20" t="s">
        <v>295</v>
      </c>
      <c r="CC35" s="28">
        <v>0.63243127199981364</v>
      </c>
      <c r="CD35" s="20" t="s">
        <v>285</v>
      </c>
      <c r="CE35" s="28">
        <v>0.37210326265214899</v>
      </c>
      <c r="CF35" s="28">
        <v>0.79294440705665359</v>
      </c>
      <c r="CG35" s="27">
        <v>0.28302807354125836</v>
      </c>
      <c r="CH35" s="27">
        <v>0.23935763322203296</v>
      </c>
      <c r="CI35" s="27">
        <v>0.23935763322203296</v>
      </c>
      <c r="CJ35" s="28">
        <v>0.79294440705665359</v>
      </c>
      <c r="CK35" s="20">
        <v>1</v>
      </c>
      <c r="CL35" s="20">
        <v>54</v>
      </c>
      <c r="CM35" s="29">
        <v>2.0094551963706908</v>
      </c>
      <c r="CN35" s="20">
        <v>274</v>
      </c>
      <c r="CO35" s="20">
        <v>24</v>
      </c>
      <c r="CP35" s="20">
        <v>778</v>
      </c>
      <c r="CQ35" s="20" t="s">
        <v>284</v>
      </c>
      <c r="CR35" s="28">
        <v>0.63243127199981364</v>
      </c>
      <c r="CS35" s="151">
        <v>8183</v>
      </c>
      <c r="CT35" s="151">
        <v>28</v>
      </c>
      <c r="CU35" s="27">
        <v>0.32571646892837014</v>
      </c>
      <c r="CV35" s="28">
        <v>0.37210326265214899</v>
      </c>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row>
    <row r="36" spans="1:127" ht="66" x14ac:dyDescent="0.25">
      <c r="A36" s="4" t="s">
        <v>51</v>
      </c>
      <c r="B36" s="9" t="s">
        <v>234</v>
      </c>
      <c r="C36" s="4" t="s">
        <v>91</v>
      </c>
      <c r="D36" s="4" t="s">
        <v>34</v>
      </c>
      <c r="E36" s="64" t="s">
        <v>114</v>
      </c>
      <c r="F36" s="4" t="s">
        <v>44</v>
      </c>
      <c r="G36" s="10" t="s">
        <v>142</v>
      </c>
      <c r="H36" s="11">
        <v>36.686639999999997</v>
      </c>
      <c r="I36" s="11">
        <v>43.796500000000002</v>
      </c>
      <c r="J36" s="11" t="s">
        <v>155</v>
      </c>
      <c r="K36" s="12" t="s">
        <v>121</v>
      </c>
      <c r="L36" s="10" t="s">
        <v>130</v>
      </c>
      <c r="M36" s="13">
        <v>41668</v>
      </c>
      <c r="N36" s="11">
        <v>551</v>
      </c>
      <c r="O36" s="4">
        <v>642</v>
      </c>
      <c r="P36" s="4">
        <v>531</v>
      </c>
      <c r="Q36" s="4" t="s">
        <v>0</v>
      </c>
      <c r="R36" s="12">
        <v>181</v>
      </c>
      <c r="S36" s="11">
        <f t="shared" si="13"/>
        <v>798</v>
      </c>
      <c r="T36" s="4">
        <v>421</v>
      </c>
      <c r="U36" s="4">
        <v>377</v>
      </c>
      <c r="V36" s="4">
        <v>9</v>
      </c>
      <c r="W36" s="4">
        <v>3</v>
      </c>
      <c r="X36" s="4">
        <v>75</v>
      </c>
      <c r="Y36" s="4">
        <v>53</v>
      </c>
      <c r="Z36" s="4">
        <v>273</v>
      </c>
      <c r="AA36" s="52">
        <v>264</v>
      </c>
      <c r="AB36" s="52">
        <v>57</v>
      </c>
      <c r="AC36" s="52">
        <v>52</v>
      </c>
      <c r="AD36" s="52">
        <v>7</v>
      </c>
      <c r="AE36" s="52">
        <v>5</v>
      </c>
      <c r="AF36" s="52">
        <v>314</v>
      </c>
      <c r="AG36" s="52">
        <v>434</v>
      </c>
      <c r="AH36" s="52">
        <v>264</v>
      </c>
      <c r="AI36" s="52">
        <v>239</v>
      </c>
      <c r="AJ36" s="52">
        <v>224</v>
      </c>
      <c r="AK36" s="52">
        <v>351</v>
      </c>
      <c r="AL36" s="52">
        <v>268</v>
      </c>
      <c r="AM36" s="52">
        <v>134</v>
      </c>
      <c r="AN36" s="59">
        <v>5</v>
      </c>
      <c r="AO36" s="52">
        <v>134</v>
      </c>
      <c r="AP36" s="52">
        <v>351</v>
      </c>
      <c r="AQ36" s="52">
        <v>45</v>
      </c>
      <c r="AR36" s="52">
        <v>268</v>
      </c>
      <c r="AS36" s="52" t="s">
        <v>194</v>
      </c>
      <c r="AT36" s="60">
        <v>0.5</v>
      </c>
      <c r="AU36" s="52" t="s">
        <v>1</v>
      </c>
      <c r="AV36" s="60">
        <v>0.25</v>
      </c>
      <c r="AW36" s="52" t="s">
        <v>191</v>
      </c>
      <c r="AX36" s="60">
        <v>0.25</v>
      </c>
      <c r="AY36" s="60">
        <v>0.25</v>
      </c>
      <c r="AZ36" s="60">
        <v>0.25</v>
      </c>
      <c r="BA36" s="60">
        <v>0.5</v>
      </c>
      <c r="BB36" s="60">
        <v>0.25</v>
      </c>
      <c r="BC36" s="60">
        <v>0.5</v>
      </c>
      <c r="BD36" s="60">
        <v>0.25</v>
      </c>
      <c r="BE36" s="52">
        <v>38</v>
      </c>
      <c r="BF36" s="52">
        <v>7</v>
      </c>
      <c r="BG36" s="52"/>
      <c r="BH36" s="52">
        <v>15</v>
      </c>
      <c r="BI36" s="52">
        <v>23</v>
      </c>
      <c r="BJ36" s="52">
        <v>9</v>
      </c>
      <c r="BK36" s="52">
        <v>25</v>
      </c>
      <c r="BL36" s="52">
        <v>44</v>
      </c>
      <c r="BM36" s="52">
        <v>5</v>
      </c>
      <c r="BN36" s="52">
        <v>36</v>
      </c>
      <c r="BO36" s="52">
        <v>22</v>
      </c>
      <c r="BP36" s="52">
        <v>48</v>
      </c>
      <c r="BQ36" s="52">
        <v>29</v>
      </c>
      <c r="BR36" s="52">
        <v>23</v>
      </c>
      <c r="BS36" s="52">
        <v>10</v>
      </c>
      <c r="BT36" s="52">
        <v>18</v>
      </c>
      <c r="BU36" s="52">
        <v>20</v>
      </c>
      <c r="BV36" s="60">
        <v>0.50305618395475094</v>
      </c>
      <c r="BW36" s="52">
        <v>22</v>
      </c>
      <c r="BX36" s="52">
        <v>2</v>
      </c>
      <c r="BY36" s="52">
        <v>18</v>
      </c>
      <c r="BZ36" s="52">
        <v>20</v>
      </c>
      <c r="CA36" s="52">
        <v>14</v>
      </c>
      <c r="CB36" s="52" t="s">
        <v>294</v>
      </c>
      <c r="CC36" s="61">
        <v>0.1995972996516</v>
      </c>
      <c r="CD36" s="52" t="s">
        <v>286</v>
      </c>
      <c r="CE36" s="61">
        <v>0.22222426878241486</v>
      </c>
      <c r="CF36" s="61">
        <v>0.19665392227468359</v>
      </c>
      <c r="CG36" s="60">
        <v>0.18908990918479851</v>
      </c>
      <c r="CH36" s="60">
        <v>0.50305618395475094</v>
      </c>
      <c r="CI36" s="60">
        <v>0.50305618395475094</v>
      </c>
      <c r="CJ36" s="61">
        <v>0.19665392227468359</v>
      </c>
      <c r="CK36" s="52">
        <v>2</v>
      </c>
      <c r="CL36" s="52">
        <v>70</v>
      </c>
      <c r="CM36" s="62">
        <v>1.1986590036256111</v>
      </c>
      <c r="CN36" s="52">
        <v>238</v>
      </c>
      <c r="CO36" s="52">
        <v>20</v>
      </c>
      <c r="CP36" s="52">
        <v>899</v>
      </c>
      <c r="CQ36" s="52" t="s">
        <v>285</v>
      </c>
      <c r="CR36" s="61">
        <v>0.1995972996516</v>
      </c>
      <c r="CS36" s="150">
        <v>9851</v>
      </c>
      <c r="CT36" s="150">
        <v>9</v>
      </c>
      <c r="CU36" s="60">
        <v>0.79228481795963479</v>
      </c>
      <c r="CV36" s="61">
        <v>0.22222426878241486</v>
      </c>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row>
    <row r="37" spans="1:127" s="30" customFormat="1" ht="66" x14ac:dyDescent="0.25">
      <c r="A37" s="20" t="s">
        <v>52</v>
      </c>
      <c r="B37" s="21" t="s">
        <v>234</v>
      </c>
      <c r="C37" s="20" t="s">
        <v>92</v>
      </c>
      <c r="D37" s="20" t="s">
        <v>38</v>
      </c>
      <c r="E37" s="65" t="s">
        <v>103</v>
      </c>
      <c r="F37" s="20" t="s">
        <v>44</v>
      </c>
      <c r="G37" s="22" t="s">
        <v>146</v>
      </c>
      <c r="H37" s="23">
        <v>36.73001</v>
      </c>
      <c r="I37" s="23">
        <v>43.487639999999999</v>
      </c>
      <c r="J37" s="23" t="s">
        <v>120</v>
      </c>
      <c r="K37" s="24" t="s">
        <v>126</v>
      </c>
      <c r="L37" s="22"/>
      <c r="M37" s="25">
        <v>41669</v>
      </c>
      <c r="N37" s="23"/>
      <c r="O37" s="20">
        <v>596</v>
      </c>
      <c r="P37" s="20">
        <v>741</v>
      </c>
      <c r="Q37" s="20" t="s">
        <v>181</v>
      </c>
      <c r="R37" s="24">
        <v>199</v>
      </c>
      <c r="S37" s="23">
        <f t="shared" si="13"/>
        <v>869</v>
      </c>
      <c r="T37" s="20">
        <v>422</v>
      </c>
      <c r="U37" s="20">
        <v>447</v>
      </c>
      <c r="V37" s="20">
        <v>19</v>
      </c>
      <c r="W37" s="20">
        <v>3</v>
      </c>
      <c r="X37" s="20">
        <v>64</v>
      </c>
      <c r="Y37" s="20">
        <v>72</v>
      </c>
      <c r="Z37" s="20">
        <v>252</v>
      </c>
      <c r="AA37" s="20">
        <v>255</v>
      </c>
      <c r="AB37" s="20">
        <v>84</v>
      </c>
      <c r="AC37" s="20">
        <v>111</v>
      </c>
      <c r="AD37" s="20">
        <v>3</v>
      </c>
      <c r="AE37" s="20">
        <v>6</v>
      </c>
      <c r="AF37" s="20">
        <v>81</v>
      </c>
      <c r="AG37" s="20">
        <v>386</v>
      </c>
      <c r="AH37" s="20">
        <v>265</v>
      </c>
      <c r="AI37" s="20">
        <v>253</v>
      </c>
      <c r="AJ37" s="20">
        <v>125</v>
      </c>
      <c r="AK37" s="20">
        <v>422</v>
      </c>
      <c r="AL37" s="20">
        <v>268</v>
      </c>
      <c r="AM37" s="20">
        <v>134</v>
      </c>
      <c r="AN37" s="26">
        <v>5</v>
      </c>
      <c r="AO37" s="20">
        <v>134</v>
      </c>
      <c r="AP37" s="20">
        <v>422</v>
      </c>
      <c r="AQ37" s="20">
        <v>45</v>
      </c>
      <c r="AR37" s="20">
        <v>268</v>
      </c>
      <c r="AS37" s="20"/>
      <c r="AT37" s="27">
        <v>0.7</v>
      </c>
      <c r="AU37" s="20" t="s">
        <v>4</v>
      </c>
      <c r="AV37" s="27">
        <v>0.2</v>
      </c>
      <c r="AW37" s="20" t="s">
        <v>192</v>
      </c>
      <c r="AX37" s="27">
        <v>0.1</v>
      </c>
      <c r="AY37" s="27">
        <v>0.2</v>
      </c>
      <c r="AZ37" s="27">
        <v>0.1</v>
      </c>
      <c r="BA37" s="27">
        <v>0.7</v>
      </c>
      <c r="BB37" s="27">
        <v>0.2</v>
      </c>
      <c r="BC37" s="27">
        <v>0.7</v>
      </c>
      <c r="BD37" s="27">
        <v>0.2</v>
      </c>
      <c r="BE37" s="20">
        <v>36</v>
      </c>
      <c r="BF37" s="20">
        <v>10</v>
      </c>
      <c r="BG37" s="20"/>
      <c r="BH37" s="20">
        <v>20</v>
      </c>
      <c r="BI37" s="20">
        <v>15</v>
      </c>
      <c r="BJ37" s="20">
        <v>35</v>
      </c>
      <c r="BK37" s="20">
        <v>24</v>
      </c>
      <c r="BL37" s="20">
        <v>34</v>
      </c>
      <c r="BM37" s="20">
        <v>24</v>
      </c>
      <c r="BN37" s="20">
        <v>21</v>
      </c>
      <c r="BO37" s="20">
        <v>6</v>
      </c>
      <c r="BP37" s="20">
        <v>41</v>
      </c>
      <c r="BQ37" s="20">
        <v>39</v>
      </c>
      <c r="BR37" s="20">
        <v>6</v>
      </c>
      <c r="BS37" s="20">
        <v>24</v>
      </c>
      <c r="BT37" s="20">
        <v>7</v>
      </c>
      <c r="BU37" s="20">
        <v>41</v>
      </c>
      <c r="BV37" s="27">
        <v>0.78421571628135767</v>
      </c>
      <c r="BW37" s="20">
        <v>28</v>
      </c>
      <c r="BX37" s="20">
        <v>1</v>
      </c>
      <c r="BY37" s="20">
        <v>19</v>
      </c>
      <c r="BZ37" s="20">
        <v>25</v>
      </c>
      <c r="CA37" s="20">
        <v>16</v>
      </c>
      <c r="CB37" s="20" t="s">
        <v>296</v>
      </c>
      <c r="CC37" s="28">
        <v>0.86738441999898863</v>
      </c>
      <c r="CD37" s="20" t="s">
        <v>287</v>
      </c>
      <c r="CE37" s="28">
        <v>0.19875372695355009</v>
      </c>
      <c r="CF37" s="28">
        <v>0.32993169295402314</v>
      </c>
      <c r="CG37" s="27">
        <v>0.93953143960967445</v>
      </c>
      <c r="CH37" s="27">
        <v>0.78421571628135767</v>
      </c>
      <c r="CI37" s="27">
        <v>0.78421571628135767</v>
      </c>
      <c r="CJ37" s="28">
        <v>0.32993169295402314</v>
      </c>
      <c r="CK37" s="20">
        <v>1</v>
      </c>
      <c r="CL37" s="20">
        <v>52</v>
      </c>
      <c r="CM37" s="29">
        <v>4.5046630304466007</v>
      </c>
      <c r="CN37" s="20">
        <v>311</v>
      </c>
      <c r="CO37" s="20">
        <v>25</v>
      </c>
      <c r="CP37" s="20">
        <v>438</v>
      </c>
      <c r="CQ37" s="20" t="s">
        <v>286</v>
      </c>
      <c r="CR37" s="28">
        <v>0.86738441999898863</v>
      </c>
      <c r="CS37" s="151">
        <v>15668</v>
      </c>
      <c r="CT37" s="151">
        <v>6</v>
      </c>
      <c r="CU37" s="27">
        <v>1.5289890572060649E-2</v>
      </c>
      <c r="CV37" s="28">
        <v>0.19875372695355009</v>
      </c>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row>
    <row r="38" spans="1:127" ht="66" x14ac:dyDescent="0.25">
      <c r="A38" s="4" t="s">
        <v>53</v>
      </c>
      <c r="B38" s="9" t="s">
        <v>234</v>
      </c>
      <c r="C38" s="4" t="s">
        <v>93</v>
      </c>
      <c r="D38" s="4" t="s">
        <v>103</v>
      </c>
      <c r="E38" s="64" t="s">
        <v>114</v>
      </c>
      <c r="F38" s="4" t="s">
        <v>44</v>
      </c>
      <c r="G38" s="10" t="s">
        <v>152</v>
      </c>
      <c r="H38" s="11">
        <v>33.401452800000001</v>
      </c>
      <c r="I38" s="11">
        <v>44.386000000000003</v>
      </c>
      <c r="J38" s="11" t="s">
        <v>120</v>
      </c>
      <c r="K38" s="12" t="s">
        <v>121</v>
      </c>
      <c r="L38" s="10" t="s">
        <v>124</v>
      </c>
      <c r="M38" s="13">
        <v>41670</v>
      </c>
      <c r="N38" s="11">
        <v>636</v>
      </c>
      <c r="O38" s="4">
        <v>495</v>
      </c>
      <c r="P38" s="4">
        <v>215</v>
      </c>
      <c r="Q38" s="4" t="s">
        <v>0</v>
      </c>
      <c r="R38" s="12">
        <v>191</v>
      </c>
      <c r="S38" s="11">
        <f t="shared" si="13"/>
        <v>876</v>
      </c>
      <c r="T38" s="4">
        <v>483</v>
      </c>
      <c r="U38" s="4">
        <v>393</v>
      </c>
      <c r="V38" s="4">
        <v>4</v>
      </c>
      <c r="W38" s="4">
        <v>0</v>
      </c>
      <c r="X38" s="4">
        <v>84</v>
      </c>
      <c r="Y38" s="4">
        <v>54</v>
      </c>
      <c r="Z38" s="4">
        <v>278</v>
      </c>
      <c r="AA38" s="52">
        <v>226</v>
      </c>
      <c r="AB38" s="52">
        <v>114</v>
      </c>
      <c r="AC38" s="52">
        <v>112</v>
      </c>
      <c r="AD38" s="52">
        <v>3</v>
      </c>
      <c r="AE38" s="52">
        <v>1</v>
      </c>
      <c r="AF38" s="52">
        <v>292</v>
      </c>
      <c r="AG38" s="52">
        <v>75</v>
      </c>
      <c r="AH38" s="52">
        <v>286</v>
      </c>
      <c r="AI38" s="52">
        <v>300</v>
      </c>
      <c r="AJ38" s="52">
        <v>223</v>
      </c>
      <c r="AK38" s="52">
        <v>429</v>
      </c>
      <c r="AL38" s="52">
        <v>268</v>
      </c>
      <c r="AM38" s="52">
        <v>134</v>
      </c>
      <c r="AN38" s="59">
        <v>5</v>
      </c>
      <c r="AO38" s="52">
        <v>134</v>
      </c>
      <c r="AP38" s="52">
        <v>429</v>
      </c>
      <c r="AQ38" s="52">
        <v>45</v>
      </c>
      <c r="AR38" s="52">
        <v>268</v>
      </c>
      <c r="AS38" s="52" t="s">
        <v>191</v>
      </c>
      <c r="AT38" s="60">
        <v>0.6</v>
      </c>
      <c r="AU38" s="52" t="s">
        <v>194</v>
      </c>
      <c r="AV38" s="60">
        <v>0.2</v>
      </c>
      <c r="AW38" s="52" t="s">
        <v>193</v>
      </c>
      <c r="AX38" s="60">
        <v>0.2</v>
      </c>
      <c r="AY38" s="60">
        <v>0.2</v>
      </c>
      <c r="AZ38" s="60">
        <v>0.2</v>
      </c>
      <c r="BA38" s="60">
        <v>0.6</v>
      </c>
      <c r="BB38" s="60">
        <v>0.2</v>
      </c>
      <c r="BC38" s="60">
        <v>0.6</v>
      </c>
      <c r="BD38" s="60">
        <v>0.2</v>
      </c>
      <c r="BE38" s="52">
        <v>47</v>
      </c>
      <c r="BF38" s="52">
        <v>50</v>
      </c>
      <c r="BG38" s="52"/>
      <c r="BH38" s="52">
        <v>45</v>
      </c>
      <c r="BI38" s="52">
        <v>32</v>
      </c>
      <c r="BJ38" s="52">
        <v>23</v>
      </c>
      <c r="BK38" s="52">
        <v>22</v>
      </c>
      <c r="BL38" s="52">
        <v>38</v>
      </c>
      <c r="BM38" s="52">
        <v>13</v>
      </c>
      <c r="BN38" s="52">
        <v>5</v>
      </c>
      <c r="BO38" s="52">
        <v>34</v>
      </c>
      <c r="BP38" s="52">
        <v>17</v>
      </c>
      <c r="BQ38" s="52">
        <v>33</v>
      </c>
      <c r="BR38" s="52">
        <v>29</v>
      </c>
      <c r="BS38" s="52">
        <v>47</v>
      </c>
      <c r="BT38" s="52">
        <v>32</v>
      </c>
      <c r="BU38" s="52">
        <v>22</v>
      </c>
      <c r="BV38" s="60">
        <v>0.29535899483169092</v>
      </c>
      <c r="BW38" s="52">
        <v>24</v>
      </c>
      <c r="BX38" s="52">
        <v>3</v>
      </c>
      <c r="BY38" s="52">
        <v>18</v>
      </c>
      <c r="BZ38" s="52">
        <v>17</v>
      </c>
      <c r="CA38" s="52">
        <v>10</v>
      </c>
      <c r="CB38" s="52" t="s">
        <v>292</v>
      </c>
      <c r="CC38" s="61">
        <v>0.86441208991420893</v>
      </c>
      <c r="CD38" s="52" t="s">
        <v>283</v>
      </c>
      <c r="CE38" s="61">
        <v>0.48219335203632019</v>
      </c>
      <c r="CF38" s="61">
        <v>0.39913998892815505</v>
      </c>
      <c r="CG38" s="60">
        <v>0.42592845199868745</v>
      </c>
      <c r="CH38" s="60">
        <v>0.29535899483169092</v>
      </c>
      <c r="CI38" s="60">
        <v>0.29535899483169092</v>
      </c>
      <c r="CJ38" s="61">
        <v>0.39913998892815505</v>
      </c>
      <c r="CK38" s="52">
        <v>1</v>
      </c>
      <c r="CL38" s="52">
        <v>43</v>
      </c>
      <c r="CM38" s="62">
        <v>4.0834680787235422</v>
      </c>
      <c r="CN38" s="52">
        <v>472</v>
      </c>
      <c r="CO38" s="52">
        <v>17</v>
      </c>
      <c r="CP38" s="52">
        <v>512</v>
      </c>
      <c r="CQ38" s="52" t="s">
        <v>287</v>
      </c>
      <c r="CR38" s="61">
        <v>0.86441208991420893</v>
      </c>
      <c r="CS38" s="150">
        <v>10461</v>
      </c>
      <c r="CT38" s="150">
        <v>30</v>
      </c>
      <c r="CU38" s="60">
        <v>0.35609929634164739</v>
      </c>
      <c r="CV38" s="61">
        <v>0.48219335203632019</v>
      </c>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row>
    <row r="39" spans="1:127" s="30" customFormat="1" ht="66" x14ac:dyDescent="0.25">
      <c r="A39" s="20" t="s">
        <v>54</v>
      </c>
      <c r="B39" s="21" t="s">
        <v>234</v>
      </c>
      <c r="C39" s="20" t="s">
        <v>94</v>
      </c>
      <c r="D39" s="20" t="s">
        <v>104</v>
      </c>
      <c r="E39" s="65" t="s">
        <v>114</v>
      </c>
      <c r="F39" s="20" t="s">
        <v>44</v>
      </c>
      <c r="G39" s="22" t="s">
        <v>153</v>
      </c>
      <c r="H39" s="23">
        <v>32</v>
      </c>
      <c r="I39" s="23">
        <v>44.33</v>
      </c>
      <c r="J39" s="23" t="s">
        <v>155</v>
      </c>
      <c r="K39" s="24" t="s">
        <v>126</v>
      </c>
      <c r="L39" s="22"/>
      <c r="M39" s="25">
        <v>41671</v>
      </c>
      <c r="N39" s="23">
        <v>12000</v>
      </c>
      <c r="O39" s="20">
        <v>237</v>
      </c>
      <c r="P39" s="20">
        <v>685</v>
      </c>
      <c r="Q39" s="20" t="s">
        <v>181</v>
      </c>
      <c r="R39" s="24">
        <v>193</v>
      </c>
      <c r="S39" s="23">
        <f t="shared" si="13"/>
        <v>892</v>
      </c>
      <c r="T39" s="20">
        <v>397</v>
      </c>
      <c r="U39" s="20">
        <v>495</v>
      </c>
      <c r="V39" s="20">
        <v>30</v>
      </c>
      <c r="W39" s="20">
        <v>11</v>
      </c>
      <c r="X39" s="20">
        <v>77</v>
      </c>
      <c r="Y39" s="20">
        <v>100</v>
      </c>
      <c r="Z39" s="20">
        <v>264</v>
      </c>
      <c r="AA39" s="20">
        <v>260</v>
      </c>
      <c r="AB39" s="20">
        <v>26</v>
      </c>
      <c r="AC39" s="20">
        <v>120</v>
      </c>
      <c r="AD39" s="20">
        <v>0</v>
      </c>
      <c r="AE39" s="20">
        <v>4</v>
      </c>
      <c r="AF39" s="20">
        <v>133</v>
      </c>
      <c r="AG39" s="20">
        <v>297</v>
      </c>
      <c r="AH39" s="20">
        <v>224</v>
      </c>
      <c r="AI39" s="20">
        <v>243</v>
      </c>
      <c r="AJ39" s="20">
        <v>224</v>
      </c>
      <c r="AK39" s="20">
        <v>445</v>
      </c>
      <c r="AL39" s="20">
        <v>268</v>
      </c>
      <c r="AM39" s="20">
        <v>134</v>
      </c>
      <c r="AN39" s="26">
        <v>5</v>
      </c>
      <c r="AO39" s="20">
        <v>134</v>
      </c>
      <c r="AP39" s="20">
        <v>445</v>
      </c>
      <c r="AQ39" s="20">
        <v>45</v>
      </c>
      <c r="AR39" s="20">
        <v>268</v>
      </c>
      <c r="AS39" s="20" t="s">
        <v>192</v>
      </c>
      <c r="AT39" s="27">
        <v>0.4</v>
      </c>
      <c r="AU39" s="20" t="s">
        <v>191</v>
      </c>
      <c r="AV39" s="27">
        <v>0.3</v>
      </c>
      <c r="AW39" s="20" t="s">
        <v>2</v>
      </c>
      <c r="AX39" s="27">
        <v>0.3</v>
      </c>
      <c r="AY39" s="27">
        <v>0.3</v>
      </c>
      <c r="AZ39" s="27">
        <v>0.3</v>
      </c>
      <c r="BA39" s="27">
        <v>0.4</v>
      </c>
      <c r="BB39" s="27">
        <v>0.3</v>
      </c>
      <c r="BC39" s="27">
        <v>0.4</v>
      </c>
      <c r="BD39" s="27">
        <v>0.3</v>
      </c>
      <c r="BE39" s="20">
        <v>46</v>
      </c>
      <c r="BF39" s="20">
        <v>17</v>
      </c>
      <c r="BG39" s="20"/>
      <c r="BH39" s="20">
        <v>43</v>
      </c>
      <c r="BI39" s="20">
        <v>43</v>
      </c>
      <c r="BJ39" s="20">
        <v>20</v>
      </c>
      <c r="BK39" s="20">
        <v>25</v>
      </c>
      <c r="BL39" s="20">
        <v>11</v>
      </c>
      <c r="BM39" s="20">
        <v>30</v>
      </c>
      <c r="BN39" s="20">
        <v>46</v>
      </c>
      <c r="BO39" s="20">
        <v>37</v>
      </c>
      <c r="BP39" s="20">
        <v>31</v>
      </c>
      <c r="BQ39" s="20">
        <v>50</v>
      </c>
      <c r="BR39" s="20">
        <v>6</v>
      </c>
      <c r="BS39" s="20">
        <v>4</v>
      </c>
      <c r="BT39" s="20">
        <v>48</v>
      </c>
      <c r="BU39" s="20">
        <v>40</v>
      </c>
      <c r="BV39" s="27">
        <v>0.57571437303322059</v>
      </c>
      <c r="BW39" s="20">
        <v>22</v>
      </c>
      <c r="BX39" s="20">
        <v>10</v>
      </c>
      <c r="BY39" s="20">
        <v>19</v>
      </c>
      <c r="BZ39" s="20">
        <v>21</v>
      </c>
      <c r="CA39" s="20">
        <v>21</v>
      </c>
      <c r="CB39" s="20" t="s">
        <v>293</v>
      </c>
      <c r="CC39" s="28">
        <v>0.54782693214688971</v>
      </c>
      <c r="CD39" s="20" t="s">
        <v>284</v>
      </c>
      <c r="CE39" s="28">
        <v>3.9951485513937235E-2</v>
      </c>
      <c r="CF39" s="28">
        <v>0.70434254334520296</v>
      </c>
      <c r="CG39" s="27">
        <v>0.4779859969658794</v>
      </c>
      <c r="CH39" s="27">
        <v>0.57571437303322059</v>
      </c>
      <c r="CI39" s="27">
        <v>0.57571437303322059</v>
      </c>
      <c r="CJ39" s="28">
        <v>0.70434254334520296</v>
      </c>
      <c r="CK39" s="20">
        <v>4</v>
      </c>
      <c r="CL39" s="20">
        <v>53</v>
      </c>
      <c r="CM39" s="29">
        <v>2.9207383693573084</v>
      </c>
      <c r="CN39" s="20">
        <v>234</v>
      </c>
      <c r="CO39" s="20">
        <v>21</v>
      </c>
      <c r="CP39" s="20">
        <v>810</v>
      </c>
      <c r="CQ39" s="20" t="s">
        <v>283</v>
      </c>
      <c r="CR39" s="28">
        <v>0.54782693214688971</v>
      </c>
      <c r="CS39" s="151">
        <v>14195</v>
      </c>
      <c r="CT39" s="151">
        <v>10</v>
      </c>
      <c r="CU39" s="27">
        <v>0.39863210334142218</v>
      </c>
      <c r="CV39" s="28">
        <v>3.9951485513937235E-2</v>
      </c>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row>
    <row r="40" spans="1:127" ht="66" x14ac:dyDescent="0.25">
      <c r="A40" s="4" t="s">
        <v>55</v>
      </c>
      <c r="B40" s="9" t="s">
        <v>234</v>
      </c>
      <c r="C40" s="4" t="s">
        <v>95</v>
      </c>
      <c r="D40" s="4" t="s">
        <v>28</v>
      </c>
      <c r="E40" s="64" t="s">
        <v>114</v>
      </c>
      <c r="F40" s="4" t="s">
        <v>44</v>
      </c>
      <c r="G40" s="10" t="s">
        <v>136</v>
      </c>
      <c r="H40" s="11">
        <v>34.389166699999997</v>
      </c>
      <c r="I40" s="11">
        <v>45.296111099999997</v>
      </c>
      <c r="J40" s="11" t="s">
        <v>120</v>
      </c>
      <c r="K40" s="12" t="s">
        <v>128</v>
      </c>
      <c r="L40" s="10"/>
      <c r="M40" s="13">
        <v>41672</v>
      </c>
      <c r="N40" s="11">
        <v>0</v>
      </c>
      <c r="O40" s="4">
        <v>299</v>
      </c>
      <c r="P40" s="4">
        <v>648</v>
      </c>
      <c r="Q40" s="4" t="s">
        <v>0</v>
      </c>
      <c r="R40" s="12">
        <v>209</v>
      </c>
      <c r="S40" s="11">
        <f t="shared" si="13"/>
        <v>933</v>
      </c>
      <c r="T40" s="4">
        <v>549</v>
      </c>
      <c r="U40" s="4">
        <v>384</v>
      </c>
      <c r="V40" s="4">
        <v>30</v>
      </c>
      <c r="W40" s="4">
        <v>5</v>
      </c>
      <c r="X40" s="4">
        <v>55</v>
      </c>
      <c r="Y40" s="4">
        <v>51</v>
      </c>
      <c r="Z40" s="4">
        <v>271</v>
      </c>
      <c r="AA40" s="52">
        <v>232</v>
      </c>
      <c r="AB40" s="52">
        <v>185</v>
      </c>
      <c r="AC40" s="52">
        <v>91</v>
      </c>
      <c r="AD40" s="52">
        <v>8</v>
      </c>
      <c r="AE40" s="52">
        <v>5</v>
      </c>
      <c r="AF40" s="52">
        <v>157</v>
      </c>
      <c r="AG40" s="52">
        <v>446</v>
      </c>
      <c r="AH40" s="52">
        <v>446</v>
      </c>
      <c r="AI40" s="52">
        <v>123</v>
      </c>
      <c r="AJ40" s="52">
        <v>263</v>
      </c>
      <c r="AK40" s="52">
        <v>466</v>
      </c>
      <c r="AL40" s="52">
        <v>280</v>
      </c>
      <c r="AM40" s="52">
        <v>140</v>
      </c>
      <c r="AN40" s="59">
        <v>5</v>
      </c>
      <c r="AO40" s="52">
        <v>140</v>
      </c>
      <c r="AP40" s="52">
        <v>466</v>
      </c>
      <c r="AQ40" s="52">
        <v>47</v>
      </c>
      <c r="AR40" s="52">
        <v>280</v>
      </c>
      <c r="AS40" s="52" t="s">
        <v>193</v>
      </c>
      <c r="AT40" s="60">
        <v>0.5</v>
      </c>
      <c r="AU40" s="52" t="s">
        <v>192</v>
      </c>
      <c r="AV40" s="60">
        <v>0.25</v>
      </c>
      <c r="AW40" s="52" t="s">
        <v>1</v>
      </c>
      <c r="AX40" s="60">
        <v>0.25</v>
      </c>
      <c r="AY40" s="60">
        <v>0.25</v>
      </c>
      <c r="AZ40" s="60">
        <v>0.25</v>
      </c>
      <c r="BA40" s="60">
        <v>0.5</v>
      </c>
      <c r="BB40" s="60">
        <v>0.25</v>
      </c>
      <c r="BC40" s="60">
        <v>0.5</v>
      </c>
      <c r="BD40" s="60">
        <v>0.25</v>
      </c>
      <c r="BE40" s="52">
        <v>0</v>
      </c>
      <c r="BF40" s="52">
        <v>43</v>
      </c>
      <c r="BG40" s="52"/>
      <c r="BH40" s="52">
        <v>17</v>
      </c>
      <c r="BI40" s="52">
        <v>1</v>
      </c>
      <c r="BJ40" s="52">
        <v>7</v>
      </c>
      <c r="BK40" s="52">
        <v>49</v>
      </c>
      <c r="BL40" s="52">
        <v>13</v>
      </c>
      <c r="BM40" s="52">
        <v>0</v>
      </c>
      <c r="BN40" s="52">
        <v>12</v>
      </c>
      <c r="BO40" s="52">
        <v>9</v>
      </c>
      <c r="BP40" s="52">
        <v>26</v>
      </c>
      <c r="BQ40" s="52">
        <v>48</v>
      </c>
      <c r="BR40" s="52">
        <v>46</v>
      </c>
      <c r="BS40" s="52">
        <v>25</v>
      </c>
      <c r="BT40" s="52">
        <v>14</v>
      </c>
      <c r="BU40" s="52">
        <v>31</v>
      </c>
      <c r="BV40" s="60">
        <v>0.80322749113150937</v>
      </c>
      <c r="BW40" s="52">
        <v>21</v>
      </c>
      <c r="BX40" s="52">
        <v>3</v>
      </c>
      <c r="BY40" s="52">
        <v>9</v>
      </c>
      <c r="BZ40" s="52">
        <v>6</v>
      </c>
      <c r="CA40" s="52">
        <v>6</v>
      </c>
      <c r="CB40" s="52" t="s">
        <v>295</v>
      </c>
      <c r="CC40" s="61">
        <v>0.59069952663491554</v>
      </c>
      <c r="CD40" s="52" t="s">
        <v>285</v>
      </c>
      <c r="CE40" s="61">
        <v>0.81078780598125466</v>
      </c>
      <c r="CF40" s="61">
        <v>0.91806174752898817</v>
      </c>
      <c r="CG40" s="60">
        <v>0.99051425241479873</v>
      </c>
      <c r="CH40" s="60">
        <v>0.80322749113150937</v>
      </c>
      <c r="CI40" s="60">
        <v>0.80322749113150937</v>
      </c>
      <c r="CJ40" s="61">
        <v>0.91806174752898817</v>
      </c>
      <c r="CK40" s="52">
        <v>1</v>
      </c>
      <c r="CL40" s="52">
        <v>36</v>
      </c>
      <c r="CM40" s="62">
        <v>0.68138221717355729</v>
      </c>
      <c r="CN40" s="52">
        <v>244</v>
      </c>
      <c r="CO40" s="52">
        <v>6</v>
      </c>
      <c r="CP40" s="52">
        <v>754</v>
      </c>
      <c r="CQ40" s="52" t="s">
        <v>284</v>
      </c>
      <c r="CR40" s="61">
        <v>0.59069952663491554</v>
      </c>
      <c r="CS40" s="150">
        <v>19141</v>
      </c>
      <c r="CT40" s="150">
        <v>23</v>
      </c>
      <c r="CU40" s="60">
        <v>0.65259410660634909</v>
      </c>
      <c r="CV40" s="61">
        <v>0.81078780598125466</v>
      </c>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row>
    <row r="41" spans="1:127" s="30" customFormat="1" ht="66" x14ac:dyDescent="0.25">
      <c r="A41" s="20" t="s">
        <v>56</v>
      </c>
      <c r="B41" s="21" t="s">
        <v>234</v>
      </c>
      <c r="C41" s="20" t="s">
        <v>96</v>
      </c>
      <c r="D41" s="20" t="s">
        <v>105</v>
      </c>
      <c r="E41" s="65" t="s">
        <v>115</v>
      </c>
      <c r="F41" s="20" t="s">
        <v>44</v>
      </c>
      <c r="G41" s="22" t="s">
        <v>154</v>
      </c>
      <c r="H41" s="23">
        <v>34.544193</v>
      </c>
      <c r="I41" s="23">
        <v>45.390721999999997</v>
      </c>
      <c r="J41" s="23" t="s">
        <v>120</v>
      </c>
      <c r="K41" s="24" t="s">
        <v>126</v>
      </c>
      <c r="L41" s="22" t="s">
        <v>134</v>
      </c>
      <c r="M41" s="25">
        <v>41673</v>
      </c>
      <c r="N41" s="23">
        <v>6000</v>
      </c>
      <c r="O41" s="20">
        <v>545</v>
      </c>
      <c r="P41" s="20">
        <v>277</v>
      </c>
      <c r="Q41" s="20" t="s">
        <v>181</v>
      </c>
      <c r="R41" s="24">
        <v>191</v>
      </c>
      <c r="S41" s="23">
        <f t="shared" si="13"/>
        <v>846</v>
      </c>
      <c r="T41" s="20">
        <v>454</v>
      </c>
      <c r="U41" s="20">
        <v>392</v>
      </c>
      <c r="V41" s="20">
        <v>1</v>
      </c>
      <c r="W41" s="20">
        <v>0</v>
      </c>
      <c r="X41" s="20">
        <v>85</v>
      </c>
      <c r="Y41" s="20">
        <v>60</v>
      </c>
      <c r="Z41" s="20">
        <v>245</v>
      </c>
      <c r="AA41" s="20">
        <v>232</v>
      </c>
      <c r="AB41" s="20">
        <v>116</v>
      </c>
      <c r="AC41" s="20">
        <v>93</v>
      </c>
      <c r="AD41" s="20">
        <v>7</v>
      </c>
      <c r="AE41" s="20">
        <v>7</v>
      </c>
      <c r="AF41" s="20">
        <v>114</v>
      </c>
      <c r="AG41" s="20">
        <v>128</v>
      </c>
      <c r="AH41" s="20">
        <v>190</v>
      </c>
      <c r="AI41" s="20">
        <v>84</v>
      </c>
      <c r="AJ41" s="20">
        <v>282</v>
      </c>
      <c r="AK41" s="20">
        <v>423</v>
      </c>
      <c r="AL41" s="20">
        <v>254</v>
      </c>
      <c r="AM41" s="20">
        <v>127</v>
      </c>
      <c r="AN41" s="26">
        <v>5</v>
      </c>
      <c r="AO41" s="20">
        <v>127</v>
      </c>
      <c r="AP41" s="20">
        <v>423</v>
      </c>
      <c r="AQ41" s="20">
        <v>42</v>
      </c>
      <c r="AR41" s="20">
        <v>254</v>
      </c>
      <c r="AS41" s="20" t="s">
        <v>2</v>
      </c>
      <c r="AT41" s="27">
        <v>0.7</v>
      </c>
      <c r="AU41" s="20" t="s">
        <v>193</v>
      </c>
      <c r="AV41" s="27">
        <v>0.2</v>
      </c>
      <c r="AW41" s="20" t="s">
        <v>4</v>
      </c>
      <c r="AX41" s="27">
        <v>0.1</v>
      </c>
      <c r="AY41" s="27">
        <v>0.2</v>
      </c>
      <c r="AZ41" s="27">
        <v>0.1</v>
      </c>
      <c r="BA41" s="27">
        <v>0.7</v>
      </c>
      <c r="BB41" s="27">
        <v>0.2</v>
      </c>
      <c r="BC41" s="27">
        <v>0.7</v>
      </c>
      <c r="BD41" s="27">
        <v>0.2</v>
      </c>
      <c r="BE41" s="20">
        <v>20</v>
      </c>
      <c r="BF41" s="20">
        <v>36</v>
      </c>
      <c r="BG41" s="20"/>
      <c r="BH41" s="20">
        <v>49</v>
      </c>
      <c r="BI41" s="20">
        <v>1</v>
      </c>
      <c r="BJ41" s="20">
        <v>39</v>
      </c>
      <c r="BK41" s="20">
        <v>24</v>
      </c>
      <c r="BL41" s="20">
        <v>21</v>
      </c>
      <c r="BM41" s="20">
        <v>8</v>
      </c>
      <c r="BN41" s="20">
        <v>44</v>
      </c>
      <c r="BO41" s="20">
        <v>30</v>
      </c>
      <c r="BP41" s="20">
        <v>20</v>
      </c>
      <c r="BQ41" s="20">
        <v>32</v>
      </c>
      <c r="BR41" s="20">
        <v>46</v>
      </c>
      <c r="BS41" s="20">
        <v>38</v>
      </c>
      <c r="BT41" s="20">
        <v>4</v>
      </c>
      <c r="BU41" s="20">
        <v>21</v>
      </c>
      <c r="BV41" s="27">
        <v>0.97381794527566656</v>
      </c>
      <c r="BW41" s="20">
        <v>26</v>
      </c>
      <c r="BX41" s="20">
        <v>3</v>
      </c>
      <c r="BY41" s="20">
        <v>18</v>
      </c>
      <c r="BZ41" s="20">
        <v>9</v>
      </c>
      <c r="CA41" s="20">
        <v>5</v>
      </c>
      <c r="CB41" s="20" t="s">
        <v>294</v>
      </c>
      <c r="CC41" s="28">
        <v>9.6992996203404402E-3</v>
      </c>
      <c r="CD41" s="20" t="s">
        <v>286</v>
      </c>
      <c r="CE41" s="28">
        <v>0.5122329615855189</v>
      </c>
      <c r="CF41" s="28">
        <v>0.58757327691432071</v>
      </c>
      <c r="CG41" s="27">
        <v>7.2500709982668776E-2</v>
      </c>
      <c r="CH41" s="27">
        <v>0.97381794527566656</v>
      </c>
      <c r="CI41" s="27">
        <v>0.97381794527566656</v>
      </c>
      <c r="CJ41" s="28">
        <v>0.58757327691432071</v>
      </c>
      <c r="CK41" s="20">
        <v>4</v>
      </c>
      <c r="CL41" s="20">
        <v>69</v>
      </c>
      <c r="CM41" s="29">
        <v>0.75625852668371429</v>
      </c>
      <c r="CN41" s="20">
        <v>255</v>
      </c>
      <c r="CO41" s="20">
        <v>9</v>
      </c>
      <c r="CP41" s="20">
        <v>841</v>
      </c>
      <c r="CQ41" s="20" t="s">
        <v>285</v>
      </c>
      <c r="CR41" s="28">
        <v>9.6992996203404402E-3</v>
      </c>
      <c r="CS41" s="151">
        <v>18541</v>
      </c>
      <c r="CT41" s="151">
        <v>9</v>
      </c>
      <c r="CU41" s="27">
        <v>0.55575935817729127</v>
      </c>
      <c r="CV41" s="28">
        <v>0.5122329615855189</v>
      </c>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row>
    <row r="42" spans="1:127" ht="66" x14ac:dyDescent="0.25">
      <c r="A42" s="4" t="s">
        <v>57</v>
      </c>
      <c r="B42" s="9" t="s">
        <v>234</v>
      </c>
      <c r="C42" s="4" t="s">
        <v>97</v>
      </c>
      <c r="D42" s="4" t="s">
        <v>33</v>
      </c>
      <c r="E42" s="64" t="s">
        <v>114</v>
      </c>
      <c r="F42" s="4" t="s">
        <v>44</v>
      </c>
      <c r="G42" s="10" t="s">
        <v>141</v>
      </c>
      <c r="H42" s="11">
        <v>37.060299999999998</v>
      </c>
      <c r="I42" s="11">
        <v>42.618682999999997</v>
      </c>
      <c r="J42" s="11" t="s">
        <v>120</v>
      </c>
      <c r="K42" s="12" t="s">
        <v>121</v>
      </c>
      <c r="L42" s="10" t="s">
        <v>130</v>
      </c>
      <c r="M42" s="13">
        <v>41674</v>
      </c>
      <c r="N42" s="11">
        <v>18000</v>
      </c>
      <c r="O42" s="4">
        <v>468</v>
      </c>
      <c r="P42" s="4">
        <v>74</v>
      </c>
      <c r="Q42" s="4" t="s">
        <v>0</v>
      </c>
      <c r="R42" s="12">
        <v>185</v>
      </c>
      <c r="S42" s="11">
        <f t="shared" si="13"/>
        <v>912</v>
      </c>
      <c r="T42" s="4">
        <v>482</v>
      </c>
      <c r="U42" s="4">
        <v>430</v>
      </c>
      <c r="V42" s="4">
        <v>14</v>
      </c>
      <c r="W42" s="4">
        <v>5</v>
      </c>
      <c r="X42" s="4">
        <v>77</v>
      </c>
      <c r="Y42" s="4">
        <v>98</v>
      </c>
      <c r="Z42" s="4">
        <v>247</v>
      </c>
      <c r="AA42" s="52">
        <v>262</v>
      </c>
      <c r="AB42" s="52">
        <v>141</v>
      </c>
      <c r="AC42" s="52">
        <v>62</v>
      </c>
      <c r="AD42" s="52">
        <v>3</v>
      </c>
      <c r="AE42" s="52">
        <v>3</v>
      </c>
      <c r="AF42" s="52">
        <v>436</v>
      </c>
      <c r="AG42" s="52">
        <v>204</v>
      </c>
      <c r="AH42" s="52">
        <v>72</v>
      </c>
      <c r="AI42" s="52">
        <v>400</v>
      </c>
      <c r="AJ42" s="52">
        <v>140</v>
      </c>
      <c r="AK42" s="52">
        <v>455</v>
      </c>
      <c r="AL42" s="52">
        <v>274</v>
      </c>
      <c r="AM42" s="52">
        <v>137</v>
      </c>
      <c r="AN42" s="59">
        <v>5</v>
      </c>
      <c r="AO42" s="52">
        <v>137</v>
      </c>
      <c r="AP42" s="52">
        <v>455</v>
      </c>
      <c r="AQ42" s="52">
        <v>46</v>
      </c>
      <c r="AR42" s="52">
        <v>274</v>
      </c>
      <c r="AS42" s="52" t="s">
        <v>1</v>
      </c>
      <c r="AT42" s="60">
        <v>0.6</v>
      </c>
      <c r="AU42" s="52" t="s">
        <v>2</v>
      </c>
      <c r="AV42" s="60">
        <v>0.2</v>
      </c>
      <c r="AW42" s="52" t="s">
        <v>194</v>
      </c>
      <c r="AX42" s="60">
        <v>0.2</v>
      </c>
      <c r="AY42" s="60">
        <v>0.2</v>
      </c>
      <c r="AZ42" s="60">
        <v>0.2</v>
      </c>
      <c r="BA42" s="60">
        <v>0.6</v>
      </c>
      <c r="BB42" s="60">
        <v>0.2</v>
      </c>
      <c r="BC42" s="60">
        <v>0.6</v>
      </c>
      <c r="BD42" s="60">
        <v>0.2</v>
      </c>
      <c r="BE42" s="52">
        <v>24</v>
      </c>
      <c r="BF42" s="52">
        <v>10</v>
      </c>
      <c r="BG42" s="52"/>
      <c r="BH42" s="52">
        <v>8</v>
      </c>
      <c r="BI42" s="52">
        <v>50</v>
      </c>
      <c r="BJ42" s="52">
        <v>18</v>
      </c>
      <c r="BK42" s="52">
        <v>21</v>
      </c>
      <c r="BL42" s="52">
        <v>47</v>
      </c>
      <c r="BM42" s="52">
        <v>13</v>
      </c>
      <c r="BN42" s="52">
        <v>32</v>
      </c>
      <c r="BO42" s="52">
        <v>50</v>
      </c>
      <c r="BP42" s="52">
        <v>5</v>
      </c>
      <c r="BQ42" s="52">
        <v>23</v>
      </c>
      <c r="BR42" s="52">
        <v>42</v>
      </c>
      <c r="BS42" s="52">
        <v>21</v>
      </c>
      <c r="BT42" s="52">
        <v>26</v>
      </c>
      <c r="BU42" s="52">
        <v>48</v>
      </c>
      <c r="BV42" s="60">
        <v>0.16444555243149472</v>
      </c>
      <c r="BW42" s="52">
        <v>26</v>
      </c>
      <c r="BX42" s="52">
        <v>10</v>
      </c>
      <c r="BY42" s="52">
        <v>13</v>
      </c>
      <c r="BZ42" s="52">
        <v>25</v>
      </c>
      <c r="CA42" s="52">
        <v>15</v>
      </c>
      <c r="CB42" s="52" t="s">
        <v>296</v>
      </c>
      <c r="CC42" s="61">
        <v>0.74471510820964759</v>
      </c>
      <c r="CD42" s="52" t="s">
        <v>287</v>
      </c>
      <c r="CE42" s="61">
        <v>0.21204441465671331</v>
      </c>
      <c r="CF42" s="61">
        <v>0.78675972500295277</v>
      </c>
      <c r="CG42" s="60">
        <v>0.51772645984054255</v>
      </c>
      <c r="CH42" s="60">
        <v>0.16444555243149472</v>
      </c>
      <c r="CI42" s="60">
        <v>0.16444555243149472</v>
      </c>
      <c r="CJ42" s="61">
        <v>0.78675972500295277</v>
      </c>
      <c r="CK42" s="52">
        <v>1</v>
      </c>
      <c r="CL42" s="52">
        <v>49</v>
      </c>
      <c r="CM42" s="62">
        <v>3.7125259540242359</v>
      </c>
      <c r="CN42" s="52">
        <v>346</v>
      </c>
      <c r="CO42" s="52">
        <v>25</v>
      </c>
      <c r="CP42" s="52">
        <v>854</v>
      </c>
      <c r="CQ42" s="52" t="s">
        <v>286</v>
      </c>
      <c r="CR42" s="61">
        <v>0.74471510820964759</v>
      </c>
      <c r="CS42" s="150">
        <v>19874</v>
      </c>
      <c r="CT42" s="150">
        <v>29</v>
      </c>
      <c r="CU42" s="60">
        <v>0.84933453931979119</v>
      </c>
      <c r="CV42" s="61">
        <v>0.21204441465671331</v>
      </c>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row>
    <row r="43" spans="1:127" s="30" customFormat="1" ht="66" x14ac:dyDescent="0.25">
      <c r="A43" s="20" t="s">
        <v>58</v>
      </c>
      <c r="B43" s="21" t="s">
        <v>234</v>
      </c>
      <c r="C43" s="20" t="s">
        <v>98</v>
      </c>
      <c r="D43" s="20" t="s">
        <v>33</v>
      </c>
      <c r="E43" s="65" t="s">
        <v>29</v>
      </c>
      <c r="F43" s="20" t="s">
        <v>44</v>
      </c>
      <c r="G43" s="22" t="s">
        <v>141</v>
      </c>
      <c r="H43" s="23">
        <v>36.796869999999998</v>
      </c>
      <c r="I43" s="23">
        <v>42.96181</v>
      </c>
      <c r="J43" s="23" t="s">
        <v>120</v>
      </c>
      <c r="K43" s="24" t="s">
        <v>121</v>
      </c>
      <c r="L43" s="22" t="s">
        <v>130</v>
      </c>
      <c r="M43" s="25">
        <v>41675</v>
      </c>
      <c r="N43" s="23">
        <v>24000</v>
      </c>
      <c r="O43" s="20">
        <v>530</v>
      </c>
      <c r="P43" s="20">
        <v>480</v>
      </c>
      <c r="Q43" s="20" t="s">
        <v>181</v>
      </c>
      <c r="R43" s="24">
        <v>197</v>
      </c>
      <c r="S43" s="23">
        <f t="shared" si="13"/>
        <v>909</v>
      </c>
      <c r="T43" s="20">
        <v>436</v>
      </c>
      <c r="U43" s="20">
        <v>473</v>
      </c>
      <c r="V43" s="20">
        <v>6</v>
      </c>
      <c r="W43" s="20">
        <v>12</v>
      </c>
      <c r="X43" s="20">
        <v>85</v>
      </c>
      <c r="Y43" s="20">
        <v>97</v>
      </c>
      <c r="Z43" s="20">
        <v>249</v>
      </c>
      <c r="AA43" s="20">
        <v>259</v>
      </c>
      <c r="AB43" s="20">
        <v>93</v>
      </c>
      <c r="AC43" s="20">
        <v>101</v>
      </c>
      <c r="AD43" s="20">
        <v>3</v>
      </c>
      <c r="AE43" s="20">
        <v>4</v>
      </c>
      <c r="AF43" s="20">
        <v>96</v>
      </c>
      <c r="AG43" s="20">
        <v>416</v>
      </c>
      <c r="AH43" s="20">
        <v>234</v>
      </c>
      <c r="AI43" s="20">
        <v>72</v>
      </c>
      <c r="AJ43" s="20">
        <v>145</v>
      </c>
      <c r="AK43" s="20">
        <v>455</v>
      </c>
      <c r="AL43" s="20">
        <v>273</v>
      </c>
      <c r="AM43" s="20">
        <v>136</v>
      </c>
      <c r="AN43" s="26">
        <v>5</v>
      </c>
      <c r="AO43" s="20">
        <v>136</v>
      </c>
      <c r="AP43" s="20">
        <v>455</v>
      </c>
      <c r="AQ43" s="20">
        <v>45</v>
      </c>
      <c r="AR43" s="20">
        <v>273</v>
      </c>
      <c r="AS43" s="20" t="s">
        <v>4</v>
      </c>
      <c r="AT43" s="27">
        <v>0.4</v>
      </c>
      <c r="AU43" s="20" t="s">
        <v>1</v>
      </c>
      <c r="AV43" s="27">
        <v>0.3</v>
      </c>
      <c r="AW43" s="20" t="s">
        <v>191</v>
      </c>
      <c r="AX43" s="27">
        <v>0.3</v>
      </c>
      <c r="AY43" s="27">
        <v>0.3</v>
      </c>
      <c r="AZ43" s="27">
        <v>0.3</v>
      </c>
      <c r="BA43" s="27">
        <v>0.4</v>
      </c>
      <c r="BB43" s="27">
        <v>0.3</v>
      </c>
      <c r="BC43" s="27">
        <v>0.4</v>
      </c>
      <c r="BD43" s="27">
        <v>0.3</v>
      </c>
      <c r="BE43" s="20">
        <v>8</v>
      </c>
      <c r="BF43" s="20">
        <v>41</v>
      </c>
      <c r="BG43" s="20"/>
      <c r="BH43" s="20">
        <v>34</v>
      </c>
      <c r="BI43" s="20">
        <v>25</v>
      </c>
      <c r="BJ43" s="20">
        <v>41</v>
      </c>
      <c r="BK43" s="20">
        <v>24</v>
      </c>
      <c r="BL43" s="20">
        <v>27</v>
      </c>
      <c r="BM43" s="20">
        <v>15</v>
      </c>
      <c r="BN43" s="20">
        <v>30</v>
      </c>
      <c r="BO43" s="20">
        <v>16</v>
      </c>
      <c r="BP43" s="20">
        <v>14</v>
      </c>
      <c r="BQ43" s="20">
        <v>4</v>
      </c>
      <c r="BR43" s="20">
        <v>37</v>
      </c>
      <c r="BS43" s="20">
        <v>10</v>
      </c>
      <c r="BT43" s="20">
        <v>32</v>
      </c>
      <c r="BU43" s="20">
        <v>38</v>
      </c>
      <c r="BV43" s="27">
        <v>0.42869719413100116</v>
      </c>
      <c r="BW43" s="20">
        <v>35</v>
      </c>
      <c r="BX43" s="20">
        <v>2</v>
      </c>
      <c r="BY43" s="20">
        <v>7</v>
      </c>
      <c r="BZ43" s="20">
        <v>12</v>
      </c>
      <c r="CA43" s="20">
        <v>21</v>
      </c>
      <c r="CB43" s="20" t="s">
        <v>292</v>
      </c>
      <c r="CC43" s="28">
        <v>0.25387166259859417</v>
      </c>
      <c r="CD43" s="20" t="s">
        <v>283</v>
      </c>
      <c r="CE43" s="28">
        <v>0.44308474431469147</v>
      </c>
      <c r="CF43" s="28">
        <v>0.87709209123363707</v>
      </c>
      <c r="CG43" s="27">
        <v>0.30788083778275865</v>
      </c>
      <c r="CH43" s="27">
        <v>0.42869719413100116</v>
      </c>
      <c r="CI43" s="27">
        <v>0.42869719413100116</v>
      </c>
      <c r="CJ43" s="28">
        <v>0.87709209123363707</v>
      </c>
      <c r="CK43" s="20">
        <v>4</v>
      </c>
      <c r="CL43" s="20">
        <v>48</v>
      </c>
      <c r="CM43" s="29">
        <v>1.7218381821476718</v>
      </c>
      <c r="CN43" s="20">
        <v>226</v>
      </c>
      <c r="CO43" s="20">
        <v>12</v>
      </c>
      <c r="CP43" s="20">
        <v>464</v>
      </c>
      <c r="CQ43" s="20" t="s">
        <v>287</v>
      </c>
      <c r="CR43" s="28">
        <v>0.25387166259859417</v>
      </c>
      <c r="CS43" s="151">
        <v>10965</v>
      </c>
      <c r="CT43" s="151">
        <v>8</v>
      </c>
      <c r="CU43" s="27">
        <v>0.29794209014540651</v>
      </c>
      <c r="CV43" s="28">
        <v>0.44308474431469147</v>
      </c>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row>
    <row r="44" spans="1:127" ht="66" x14ac:dyDescent="0.25">
      <c r="A44" s="4" t="s">
        <v>59</v>
      </c>
      <c r="B44" s="9" t="s">
        <v>234</v>
      </c>
      <c r="C44" s="4" t="s">
        <v>99</v>
      </c>
      <c r="D44" s="4" t="s">
        <v>38</v>
      </c>
      <c r="E44" s="64" t="s">
        <v>35</v>
      </c>
      <c r="F44" s="4" t="s">
        <v>44</v>
      </c>
      <c r="G44" s="10" t="s">
        <v>146</v>
      </c>
      <c r="H44" s="11">
        <v>36.700000000000003</v>
      </c>
      <c r="I44" s="11">
        <v>43.35</v>
      </c>
      <c r="J44" s="11" t="s">
        <v>120</v>
      </c>
      <c r="K44" s="12" t="s">
        <v>126</v>
      </c>
      <c r="L44" s="10" t="s">
        <v>130</v>
      </c>
      <c r="M44" s="13">
        <v>41676</v>
      </c>
      <c r="N44" s="11">
        <v>7213</v>
      </c>
      <c r="O44" s="4">
        <v>481</v>
      </c>
      <c r="P44" s="4">
        <v>126</v>
      </c>
      <c r="Q44" s="4" t="s">
        <v>0</v>
      </c>
      <c r="R44" s="12">
        <v>203</v>
      </c>
      <c r="S44" s="11">
        <f t="shared" si="13"/>
        <v>891</v>
      </c>
      <c r="T44" s="4">
        <v>500</v>
      </c>
      <c r="U44" s="4">
        <v>391</v>
      </c>
      <c r="V44" s="4">
        <v>6</v>
      </c>
      <c r="W44" s="4">
        <v>4</v>
      </c>
      <c r="X44" s="4">
        <v>63</v>
      </c>
      <c r="Y44" s="4">
        <v>72</v>
      </c>
      <c r="Z44" s="4">
        <v>225</v>
      </c>
      <c r="AA44" s="52">
        <v>237</v>
      </c>
      <c r="AB44" s="52">
        <v>205</v>
      </c>
      <c r="AC44" s="52">
        <v>68</v>
      </c>
      <c r="AD44" s="52">
        <v>1</v>
      </c>
      <c r="AE44" s="52">
        <v>10</v>
      </c>
      <c r="AF44" s="52">
        <v>405</v>
      </c>
      <c r="AG44" s="52">
        <v>109</v>
      </c>
      <c r="AH44" s="52">
        <v>200</v>
      </c>
      <c r="AI44" s="52">
        <v>349</v>
      </c>
      <c r="AJ44" s="52">
        <v>423</v>
      </c>
      <c r="AK44" s="52">
        <v>445</v>
      </c>
      <c r="AL44" s="52">
        <v>267</v>
      </c>
      <c r="AM44" s="52">
        <v>134</v>
      </c>
      <c r="AN44" s="59">
        <v>5</v>
      </c>
      <c r="AO44" s="52">
        <v>134</v>
      </c>
      <c r="AP44" s="52">
        <v>445</v>
      </c>
      <c r="AQ44" s="52">
        <v>45</v>
      </c>
      <c r="AR44" s="52">
        <v>267</v>
      </c>
      <c r="AS44" s="52" t="s">
        <v>194</v>
      </c>
      <c r="AT44" s="60">
        <v>0.5</v>
      </c>
      <c r="AU44" s="52" t="s">
        <v>4</v>
      </c>
      <c r="AV44" s="60">
        <v>0.25</v>
      </c>
      <c r="AW44" s="52" t="s">
        <v>192</v>
      </c>
      <c r="AX44" s="60">
        <v>0.25</v>
      </c>
      <c r="AY44" s="60">
        <v>0.25</v>
      </c>
      <c r="AZ44" s="60">
        <v>0.25</v>
      </c>
      <c r="BA44" s="60">
        <v>0.5</v>
      </c>
      <c r="BB44" s="60">
        <v>0.25</v>
      </c>
      <c r="BC44" s="60">
        <v>0.5</v>
      </c>
      <c r="BD44" s="60">
        <v>0.25</v>
      </c>
      <c r="BE44" s="52">
        <v>33</v>
      </c>
      <c r="BF44" s="52">
        <v>22</v>
      </c>
      <c r="BG44" s="52"/>
      <c r="BH44" s="52">
        <v>8</v>
      </c>
      <c r="BI44" s="52">
        <v>22</v>
      </c>
      <c r="BJ44" s="52">
        <v>3</v>
      </c>
      <c r="BK44" s="52">
        <v>44</v>
      </c>
      <c r="BL44" s="52">
        <v>40</v>
      </c>
      <c r="BM44" s="52">
        <v>19</v>
      </c>
      <c r="BN44" s="52">
        <v>24</v>
      </c>
      <c r="BO44" s="52">
        <v>44</v>
      </c>
      <c r="BP44" s="52">
        <v>45</v>
      </c>
      <c r="BQ44" s="52">
        <v>21</v>
      </c>
      <c r="BR44" s="52">
        <v>49</v>
      </c>
      <c r="BS44" s="52">
        <v>36</v>
      </c>
      <c r="BT44" s="52">
        <v>24</v>
      </c>
      <c r="BU44" s="52">
        <v>24</v>
      </c>
      <c r="BV44" s="60">
        <v>0.50535303846070345</v>
      </c>
      <c r="BW44" s="52">
        <v>25</v>
      </c>
      <c r="BX44" s="52">
        <v>1</v>
      </c>
      <c r="BY44" s="52">
        <v>8</v>
      </c>
      <c r="BZ44" s="52">
        <v>7</v>
      </c>
      <c r="CA44" s="52">
        <v>15</v>
      </c>
      <c r="CB44" s="52" t="s">
        <v>293</v>
      </c>
      <c r="CC44" s="61">
        <v>0.44728135744070552</v>
      </c>
      <c r="CD44" s="52" t="s">
        <v>284</v>
      </c>
      <c r="CE44" s="61">
        <v>0.26345612965455489</v>
      </c>
      <c r="CF44" s="61">
        <v>0.76482688010511557</v>
      </c>
      <c r="CG44" s="60">
        <v>0.12473362973285929</v>
      </c>
      <c r="CH44" s="60">
        <v>0.50535303846070345</v>
      </c>
      <c r="CI44" s="60">
        <v>0.50535303846070345</v>
      </c>
      <c r="CJ44" s="61">
        <v>0.76482688010511557</v>
      </c>
      <c r="CK44" s="52">
        <v>3</v>
      </c>
      <c r="CL44" s="52">
        <v>52</v>
      </c>
      <c r="CM44" s="62">
        <v>1.0868034538788804</v>
      </c>
      <c r="CN44" s="52">
        <v>412</v>
      </c>
      <c r="CO44" s="52">
        <v>7</v>
      </c>
      <c r="CP44" s="52">
        <v>625</v>
      </c>
      <c r="CQ44" s="52" t="s">
        <v>283</v>
      </c>
      <c r="CR44" s="61">
        <v>0.44728135744070552</v>
      </c>
      <c r="CS44" s="150">
        <v>19249</v>
      </c>
      <c r="CT44" s="150">
        <v>8</v>
      </c>
      <c r="CU44" s="60">
        <v>0.22729143662349738</v>
      </c>
      <c r="CV44" s="61">
        <v>0.26345612965455489</v>
      </c>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row>
    <row r="45" spans="1:127" s="30" customFormat="1" ht="66" x14ac:dyDescent="0.25">
      <c r="A45" s="20" t="s">
        <v>60</v>
      </c>
      <c r="B45" s="21" t="s">
        <v>234</v>
      </c>
      <c r="C45" s="20" t="s">
        <v>100</v>
      </c>
      <c r="D45" s="20" t="s">
        <v>105</v>
      </c>
      <c r="E45" s="65" t="s">
        <v>35</v>
      </c>
      <c r="F45" s="20" t="s">
        <v>44</v>
      </c>
      <c r="G45" s="22" t="s">
        <v>154</v>
      </c>
      <c r="H45" s="23">
        <v>34.705759999999998</v>
      </c>
      <c r="I45" s="23">
        <v>45.448979999999999</v>
      </c>
      <c r="J45" s="23" t="s">
        <v>155</v>
      </c>
      <c r="K45" s="24" t="s">
        <v>126</v>
      </c>
      <c r="L45" s="22" t="s">
        <v>124</v>
      </c>
      <c r="M45" s="25">
        <v>41677</v>
      </c>
      <c r="N45" s="23">
        <v>6000</v>
      </c>
      <c r="O45" s="20">
        <v>632</v>
      </c>
      <c r="P45" s="20">
        <v>580</v>
      </c>
      <c r="Q45" s="20" t="s">
        <v>181</v>
      </c>
      <c r="R45" s="24">
        <v>203</v>
      </c>
      <c r="S45" s="23">
        <f t="shared" si="13"/>
        <v>885</v>
      </c>
      <c r="T45" s="20">
        <v>467</v>
      </c>
      <c r="U45" s="20">
        <v>418</v>
      </c>
      <c r="V45" s="20">
        <v>5</v>
      </c>
      <c r="W45" s="20">
        <v>15</v>
      </c>
      <c r="X45" s="20">
        <v>56</v>
      </c>
      <c r="Y45" s="20">
        <v>55</v>
      </c>
      <c r="Z45" s="20">
        <v>242</v>
      </c>
      <c r="AA45" s="20">
        <v>220</v>
      </c>
      <c r="AB45" s="20">
        <v>161</v>
      </c>
      <c r="AC45" s="20">
        <v>119</v>
      </c>
      <c r="AD45" s="20">
        <v>3</v>
      </c>
      <c r="AE45" s="20">
        <v>9</v>
      </c>
      <c r="AF45" s="20">
        <v>299</v>
      </c>
      <c r="AG45" s="20">
        <v>220</v>
      </c>
      <c r="AH45" s="20">
        <v>266</v>
      </c>
      <c r="AI45" s="20">
        <v>181</v>
      </c>
      <c r="AJ45" s="20">
        <v>444</v>
      </c>
      <c r="AK45" s="20">
        <v>442</v>
      </c>
      <c r="AL45" s="20">
        <v>266</v>
      </c>
      <c r="AM45" s="20">
        <v>133</v>
      </c>
      <c r="AN45" s="26">
        <v>5</v>
      </c>
      <c r="AO45" s="20">
        <v>133</v>
      </c>
      <c r="AP45" s="20">
        <v>442</v>
      </c>
      <c r="AQ45" s="20">
        <v>44</v>
      </c>
      <c r="AR45" s="20">
        <v>266</v>
      </c>
      <c r="AS45" s="20" t="s">
        <v>191</v>
      </c>
      <c r="AT45" s="27">
        <v>0.7</v>
      </c>
      <c r="AU45" s="20" t="s">
        <v>194</v>
      </c>
      <c r="AV45" s="27">
        <v>0.2</v>
      </c>
      <c r="AW45" s="20" t="s">
        <v>193</v>
      </c>
      <c r="AX45" s="27">
        <v>0.1</v>
      </c>
      <c r="AY45" s="27">
        <v>0.2</v>
      </c>
      <c r="AZ45" s="27">
        <v>0.1</v>
      </c>
      <c r="BA45" s="27">
        <v>0.7</v>
      </c>
      <c r="BB45" s="27">
        <v>0.2</v>
      </c>
      <c r="BC45" s="27">
        <v>0.7</v>
      </c>
      <c r="BD45" s="27">
        <v>0.2</v>
      </c>
      <c r="BE45" s="20">
        <v>19</v>
      </c>
      <c r="BF45" s="20">
        <v>31</v>
      </c>
      <c r="BG45" s="20"/>
      <c r="BH45" s="20">
        <v>0</v>
      </c>
      <c r="BI45" s="20">
        <v>5</v>
      </c>
      <c r="BJ45" s="20">
        <v>15</v>
      </c>
      <c r="BK45" s="20">
        <v>33</v>
      </c>
      <c r="BL45" s="20">
        <v>24</v>
      </c>
      <c r="BM45" s="20">
        <v>49</v>
      </c>
      <c r="BN45" s="20">
        <v>5</v>
      </c>
      <c r="BO45" s="20">
        <v>41</v>
      </c>
      <c r="BP45" s="20">
        <v>48</v>
      </c>
      <c r="BQ45" s="20">
        <v>2</v>
      </c>
      <c r="BR45" s="20">
        <v>19</v>
      </c>
      <c r="BS45" s="20">
        <v>35</v>
      </c>
      <c r="BT45" s="20">
        <v>40</v>
      </c>
      <c r="BU45" s="20">
        <v>49</v>
      </c>
      <c r="BV45" s="27">
        <v>0.12537901092790393</v>
      </c>
      <c r="BW45" s="20">
        <v>27</v>
      </c>
      <c r="BX45" s="20">
        <v>3</v>
      </c>
      <c r="BY45" s="20">
        <v>7</v>
      </c>
      <c r="BZ45" s="20">
        <v>24</v>
      </c>
      <c r="CA45" s="20">
        <v>19</v>
      </c>
      <c r="CB45" s="20" t="s">
        <v>295</v>
      </c>
      <c r="CC45" s="28">
        <v>0.96672753581182214</v>
      </c>
      <c r="CD45" s="20" t="s">
        <v>285</v>
      </c>
      <c r="CE45" s="28">
        <v>9.1862181425138134E-2</v>
      </c>
      <c r="CF45" s="28">
        <v>0.154599725222899</v>
      </c>
      <c r="CG45" s="27">
        <v>0.84057104877567912</v>
      </c>
      <c r="CH45" s="27">
        <v>0.12537901092790393</v>
      </c>
      <c r="CI45" s="27">
        <v>0.12537901092790393</v>
      </c>
      <c r="CJ45" s="28">
        <v>0.154599725222899</v>
      </c>
      <c r="CK45" s="20">
        <v>2</v>
      </c>
      <c r="CL45" s="20">
        <v>36</v>
      </c>
      <c r="CM45" s="29">
        <v>2.6957741650529097</v>
      </c>
      <c r="CN45" s="20">
        <v>372</v>
      </c>
      <c r="CO45" s="20">
        <v>24</v>
      </c>
      <c r="CP45" s="20">
        <v>477</v>
      </c>
      <c r="CQ45" s="20" t="s">
        <v>284</v>
      </c>
      <c r="CR45" s="28">
        <v>0.96672753581182214</v>
      </c>
      <c r="CS45" s="151">
        <v>13043</v>
      </c>
      <c r="CT45" s="151">
        <v>14</v>
      </c>
      <c r="CU45" s="27">
        <v>0.91136092079027653</v>
      </c>
      <c r="CV45" s="28">
        <v>9.1862181425138134E-2</v>
      </c>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row>
    <row r="46" spans="1:127" ht="66" x14ac:dyDescent="0.25">
      <c r="A46" s="4" t="s">
        <v>61</v>
      </c>
      <c r="B46" s="9" t="s">
        <v>234</v>
      </c>
      <c r="C46" s="4" t="s">
        <v>101</v>
      </c>
      <c r="D46" s="4" t="s">
        <v>36</v>
      </c>
      <c r="E46" s="64" t="s">
        <v>118</v>
      </c>
      <c r="F46" s="4" t="s">
        <v>44</v>
      </c>
      <c r="G46" s="10" t="s">
        <v>144</v>
      </c>
      <c r="H46" s="11">
        <v>37.133206999999999</v>
      </c>
      <c r="I46" s="11">
        <v>42.695</v>
      </c>
      <c r="J46" s="11" t="s">
        <v>120</v>
      </c>
      <c r="K46" s="12" t="s">
        <v>128</v>
      </c>
      <c r="L46" s="10"/>
      <c r="M46" s="13">
        <v>41678</v>
      </c>
      <c r="N46" s="11">
        <v>0</v>
      </c>
      <c r="O46" s="4">
        <v>614</v>
      </c>
      <c r="P46" s="4">
        <v>186</v>
      </c>
      <c r="Q46" s="4" t="s">
        <v>0</v>
      </c>
      <c r="R46" s="12">
        <v>205</v>
      </c>
      <c r="S46" s="11">
        <f t="shared" si="13"/>
        <v>953</v>
      </c>
      <c r="T46" s="4">
        <v>477</v>
      </c>
      <c r="U46" s="4">
        <v>476</v>
      </c>
      <c r="V46" s="4">
        <v>20</v>
      </c>
      <c r="W46" s="4">
        <v>5</v>
      </c>
      <c r="X46" s="4">
        <v>64</v>
      </c>
      <c r="Y46" s="4">
        <v>88</v>
      </c>
      <c r="Z46" s="4">
        <v>272</v>
      </c>
      <c r="AA46" s="52">
        <v>256</v>
      </c>
      <c r="AB46" s="52">
        <v>117</v>
      </c>
      <c r="AC46" s="52">
        <v>126</v>
      </c>
      <c r="AD46" s="52">
        <v>4</v>
      </c>
      <c r="AE46" s="52">
        <v>1</v>
      </c>
      <c r="AF46" s="52">
        <v>412</v>
      </c>
      <c r="AG46" s="52">
        <v>132</v>
      </c>
      <c r="AH46" s="52">
        <v>286</v>
      </c>
      <c r="AI46" s="52">
        <v>322</v>
      </c>
      <c r="AJ46" s="52">
        <v>355</v>
      </c>
      <c r="AK46" s="52">
        <v>476</v>
      </c>
      <c r="AL46" s="52">
        <v>286</v>
      </c>
      <c r="AM46" s="52">
        <v>143</v>
      </c>
      <c r="AN46" s="59">
        <v>5</v>
      </c>
      <c r="AO46" s="52">
        <v>143</v>
      </c>
      <c r="AP46" s="52">
        <v>476</v>
      </c>
      <c r="AQ46" s="52">
        <v>48</v>
      </c>
      <c r="AR46" s="52">
        <v>286</v>
      </c>
      <c r="AS46" s="52" t="s">
        <v>192</v>
      </c>
      <c r="AT46" s="60">
        <v>0.6</v>
      </c>
      <c r="AU46" s="52" t="s">
        <v>191</v>
      </c>
      <c r="AV46" s="60">
        <v>0.2</v>
      </c>
      <c r="AW46" s="52" t="s">
        <v>2</v>
      </c>
      <c r="AX46" s="60">
        <v>0.2</v>
      </c>
      <c r="AY46" s="60">
        <v>0.2</v>
      </c>
      <c r="AZ46" s="60">
        <v>0.2</v>
      </c>
      <c r="BA46" s="60">
        <v>0.6</v>
      </c>
      <c r="BB46" s="60">
        <v>0.2</v>
      </c>
      <c r="BC46" s="60">
        <v>0.6</v>
      </c>
      <c r="BD46" s="60">
        <v>0.2</v>
      </c>
      <c r="BE46" s="52">
        <v>39</v>
      </c>
      <c r="BF46" s="52">
        <v>25</v>
      </c>
      <c r="BG46" s="52"/>
      <c r="BH46" s="52">
        <v>0</v>
      </c>
      <c r="BI46" s="52">
        <v>42</v>
      </c>
      <c r="BJ46" s="52">
        <v>9</v>
      </c>
      <c r="BK46" s="52">
        <v>34</v>
      </c>
      <c r="BL46" s="52">
        <v>26</v>
      </c>
      <c r="BM46" s="52">
        <v>28</v>
      </c>
      <c r="BN46" s="52">
        <v>0</v>
      </c>
      <c r="BO46" s="52">
        <v>19</v>
      </c>
      <c r="BP46" s="52">
        <v>48</v>
      </c>
      <c r="BQ46" s="52">
        <v>16</v>
      </c>
      <c r="BR46" s="52">
        <v>36</v>
      </c>
      <c r="BS46" s="52">
        <v>41</v>
      </c>
      <c r="BT46" s="52">
        <v>19</v>
      </c>
      <c r="BU46" s="52">
        <v>12</v>
      </c>
      <c r="BV46" s="60">
        <v>0.62145563921426039</v>
      </c>
      <c r="BW46" s="52">
        <v>19</v>
      </c>
      <c r="BX46" s="52">
        <v>1</v>
      </c>
      <c r="BY46" s="52">
        <v>19</v>
      </c>
      <c r="BZ46" s="52">
        <v>24</v>
      </c>
      <c r="CA46" s="52">
        <v>22</v>
      </c>
      <c r="CB46" s="52" t="s">
        <v>294</v>
      </c>
      <c r="CC46" s="61">
        <v>0.28271476341256585</v>
      </c>
      <c r="CD46" s="52" t="s">
        <v>286</v>
      </c>
      <c r="CE46" s="61">
        <v>0.91481022903889275</v>
      </c>
      <c r="CF46" s="61">
        <v>0.39339210637245825</v>
      </c>
      <c r="CG46" s="60">
        <v>0.60845364270249336</v>
      </c>
      <c r="CH46" s="60">
        <v>0.62145563921426039</v>
      </c>
      <c r="CI46" s="60">
        <v>0.62145563921426039</v>
      </c>
      <c r="CJ46" s="61">
        <v>0.39339210637245825</v>
      </c>
      <c r="CK46" s="52">
        <v>1</v>
      </c>
      <c r="CL46" s="52">
        <v>46</v>
      </c>
      <c r="CM46" s="62">
        <v>3.7704247740321963</v>
      </c>
      <c r="CN46" s="52">
        <v>269</v>
      </c>
      <c r="CO46" s="52">
        <v>24</v>
      </c>
      <c r="CP46" s="52">
        <v>911</v>
      </c>
      <c r="CQ46" s="52" t="s">
        <v>285</v>
      </c>
      <c r="CR46" s="61">
        <v>0.28271476341256585</v>
      </c>
      <c r="CS46" s="150">
        <v>14483</v>
      </c>
      <c r="CT46" s="150">
        <v>20</v>
      </c>
      <c r="CU46" s="60">
        <v>0.67696671017387533</v>
      </c>
      <c r="CV46" s="61">
        <v>0.91481022903889275</v>
      </c>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row>
    <row r="47" spans="1:127" s="30" customFormat="1" ht="66" x14ac:dyDescent="0.25">
      <c r="A47" s="20" t="s">
        <v>62</v>
      </c>
      <c r="B47" s="21" t="s">
        <v>234</v>
      </c>
      <c r="C47" s="20" t="s">
        <v>102</v>
      </c>
      <c r="D47" s="20" t="s">
        <v>43</v>
      </c>
      <c r="E47" s="65" t="s">
        <v>118</v>
      </c>
      <c r="F47" s="20" t="s">
        <v>44</v>
      </c>
      <c r="G47" s="22" t="s">
        <v>151</v>
      </c>
      <c r="H47" s="23">
        <v>35.324551</v>
      </c>
      <c r="I47" s="23">
        <v>44.512863000000003</v>
      </c>
      <c r="J47" s="23" t="s">
        <v>120</v>
      </c>
      <c r="K47" s="24" t="s">
        <v>121</v>
      </c>
      <c r="L47" s="22" t="s">
        <v>135</v>
      </c>
      <c r="M47" s="25">
        <v>41679</v>
      </c>
      <c r="N47" s="23">
        <v>1440</v>
      </c>
      <c r="O47" s="20">
        <v>326</v>
      </c>
      <c r="P47" s="20">
        <v>721</v>
      </c>
      <c r="Q47" s="20" t="s">
        <v>181</v>
      </c>
      <c r="R47" s="24">
        <v>190</v>
      </c>
      <c r="S47" s="23">
        <f t="shared" si="13"/>
        <v>948</v>
      </c>
      <c r="T47" s="20">
        <v>565</v>
      </c>
      <c r="U47" s="20">
        <v>383</v>
      </c>
      <c r="V47" s="20">
        <v>10</v>
      </c>
      <c r="W47" s="20">
        <v>9</v>
      </c>
      <c r="X47" s="20">
        <v>87</v>
      </c>
      <c r="Y47" s="20">
        <v>81</v>
      </c>
      <c r="Z47" s="20">
        <v>280</v>
      </c>
      <c r="AA47" s="20">
        <v>242</v>
      </c>
      <c r="AB47" s="20">
        <v>179</v>
      </c>
      <c r="AC47" s="20">
        <v>51</v>
      </c>
      <c r="AD47" s="20">
        <v>9</v>
      </c>
      <c r="AE47" s="20">
        <v>0</v>
      </c>
      <c r="AF47" s="20">
        <v>214</v>
      </c>
      <c r="AG47" s="20">
        <v>250</v>
      </c>
      <c r="AH47" s="20">
        <v>204</v>
      </c>
      <c r="AI47" s="20">
        <v>286</v>
      </c>
      <c r="AJ47" s="20">
        <v>220</v>
      </c>
      <c r="AK47" s="20">
        <v>475</v>
      </c>
      <c r="AL47" s="20">
        <v>284</v>
      </c>
      <c r="AM47" s="20">
        <v>142</v>
      </c>
      <c r="AN47" s="26">
        <v>5</v>
      </c>
      <c r="AO47" s="20">
        <v>142</v>
      </c>
      <c r="AP47" s="20">
        <v>475</v>
      </c>
      <c r="AQ47" s="20">
        <v>47</v>
      </c>
      <c r="AR47" s="20">
        <v>284</v>
      </c>
      <c r="AS47" s="20" t="s">
        <v>193</v>
      </c>
      <c r="AT47" s="27">
        <v>0.4</v>
      </c>
      <c r="AU47" s="20" t="s">
        <v>192</v>
      </c>
      <c r="AV47" s="27">
        <v>0.3</v>
      </c>
      <c r="AW47" s="20" t="s">
        <v>1</v>
      </c>
      <c r="AX47" s="27">
        <v>0.3</v>
      </c>
      <c r="AY47" s="27">
        <v>0.3</v>
      </c>
      <c r="AZ47" s="27">
        <v>0.3</v>
      </c>
      <c r="BA47" s="27">
        <v>0.4</v>
      </c>
      <c r="BB47" s="27">
        <v>0.3</v>
      </c>
      <c r="BC47" s="27">
        <v>0.4</v>
      </c>
      <c r="BD47" s="27">
        <v>0.3</v>
      </c>
      <c r="BE47" s="20">
        <v>33</v>
      </c>
      <c r="BF47" s="20">
        <v>11</v>
      </c>
      <c r="BG47" s="20"/>
      <c r="BH47" s="20">
        <v>46</v>
      </c>
      <c r="BI47" s="20">
        <v>50</v>
      </c>
      <c r="BJ47" s="20">
        <v>50</v>
      </c>
      <c r="BK47" s="20">
        <v>15</v>
      </c>
      <c r="BL47" s="20">
        <v>29</v>
      </c>
      <c r="BM47" s="20">
        <v>41</v>
      </c>
      <c r="BN47" s="20">
        <v>8</v>
      </c>
      <c r="BO47" s="20">
        <v>48</v>
      </c>
      <c r="BP47" s="20">
        <v>34</v>
      </c>
      <c r="BQ47" s="20">
        <v>26</v>
      </c>
      <c r="BR47" s="20">
        <v>0</v>
      </c>
      <c r="BS47" s="20">
        <v>10</v>
      </c>
      <c r="BT47" s="20">
        <v>12</v>
      </c>
      <c r="BU47" s="20">
        <v>27</v>
      </c>
      <c r="BV47" s="27">
        <v>0.23133190130129688</v>
      </c>
      <c r="BW47" s="20">
        <v>39</v>
      </c>
      <c r="BX47" s="20">
        <v>5</v>
      </c>
      <c r="BY47" s="20">
        <v>20</v>
      </c>
      <c r="BZ47" s="20">
        <v>14</v>
      </c>
      <c r="CA47" s="20">
        <v>22</v>
      </c>
      <c r="CB47" s="20" t="s">
        <v>296</v>
      </c>
      <c r="CC47" s="28">
        <v>0.93805156954387559</v>
      </c>
      <c r="CD47" s="20" t="s">
        <v>287</v>
      </c>
      <c r="CE47" s="28">
        <v>0.66587430917993995</v>
      </c>
      <c r="CF47" s="28">
        <v>0.9232889695403349</v>
      </c>
      <c r="CG47" s="27">
        <v>0.46815175304260259</v>
      </c>
      <c r="CH47" s="27">
        <v>0.23133190130129688</v>
      </c>
      <c r="CI47" s="27">
        <v>0.23133190130129688</v>
      </c>
      <c r="CJ47" s="28">
        <v>0.9232889695403349</v>
      </c>
      <c r="CK47" s="20">
        <v>3</v>
      </c>
      <c r="CL47" s="20">
        <v>34</v>
      </c>
      <c r="CM47" s="29">
        <v>2.628759008933689</v>
      </c>
      <c r="CN47" s="20">
        <v>491</v>
      </c>
      <c r="CO47" s="20">
        <v>14</v>
      </c>
      <c r="CP47" s="20">
        <v>956</v>
      </c>
      <c r="CQ47" s="20" t="s">
        <v>286</v>
      </c>
      <c r="CR47" s="28">
        <v>0.93805156954387559</v>
      </c>
      <c r="CS47" s="151">
        <v>8285</v>
      </c>
      <c r="CT47" s="151">
        <v>10</v>
      </c>
      <c r="CU47" s="27">
        <v>0.20180612204404635</v>
      </c>
      <c r="CV47" s="28">
        <v>0.66587430917993995</v>
      </c>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row>
    <row r="48" spans="1:127" ht="36"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9"/>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row>
    <row r="49" spans="1:127" s="30" customFormat="1" ht="36" customHeight="1"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6"/>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ht="36"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9"/>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row>
    <row r="51" spans="1:127" s="30" customFormat="1" ht="36" customHeight="1"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6"/>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row>
    <row r="52" spans="1:127" ht="36"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9"/>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row>
    <row r="53" spans="1:127" s="30" customFormat="1" ht="36" customHeight="1"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6"/>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row>
    <row r="54" spans="1:127" ht="36"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9"/>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row>
    <row r="55" spans="1:127" s="30" customFormat="1" ht="36" customHeigh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6"/>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row>
    <row r="56" spans="1:127" ht="36"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9"/>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row>
    <row r="57" spans="1:127" s="30" customFormat="1" ht="36" customHeigh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6"/>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row>
    <row r="58" spans="1:127" ht="36"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9"/>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row>
    <row r="59" spans="1:127" s="30" customFormat="1" ht="36" customHeigh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6"/>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row>
    <row r="60" spans="1:127" ht="36"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9"/>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row>
    <row r="61" spans="1:127" s="30" customFormat="1" ht="36"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6"/>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row>
    <row r="62" spans="1:127" ht="36"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9"/>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row>
    <row r="63" spans="1:127" s="30" customFormat="1" ht="36"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6"/>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row>
    <row r="64" spans="1:127" ht="36"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9"/>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row>
    <row r="65" spans="1:127" s="30" customFormat="1" ht="36"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6"/>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row>
    <row r="66" spans="1:127" ht="36"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9"/>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row>
    <row r="67" spans="1:127" s="30" customFormat="1" ht="36"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6"/>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row>
    <row r="68" spans="1:127" ht="36"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9"/>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row>
    <row r="69" spans="1:127" s="30" customFormat="1" ht="36"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6"/>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row>
    <row r="70" spans="1:127" ht="36"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9"/>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row>
    <row r="71" spans="1:127" s="30" customFormat="1" ht="36"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6"/>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row>
    <row r="72" spans="1:127" ht="36"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9"/>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row>
    <row r="73" spans="1:127" s="30" customFormat="1" ht="36"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6"/>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row>
    <row r="74" spans="1:127" ht="36"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9"/>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row>
    <row r="75" spans="1:127" s="30" customFormat="1" ht="36"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6"/>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row>
    <row r="76" spans="1:127" ht="36"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9"/>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row>
    <row r="77" spans="1:127" s="30" customFormat="1" ht="36"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6"/>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row>
    <row r="78" spans="1:127" ht="36"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9"/>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row>
    <row r="79" spans="1:127" s="30" customFormat="1" ht="36"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6"/>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row>
    <row r="80" spans="1:127" ht="36"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9"/>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row>
    <row r="81" spans="1:127" s="30" customFormat="1" ht="36" customHeigh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6"/>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row>
    <row r="82" spans="1:127" ht="36"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9"/>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row>
    <row r="83" spans="1:127" s="30" customFormat="1" ht="36" customHeigh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6"/>
      <c r="CI83" s="20"/>
      <c r="CJ83" s="20"/>
      <c r="CK83" s="20"/>
      <c r="CL83" s="20"/>
      <c r="CM83" s="20"/>
      <c r="CN83" s="20"/>
      <c r="CO83" s="20"/>
      <c r="CP83" s="20"/>
      <c r="CQ83" s="20"/>
      <c r="CR83" s="20"/>
      <c r="CS83" s="20"/>
      <c r="CT83" s="20"/>
      <c r="CU83" s="20"/>
      <c r="CV83" s="20"/>
      <c r="CW83" s="20"/>
      <c r="CX83" s="20"/>
      <c r="CY83" s="20"/>
      <c r="CZ83" s="20"/>
      <c r="DA83" s="20"/>
      <c r="DB83" s="20"/>
      <c r="DC83" s="20"/>
      <c r="DD83" s="20"/>
      <c r="DE83" s="20"/>
      <c r="DF83" s="20"/>
      <c r="DG83" s="20"/>
      <c r="DH83" s="20"/>
      <c r="DI83" s="20"/>
      <c r="DJ83" s="20"/>
      <c r="DK83" s="20"/>
      <c r="DL83" s="20"/>
      <c r="DM83" s="20"/>
      <c r="DN83" s="20"/>
      <c r="DO83" s="20"/>
      <c r="DP83" s="20"/>
      <c r="DQ83" s="20"/>
      <c r="DR83" s="20"/>
      <c r="DS83" s="20"/>
      <c r="DT83" s="20"/>
      <c r="DU83" s="20"/>
      <c r="DV83" s="20"/>
      <c r="DW83" s="20"/>
    </row>
    <row r="84" spans="1:127" ht="36"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9"/>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row>
    <row r="85" spans="1:127" s="30" customFormat="1" ht="36"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6"/>
      <c r="CI85" s="20"/>
      <c r="CJ85" s="20"/>
      <c r="CK85" s="20"/>
      <c r="CL85" s="20"/>
      <c r="CM85" s="20"/>
      <c r="CN85" s="20"/>
      <c r="CO85" s="20"/>
      <c r="CP85" s="20"/>
      <c r="CQ85" s="20"/>
      <c r="CR85" s="20"/>
      <c r="CS85" s="20"/>
      <c r="CT85" s="20"/>
      <c r="CU85" s="20"/>
      <c r="CV85" s="20"/>
      <c r="CW85" s="20"/>
      <c r="CX85" s="20"/>
      <c r="CY85" s="20"/>
      <c r="CZ85" s="20"/>
      <c r="DA85" s="20"/>
      <c r="DB85" s="20"/>
      <c r="DC85" s="20"/>
      <c r="DD85" s="20"/>
      <c r="DE85" s="20"/>
      <c r="DF85" s="20"/>
      <c r="DG85" s="20"/>
      <c r="DH85" s="20"/>
      <c r="DI85" s="20"/>
      <c r="DJ85" s="20"/>
      <c r="DK85" s="20"/>
      <c r="DL85" s="20"/>
      <c r="DM85" s="20"/>
      <c r="DN85" s="20"/>
      <c r="DO85" s="20"/>
      <c r="DP85" s="20"/>
      <c r="DQ85" s="20"/>
      <c r="DR85" s="20"/>
      <c r="DS85" s="20"/>
      <c r="DT85" s="20"/>
      <c r="DU85" s="20"/>
      <c r="DV85" s="20"/>
      <c r="DW85" s="20"/>
    </row>
    <row r="86" spans="1:127" ht="36"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9"/>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row>
    <row r="87" spans="1:127" s="30" customFormat="1" ht="36" customHeigh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6"/>
      <c r="CI87" s="20"/>
      <c r="CJ87" s="20"/>
      <c r="CK87" s="20"/>
      <c r="CL87" s="20"/>
      <c r="CM87" s="20"/>
      <c r="CN87" s="20"/>
      <c r="CO87" s="20"/>
      <c r="CP87" s="20"/>
      <c r="CQ87" s="20"/>
      <c r="CR87" s="20"/>
      <c r="CS87" s="20"/>
      <c r="CT87" s="20"/>
      <c r="CU87" s="20"/>
      <c r="CV87" s="20"/>
      <c r="CW87" s="20"/>
      <c r="CX87" s="20"/>
      <c r="CY87" s="20"/>
      <c r="CZ87" s="20"/>
      <c r="DA87" s="20"/>
      <c r="DB87" s="20"/>
      <c r="DC87" s="20"/>
      <c r="DD87" s="20"/>
      <c r="DE87" s="20"/>
      <c r="DF87" s="20"/>
      <c r="DG87" s="20"/>
      <c r="DH87" s="20"/>
      <c r="DI87" s="20"/>
      <c r="DJ87" s="20"/>
      <c r="DK87" s="20"/>
      <c r="DL87" s="20"/>
      <c r="DM87" s="20"/>
      <c r="DN87" s="20"/>
      <c r="DO87" s="20"/>
      <c r="DP87" s="20"/>
      <c r="DQ87" s="20"/>
      <c r="DR87" s="20"/>
      <c r="DS87" s="20"/>
      <c r="DT87" s="20"/>
      <c r="DU87" s="20"/>
      <c r="DV87" s="20"/>
      <c r="DW87" s="20"/>
    </row>
    <row r="88" spans="1:127" ht="36"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9"/>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row>
    <row r="89" spans="1:127" s="30" customFormat="1" ht="36" customHeigh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6"/>
      <c r="CI89" s="20"/>
      <c r="CJ89" s="20"/>
      <c r="CK89" s="20"/>
      <c r="CL89" s="20"/>
      <c r="CM89" s="20"/>
      <c r="CN89" s="20"/>
      <c r="CO89" s="20"/>
      <c r="CP89" s="20"/>
      <c r="CQ89" s="20"/>
      <c r="CR89" s="20"/>
      <c r="CS89" s="20"/>
      <c r="CT89" s="20"/>
      <c r="CU89" s="20"/>
      <c r="CV89" s="20"/>
      <c r="CW89" s="20"/>
      <c r="CX89" s="20"/>
      <c r="CY89" s="20"/>
      <c r="CZ89" s="20"/>
      <c r="DA89" s="20"/>
      <c r="DB89" s="20"/>
      <c r="DC89" s="20"/>
      <c r="DD89" s="20"/>
      <c r="DE89" s="20"/>
      <c r="DF89" s="20"/>
      <c r="DG89" s="20"/>
      <c r="DH89" s="20"/>
      <c r="DI89" s="20"/>
      <c r="DJ89" s="20"/>
      <c r="DK89" s="20"/>
      <c r="DL89" s="20"/>
      <c r="DM89" s="20"/>
      <c r="DN89" s="20"/>
      <c r="DO89" s="20"/>
      <c r="DP89" s="20"/>
      <c r="DQ89" s="20"/>
      <c r="DR89" s="20"/>
      <c r="DS89" s="20"/>
      <c r="DT89" s="20"/>
      <c r="DU89" s="20"/>
      <c r="DV89" s="20"/>
      <c r="DW89" s="20"/>
    </row>
    <row r="90" spans="1:127" ht="36"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9"/>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row>
    <row r="91" spans="1:127" s="30" customFormat="1" ht="36"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6"/>
      <c r="CI91" s="20"/>
      <c r="CJ91" s="20"/>
      <c r="CK91" s="20"/>
      <c r="CL91" s="20"/>
      <c r="CM91" s="20"/>
      <c r="CN91" s="20"/>
      <c r="CO91" s="20"/>
      <c r="CP91" s="20"/>
      <c r="CQ91" s="20"/>
      <c r="CR91" s="20"/>
      <c r="CS91" s="20"/>
      <c r="CT91" s="20"/>
      <c r="CU91" s="20"/>
      <c r="CV91" s="20"/>
      <c r="CW91" s="20"/>
      <c r="CX91" s="20"/>
      <c r="CY91" s="20"/>
      <c r="CZ91" s="20"/>
      <c r="DA91" s="20"/>
      <c r="DB91" s="20"/>
      <c r="DC91" s="20"/>
      <c r="DD91" s="20"/>
      <c r="DE91" s="20"/>
      <c r="DF91" s="20"/>
      <c r="DG91" s="20"/>
      <c r="DH91" s="20"/>
      <c r="DI91" s="20"/>
      <c r="DJ91" s="20"/>
      <c r="DK91" s="20"/>
      <c r="DL91" s="20"/>
      <c r="DM91" s="20"/>
      <c r="DN91" s="20"/>
      <c r="DO91" s="20"/>
      <c r="DP91" s="20"/>
      <c r="DQ91" s="20"/>
      <c r="DR91" s="20"/>
      <c r="DS91" s="20"/>
      <c r="DT91" s="20"/>
      <c r="DU91" s="20"/>
      <c r="DV91" s="20"/>
      <c r="DW91" s="20"/>
    </row>
    <row r="92" spans="1:127" ht="36"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9"/>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row>
    <row r="93" spans="1:127" s="30" customFormat="1" ht="36" customHeigh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6"/>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row>
    <row r="94" spans="1:127" ht="36"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9"/>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row>
    <row r="95" spans="1:127" s="30" customFormat="1" ht="36"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6"/>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row>
    <row r="96" spans="1:127" ht="36"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9"/>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row>
    <row r="97" spans="1:127" s="30" customFormat="1" ht="36" customHeigh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6"/>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row>
    <row r="98" spans="1:127" ht="36"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9"/>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row>
    <row r="99" spans="1:127" s="30" customFormat="1" ht="36"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6"/>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row>
    <row r="100" spans="1:127" ht="36"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9"/>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row>
  </sheetData>
  <mergeCells count="20">
    <mergeCell ref="CI6:CJ6"/>
    <mergeCell ref="AO5:AR6"/>
    <mergeCell ref="A5:I6"/>
    <mergeCell ref="AK5:AN6"/>
    <mergeCell ref="R5:AE6"/>
    <mergeCell ref="J5:Q6"/>
    <mergeCell ref="AF5:AJ6"/>
    <mergeCell ref="CG5:CV5"/>
    <mergeCell ref="BE5:BT6"/>
    <mergeCell ref="AS5:AX6"/>
    <mergeCell ref="CG6:CH6"/>
    <mergeCell ref="CK6:CM6"/>
    <mergeCell ref="CN6:CP6"/>
    <mergeCell ref="BW6:BX6"/>
    <mergeCell ref="BY6:CB6"/>
    <mergeCell ref="AY5:BA6"/>
    <mergeCell ref="BB5:BD6"/>
    <mergeCell ref="CE6:CF6"/>
    <mergeCell ref="BU5:CF5"/>
    <mergeCell ref="CQ6:CR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BG100"/>
  <sheetViews>
    <sheetView showGridLines="0" topLeftCell="A16" zoomScale="85" zoomScaleNormal="85" zoomScaleSheetLayoutView="80" zoomScalePageLayoutView="71" workbookViewId="0">
      <selection activeCell="AF5" sqref="AF5:AI5"/>
    </sheetView>
  </sheetViews>
  <sheetFormatPr defaultRowHeight="13.8" x14ac:dyDescent="0.25"/>
  <cols>
    <col min="1" max="1" width="1" style="37" customWidth="1"/>
    <col min="2" max="2" width="105.44140625" style="15" customWidth="1"/>
    <col min="3" max="3" width="1.33203125" style="37" customWidth="1"/>
    <col min="4" max="4" width="68.109375" style="15" customWidth="1"/>
    <col min="5" max="5" width="24.77734375" style="15" customWidth="1"/>
    <col min="6" max="6" width="2.6640625" style="15" customWidth="1"/>
    <col min="7" max="7" width="12.6640625" style="15" customWidth="1"/>
    <col min="8" max="8" width="7.21875" style="15" bestFit="1" customWidth="1"/>
    <col min="9" max="9" width="8.5546875" style="15" bestFit="1" customWidth="1"/>
    <col min="10" max="10" width="7.21875" style="15" bestFit="1" customWidth="1"/>
    <col min="11" max="11" width="8" style="15" bestFit="1" customWidth="1"/>
    <col min="12" max="12" width="5.109375" style="15" bestFit="1" customWidth="1"/>
    <col min="13" max="13" width="13.44140625" style="15" customWidth="1"/>
    <col min="14" max="14" width="4.33203125" style="15" customWidth="1"/>
    <col min="15" max="15" width="11.109375" style="15" bestFit="1" customWidth="1"/>
    <col min="16" max="16" width="61.33203125" style="15" bestFit="1" customWidth="1"/>
    <col min="17" max="18" width="12.44140625" style="15" customWidth="1"/>
    <col min="19" max="19" width="15.109375" style="15" customWidth="1"/>
    <col min="20" max="20" width="10.33203125" style="15" bestFit="1" customWidth="1"/>
    <col min="21" max="21" width="3.44140625" style="15" customWidth="1"/>
    <col min="22" max="22" width="12.77734375" style="15" customWidth="1"/>
    <col min="23" max="23" width="68.33203125" style="15" customWidth="1"/>
    <col min="24" max="24" width="10.109375" style="15" customWidth="1"/>
    <col min="25" max="25" width="11.21875" style="15" customWidth="1"/>
    <col min="26" max="26" width="16.33203125" style="15" bestFit="1" customWidth="1"/>
    <col min="27" max="27" width="8.21875" style="15" customWidth="1"/>
    <col min="28" max="28" width="34.77734375" style="15" bestFit="1" customWidth="1"/>
    <col min="29" max="29" width="9.33203125" style="15" customWidth="1"/>
    <col min="30" max="30" width="9" style="15" customWidth="1"/>
    <col min="31" max="31" width="8" style="15" bestFit="1" customWidth="1"/>
    <col min="32" max="32" width="8.88671875" style="15" customWidth="1"/>
    <col min="33" max="38" width="7.6640625" style="15" customWidth="1"/>
    <col min="39" max="16384" width="8.88671875" style="15"/>
  </cols>
  <sheetData>
    <row r="1" spans="1:59" ht="13.8" customHeight="1" x14ac:dyDescent="0.3">
      <c r="A1" s="144"/>
      <c r="B1" s="14"/>
      <c r="C1" s="159" t="s">
        <v>182</v>
      </c>
      <c r="D1" s="146"/>
      <c r="E1" s="75" t="str">
        <f>Data!$A$7</f>
        <v>Camp Name</v>
      </c>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13.8" customHeight="1" x14ac:dyDescent="0.25">
      <c r="A2" s="144"/>
      <c r="B2" s="14"/>
      <c r="C2" s="160"/>
      <c r="D2" s="147"/>
      <c r="E2" s="57" t="s">
        <v>15</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row>
    <row r="3" spans="1:59" ht="13.8" customHeight="1" x14ac:dyDescent="0.25">
      <c r="A3" s="144"/>
      <c r="B3" s="14"/>
      <c r="C3" s="144"/>
      <c r="D3" s="93"/>
      <c r="E3" s="2"/>
      <c r="F3" s="2"/>
      <c r="G3" s="2"/>
      <c r="H3" s="2"/>
      <c r="I3" s="2"/>
      <c r="J3" s="2"/>
      <c r="K3" s="2"/>
      <c r="L3" s="2"/>
      <c r="M3" s="2"/>
      <c r="N3" s="2"/>
      <c r="O3" s="2"/>
      <c r="P3" s="2"/>
      <c r="Q3" s="2"/>
      <c r="R3" s="2"/>
      <c r="S3" s="2"/>
      <c r="T3" s="2"/>
      <c r="U3" s="2"/>
      <c r="V3" s="2"/>
      <c r="W3" s="2"/>
      <c r="X3" s="2"/>
      <c r="Y3" s="2"/>
      <c r="Z3" s="2"/>
      <c r="AA3" s="2"/>
      <c r="AB3" s="2"/>
      <c r="AC3" s="2"/>
      <c r="AD3" s="2"/>
      <c r="AE3" s="2"/>
      <c r="AF3" s="138"/>
      <c r="AG3" s="138"/>
      <c r="AH3" s="138"/>
      <c r="AI3" s="138"/>
      <c r="AJ3" s="2"/>
      <c r="AK3" s="2"/>
      <c r="AL3" s="2"/>
      <c r="AM3" s="2"/>
      <c r="AN3" s="2"/>
      <c r="AO3" s="2"/>
      <c r="AP3" s="2"/>
      <c r="AQ3" s="2"/>
      <c r="AR3" s="2"/>
      <c r="AS3" s="2"/>
      <c r="AT3" s="2"/>
      <c r="AU3" s="2"/>
      <c r="AV3" s="2"/>
      <c r="AW3" s="2"/>
      <c r="AX3" s="2"/>
      <c r="AY3" s="2"/>
      <c r="AZ3" s="2"/>
      <c r="BA3" s="2"/>
      <c r="BB3" s="2"/>
      <c r="BC3" s="2"/>
      <c r="BD3" s="2"/>
      <c r="BE3" s="2"/>
      <c r="BF3" s="2"/>
      <c r="BG3" s="2"/>
    </row>
    <row r="4" spans="1:59" ht="13.8" customHeight="1" x14ac:dyDescent="0.25">
      <c r="A4" s="144"/>
      <c r="B4" s="14"/>
      <c r="C4" s="144"/>
      <c r="D4" s="93"/>
      <c r="E4" s="2"/>
      <c r="F4" s="2"/>
      <c r="G4" s="2"/>
      <c r="H4" s="2"/>
      <c r="I4" s="2"/>
      <c r="J4" s="2"/>
      <c r="K4" s="2"/>
      <c r="L4" s="2"/>
      <c r="M4" s="2"/>
      <c r="N4" s="2"/>
      <c r="O4" s="138" t="s">
        <v>278</v>
      </c>
      <c r="P4" s="138"/>
      <c r="Q4" s="2"/>
      <c r="R4" s="2"/>
      <c r="S4" s="2"/>
      <c r="T4" s="2"/>
      <c r="U4" s="2"/>
      <c r="V4" s="138" t="s">
        <v>279</v>
      </c>
      <c r="W4" s="2"/>
      <c r="X4" s="2"/>
      <c r="Y4" s="2"/>
      <c r="Z4" s="2"/>
      <c r="AA4" s="2"/>
      <c r="AB4" s="138" t="s">
        <v>195</v>
      </c>
      <c r="AC4" s="2"/>
      <c r="AD4" s="2"/>
      <c r="AE4" s="2"/>
      <c r="AF4" s="138" t="s">
        <v>162</v>
      </c>
      <c r="AG4" s="2"/>
      <c r="AH4" s="2"/>
      <c r="AI4" s="2"/>
      <c r="AJ4" s="18"/>
      <c r="AK4" s="18"/>
      <c r="AL4" s="18"/>
      <c r="AM4" s="2"/>
      <c r="AN4" s="2"/>
      <c r="AO4" s="2"/>
      <c r="AP4" s="2"/>
      <c r="AQ4" s="2"/>
      <c r="AR4" s="2"/>
      <c r="AS4" s="2"/>
      <c r="AT4" s="2"/>
      <c r="AU4" s="2"/>
      <c r="AV4" s="2"/>
      <c r="AW4" s="2"/>
      <c r="AX4" s="2"/>
      <c r="AY4" s="2"/>
      <c r="AZ4" s="2"/>
      <c r="BA4" s="2"/>
      <c r="BB4" s="2"/>
      <c r="BC4" s="2"/>
      <c r="BD4" s="2"/>
      <c r="BE4" s="2"/>
      <c r="BF4" s="2"/>
      <c r="BG4" s="2"/>
    </row>
    <row r="5" spans="1:59" ht="13.8" customHeight="1" x14ac:dyDescent="0.25">
      <c r="A5" s="144"/>
      <c r="B5" s="14"/>
      <c r="C5" s="144"/>
      <c r="D5" s="93"/>
      <c r="E5" s="2"/>
      <c r="F5" s="2"/>
      <c r="G5" s="54" t="s">
        <v>179</v>
      </c>
      <c r="H5" s="56"/>
      <c r="I5" s="56"/>
      <c r="J5" s="56"/>
      <c r="K5" s="56"/>
      <c r="L5" s="55"/>
      <c r="M5" s="2"/>
      <c r="N5" s="34"/>
      <c r="O5" s="3"/>
      <c r="P5" s="3"/>
      <c r="Q5" s="136" t="s">
        <v>270</v>
      </c>
      <c r="R5" s="136" t="s">
        <v>211</v>
      </c>
      <c r="S5" s="136" t="s">
        <v>269</v>
      </c>
      <c r="T5" s="2"/>
      <c r="U5" s="34"/>
      <c r="V5" s="3"/>
      <c r="W5" s="3"/>
      <c r="X5" s="136" t="s">
        <v>270</v>
      </c>
      <c r="Y5" s="136" t="s">
        <v>211</v>
      </c>
      <c r="Z5" s="136" t="s">
        <v>269</v>
      </c>
      <c r="AA5" s="2"/>
      <c r="AB5" s="3"/>
      <c r="AC5" s="33" t="s">
        <v>171</v>
      </c>
      <c r="AD5" s="33" t="s">
        <v>172</v>
      </c>
      <c r="AE5" s="2"/>
      <c r="AF5" s="164" t="s">
        <v>289</v>
      </c>
      <c r="AG5" s="164" t="s">
        <v>273</v>
      </c>
      <c r="AH5" s="164" t="s">
        <v>274</v>
      </c>
      <c r="AI5" s="164" t="s">
        <v>275</v>
      </c>
      <c r="AJ5" s="18"/>
      <c r="AK5" s="18"/>
      <c r="AL5" s="18"/>
      <c r="AM5" s="2"/>
      <c r="AN5" s="2"/>
      <c r="AO5" s="2"/>
      <c r="AP5" s="2"/>
      <c r="AQ5" s="2"/>
      <c r="AR5" s="2"/>
      <c r="AS5" s="2"/>
      <c r="AT5" s="2"/>
      <c r="AU5" s="2"/>
      <c r="AV5" s="2"/>
      <c r="AW5" s="2"/>
      <c r="AX5" s="2"/>
      <c r="AY5" s="2"/>
      <c r="AZ5" s="2"/>
      <c r="BA5" s="2"/>
      <c r="BB5" s="2"/>
      <c r="BC5" s="2"/>
      <c r="BD5" s="2"/>
      <c r="BE5" s="2"/>
      <c r="BF5" s="2"/>
      <c r="BG5" s="2"/>
    </row>
    <row r="6" spans="1:59" ht="15.6" customHeight="1" x14ac:dyDescent="0.25">
      <c r="A6" s="144"/>
      <c r="B6" s="14"/>
      <c r="C6" s="144"/>
      <c r="D6" s="93"/>
      <c r="E6" s="16"/>
      <c r="F6" s="16"/>
      <c r="G6" s="43"/>
      <c r="H6" s="43" t="s">
        <v>169</v>
      </c>
      <c r="I6" s="43" t="s">
        <v>170</v>
      </c>
      <c r="J6" s="43" t="s">
        <v>273</v>
      </c>
      <c r="K6" s="44" t="s">
        <v>274</v>
      </c>
      <c r="L6" s="43" t="s">
        <v>3</v>
      </c>
      <c r="M6" s="2"/>
      <c r="N6" s="34"/>
      <c r="O6" s="3"/>
      <c r="P6" s="3"/>
      <c r="Q6" s="136"/>
      <c r="R6" s="136"/>
      <c r="S6" s="136"/>
      <c r="T6" s="2"/>
      <c r="U6" s="34"/>
      <c r="V6" s="3"/>
      <c r="W6" s="3"/>
      <c r="X6" s="136"/>
      <c r="Y6" s="136"/>
      <c r="Z6" s="136"/>
      <c r="AA6" s="2"/>
      <c r="AB6" s="40" t="s">
        <v>302</v>
      </c>
      <c r="AC6" s="156">
        <f>Data!BE2</f>
        <v>20</v>
      </c>
      <c r="AD6" s="156">
        <f>Data!BF2</f>
        <v>27</v>
      </c>
      <c r="AE6" s="2"/>
      <c r="AF6" s="79" t="s">
        <v>157</v>
      </c>
      <c r="AG6" s="83">
        <f>Data!V2</f>
        <v>16</v>
      </c>
      <c r="AH6" s="79">
        <f>Data!W2</f>
        <v>8</v>
      </c>
      <c r="AI6" s="83">
        <f>SUM(AG6:AH6)</f>
        <v>24</v>
      </c>
      <c r="AJ6" s="18"/>
      <c r="AK6" s="18"/>
      <c r="AL6" s="18"/>
      <c r="AM6" s="2"/>
      <c r="AN6" s="2"/>
      <c r="AO6" s="2"/>
      <c r="AP6" s="2"/>
      <c r="AQ6" s="2"/>
      <c r="AR6" s="2"/>
      <c r="AS6" s="2"/>
      <c r="AT6" s="2"/>
      <c r="AU6" s="2"/>
      <c r="AV6" s="2"/>
      <c r="AW6" s="2"/>
      <c r="AX6" s="2"/>
      <c r="AY6" s="2"/>
      <c r="AZ6" s="2"/>
      <c r="BA6" s="2"/>
      <c r="BB6" s="2"/>
      <c r="BC6" s="2"/>
      <c r="BD6" s="2"/>
      <c r="BE6" s="2"/>
      <c r="BF6" s="2"/>
      <c r="BG6" s="2"/>
    </row>
    <row r="7" spans="1:59" ht="14.4" customHeight="1" x14ac:dyDescent="0.3">
      <c r="A7" s="144"/>
      <c r="B7" s="14"/>
      <c r="C7" s="144"/>
      <c r="D7" s="93"/>
      <c r="E7" s="17"/>
      <c r="F7" s="17"/>
      <c r="G7" s="43" t="s">
        <v>157</v>
      </c>
      <c r="H7" s="45">
        <f>(J7/L12)</f>
        <v>1.9347037484885126E-2</v>
      </c>
      <c r="I7" s="45">
        <f>(K7/L12)*-1</f>
        <v>-9.673518742442563E-3</v>
      </c>
      <c r="J7" s="46">
        <f>Data!V2</f>
        <v>16</v>
      </c>
      <c r="K7" s="46">
        <f>Data!W2</f>
        <v>8</v>
      </c>
      <c r="L7" s="46">
        <f t="shared" ref="L7:L12" si="0">J7+K7</f>
        <v>24</v>
      </c>
      <c r="M7" s="2"/>
      <c r="O7" s="100" t="s">
        <v>210</v>
      </c>
      <c r="P7" s="97" t="str">
        <f>Data!BU7</f>
        <v>Averaqe open air per household</v>
      </c>
      <c r="Q7" s="137" t="s">
        <v>290</v>
      </c>
      <c r="R7" s="137" t="s">
        <v>298</v>
      </c>
      <c r="S7" s="140">
        <f>Data!BU2</f>
        <v>30</v>
      </c>
      <c r="T7" s="2"/>
      <c r="U7" s="19"/>
      <c r="V7" s="100" t="s">
        <v>210</v>
      </c>
      <c r="W7" s="97" t="str">
        <f>Data!CG1</f>
        <v>% of individuals with access to information</v>
      </c>
      <c r="X7" s="98">
        <v>1</v>
      </c>
      <c r="Y7" s="98">
        <v>0.7</v>
      </c>
      <c r="Z7" s="98">
        <f>Data!CG2</f>
        <v>0.57282900666478687</v>
      </c>
      <c r="AA7" s="2"/>
      <c r="AB7" s="41" t="s">
        <v>303</v>
      </c>
      <c r="AC7" s="157">
        <f>Data!BG2</f>
        <v>0</v>
      </c>
      <c r="AD7" s="157">
        <f>Data!BH2</f>
        <v>46</v>
      </c>
      <c r="AE7" s="2"/>
      <c r="AF7" s="80" t="s">
        <v>158</v>
      </c>
      <c r="AG7" s="83">
        <f>Data!X2</f>
        <v>54</v>
      </c>
      <c r="AH7" s="79">
        <f>Data!Y2</f>
        <v>53</v>
      </c>
      <c r="AI7" s="83">
        <f t="shared" ref="AI7:AI11" si="1">SUM(AG7:AH7)</f>
        <v>107</v>
      </c>
      <c r="AJ7" s="18"/>
      <c r="AK7" s="18"/>
      <c r="AL7" s="18"/>
      <c r="AM7" s="2"/>
      <c r="AN7" s="2"/>
      <c r="AO7" s="2"/>
      <c r="AP7" s="2"/>
      <c r="AQ7" s="2"/>
      <c r="AR7" s="2"/>
      <c r="AS7" s="2"/>
      <c r="AT7" s="2"/>
      <c r="AU7" s="2"/>
      <c r="AV7" s="2"/>
      <c r="AW7" s="2"/>
      <c r="AX7" s="2"/>
      <c r="AY7" s="2"/>
      <c r="AZ7" s="2"/>
      <c r="BA7" s="2"/>
      <c r="BB7" s="2"/>
      <c r="BC7" s="2"/>
      <c r="BD7" s="2"/>
      <c r="BE7" s="2"/>
      <c r="BF7" s="2"/>
      <c r="BG7" s="2"/>
    </row>
    <row r="8" spans="1:59" x14ac:dyDescent="0.25">
      <c r="A8" s="144"/>
      <c r="B8" s="14"/>
      <c r="C8" s="144"/>
      <c r="D8" s="93"/>
      <c r="E8" s="2"/>
      <c r="F8" s="2"/>
      <c r="G8" s="47" t="s">
        <v>158</v>
      </c>
      <c r="H8" s="45">
        <f>(J8/L12)</f>
        <v>6.529625151148731E-2</v>
      </c>
      <c r="I8" s="45">
        <f>(K8/L12)*-1</f>
        <v>-6.4087061668681986E-2</v>
      </c>
      <c r="J8" s="46">
        <f>Data!X2</f>
        <v>54</v>
      </c>
      <c r="K8" s="46">
        <f>Data!Y2</f>
        <v>53</v>
      </c>
      <c r="L8" s="46">
        <f t="shared" si="0"/>
        <v>107</v>
      </c>
      <c r="M8" s="2"/>
      <c r="N8" s="3"/>
      <c r="O8" s="31" t="s">
        <v>200</v>
      </c>
      <c r="P8" s="42" t="str">
        <f>Data!BV7</f>
        <v>% of IDPs registered on an individual basis</v>
      </c>
      <c r="Q8" s="32">
        <v>1</v>
      </c>
      <c r="R8" s="32">
        <v>1</v>
      </c>
      <c r="S8" s="141">
        <f>Data!BV2</f>
        <v>2.304200377507204E-2</v>
      </c>
      <c r="T8" s="2"/>
      <c r="U8" s="19"/>
      <c r="V8" s="100"/>
      <c r="W8" s="97" t="str">
        <f>Data!CH1</f>
        <v>% of women represention in camp management structures</v>
      </c>
      <c r="X8" s="98">
        <v>0.5</v>
      </c>
      <c r="Y8" s="98">
        <v>0.5</v>
      </c>
      <c r="Z8" s="98">
        <f>Data!CH2</f>
        <v>2.304200377507204E-2</v>
      </c>
      <c r="AA8" s="2"/>
      <c r="AB8" s="40" t="s">
        <v>304</v>
      </c>
      <c r="AC8" s="156">
        <f>Data!BI2</f>
        <v>32</v>
      </c>
      <c r="AD8" s="156">
        <f>Data!BJ2</f>
        <v>45</v>
      </c>
      <c r="AE8" s="77"/>
      <c r="AF8" s="81" t="s">
        <v>159</v>
      </c>
      <c r="AG8" s="84">
        <f>Data!Z2</f>
        <v>268</v>
      </c>
      <c r="AH8" s="82">
        <f>Data!AA2</f>
        <v>246</v>
      </c>
      <c r="AI8" s="83">
        <f t="shared" si="1"/>
        <v>514</v>
      </c>
      <c r="AJ8" s="18"/>
      <c r="AK8" s="18"/>
      <c r="AL8" s="18"/>
      <c r="AM8" s="2"/>
      <c r="AN8" s="2"/>
      <c r="AO8" s="2"/>
      <c r="AP8" s="2"/>
      <c r="AQ8" s="2"/>
      <c r="AR8" s="2"/>
      <c r="AS8" s="2"/>
      <c r="AT8" s="2"/>
      <c r="AU8" s="2"/>
      <c r="AV8" s="2"/>
      <c r="AW8" s="2"/>
      <c r="AX8" s="2"/>
      <c r="AY8" s="2"/>
      <c r="AZ8" s="2"/>
      <c r="BA8" s="2"/>
      <c r="BB8" s="2"/>
      <c r="BC8" s="2"/>
      <c r="BD8" s="2"/>
      <c r="BE8" s="2"/>
      <c r="BF8" s="2"/>
      <c r="BG8" s="2"/>
    </row>
    <row r="9" spans="1:59" x14ac:dyDescent="0.25">
      <c r="A9" s="144"/>
      <c r="B9" s="14"/>
      <c r="C9" s="144"/>
      <c r="D9" s="93"/>
      <c r="E9" s="2"/>
      <c r="F9" s="2"/>
      <c r="G9" s="48" t="s">
        <v>159</v>
      </c>
      <c r="H9" s="45">
        <f>(J9/L12)</f>
        <v>0.32406287787182586</v>
      </c>
      <c r="I9" s="45">
        <f>(K9/L12)*-1</f>
        <v>-0.29746070133010882</v>
      </c>
      <c r="J9" s="46">
        <f>Data!Z2</f>
        <v>268</v>
      </c>
      <c r="K9" s="46">
        <f>Data!AA2</f>
        <v>246</v>
      </c>
      <c r="L9" s="46">
        <f t="shared" si="0"/>
        <v>514</v>
      </c>
      <c r="M9" s="2"/>
      <c r="N9" s="3"/>
      <c r="O9" s="100" t="s">
        <v>202</v>
      </c>
      <c r="P9" s="97" t="str">
        <f>Data!BW7</f>
        <v>Average area per household</v>
      </c>
      <c r="Q9" s="137" t="s">
        <v>233</v>
      </c>
      <c r="R9" s="137" t="s">
        <v>233</v>
      </c>
      <c r="S9" s="140">
        <f>Data!BW2</f>
        <v>20</v>
      </c>
      <c r="T9" s="2"/>
      <c r="U9" s="19"/>
      <c r="V9" s="31" t="s">
        <v>200</v>
      </c>
      <c r="W9" s="42" t="str">
        <f>Data!CI1</f>
        <v>% of newborns issued with a birth certificate</v>
      </c>
      <c r="X9" s="32">
        <v>1</v>
      </c>
      <c r="Y9" s="32">
        <v>0.75</v>
      </c>
      <c r="Z9" s="32">
        <f>Data!CI2</f>
        <v>2.304200377507204E-2</v>
      </c>
      <c r="AA9" s="2"/>
      <c r="AB9" s="41" t="s">
        <v>305</v>
      </c>
      <c r="AC9" s="157">
        <f>Data!BK2</f>
        <v>12</v>
      </c>
      <c r="AD9" s="157">
        <f>Data!BL2</f>
        <v>46</v>
      </c>
      <c r="AE9" s="77"/>
      <c r="AF9" s="82" t="s">
        <v>160</v>
      </c>
      <c r="AG9" s="84">
        <f>Data!AB2</f>
        <v>89</v>
      </c>
      <c r="AH9" s="82">
        <f>Data!AC2</f>
        <v>77</v>
      </c>
      <c r="AI9" s="83">
        <f t="shared" si="1"/>
        <v>166</v>
      </c>
      <c r="AJ9" s="18"/>
      <c r="AK9" s="18"/>
      <c r="AL9" s="18"/>
      <c r="AM9" s="2"/>
      <c r="AN9" s="2"/>
      <c r="AO9" s="2"/>
      <c r="AP9" s="2"/>
      <c r="AQ9" s="2"/>
      <c r="AR9" s="2"/>
      <c r="AS9" s="2"/>
      <c r="AT9" s="2"/>
      <c r="AU9" s="2"/>
      <c r="AV9" s="2"/>
      <c r="AW9" s="2"/>
      <c r="AX9" s="2"/>
      <c r="AY9" s="2"/>
      <c r="AZ9" s="2"/>
      <c r="BA9" s="2"/>
      <c r="BB9" s="2"/>
      <c r="BC9" s="2"/>
      <c r="BD9" s="2"/>
      <c r="BE9" s="2"/>
      <c r="BF9" s="2"/>
      <c r="BG9" s="2"/>
    </row>
    <row r="10" spans="1:59" x14ac:dyDescent="0.25">
      <c r="A10" s="144"/>
      <c r="B10" s="14"/>
      <c r="C10" s="144"/>
      <c r="D10" s="93"/>
      <c r="E10" s="2"/>
      <c r="F10" s="2"/>
      <c r="G10" s="43" t="s">
        <v>160</v>
      </c>
      <c r="H10" s="45">
        <f>(J10/L12)</f>
        <v>0.10761789600967352</v>
      </c>
      <c r="I10" s="45">
        <f>(K10/L12)*-1</f>
        <v>-9.3107617896009673E-2</v>
      </c>
      <c r="J10" s="46">
        <f>Data!AB2</f>
        <v>89</v>
      </c>
      <c r="K10" s="46">
        <f>Data!AC2</f>
        <v>77</v>
      </c>
      <c r="L10" s="46">
        <f t="shared" si="0"/>
        <v>166</v>
      </c>
      <c r="M10" s="2"/>
      <c r="N10" s="3"/>
      <c r="O10" s="100"/>
      <c r="P10" s="97" t="str">
        <f>Data!BX7</f>
        <v>Average number of individuals per tent</v>
      </c>
      <c r="Q10" s="137">
        <v>5</v>
      </c>
      <c r="R10" s="137">
        <v>7</v>
      </c>
      <c r="S10" s="140">
        <f>Data!BX2</f>
        <v>2</v>
      </c>
      <c r="T10" s="2"/>
      <c r="U10" s="3"/>
      <c r="V10" s="3"/>
      <c r="W10" s="42" t="str">
        <f>Data!CJ1</f>
        <v>% of individuals with identification documents</v>
      </c>
      <c r="X10" s="32">
        <v>1</v>
      </c>
      <c r="Y10" s="32">
        <v>0.8</v>
      </c>
      <c r="Z10" s="32">
        <f>Data!CI2</f>
        <v>2.304200377507204E-2</v>
      </c>
      <c r="AA10" s="2"/>
      <c r="AB10" s="40" t="s">
        <v>306</v>
      </c>
      <c r="AC10" s="156">
        <f>Data!BM2</f>
        <v>43</v>
      </c>
      <c r="AD10" s="156">
        <f>Data!BN2</f>
        <v>40</v>
      </c>
      <c r="AE10" s="77"/>
      <c r="AF10" s="82" t="s">
        <v>276</v>
      </c>
      <c r="AG10" s="84">
        <f>Data!AD2</f>
        <v>9</v>
      </c>
      <c r="AH10" s="82">
        <f>Data!AE2</f>
        <v>7</v>
      </c>
      <c r="AI10" s="83">
        <f t="shared" si="1"/>
        <v>16</v>
      </c>
      <c r="AJ10" s="18"/>
      <c r="AK10" s="18"/>
      <c r="AL10" s="18"/>
      <c r="AM10" s="2"/>
      <c r="AN10" s="2"/>
      <c r="AO10" s="2"/>
      <c r="AP10" s="2"/>
      <c r="AQ10" s="2"/>
      <c r="AR10" s="2"/>
      <c r="AS10" s="2"/>
      <c r="AT10" s="2"/>
      <c r="AU10" s="2"/>
      <c r="AV10" s="2"/>
      <c r="AW10" s="2"/>
      <c r="AX10" s="2"/>
      <c r="AY10" s="2"/>
      <c r="AZ10" s="2"/>
      <c r="BA10" s="2"/>
      <c r="BB10" s="2"/>
      <c r="BC10" s="2"/>
      <c r="BD10" s="2"/>
      <c r="BE10" s="2"/>
      <c r="BF10" s="2"/>
      <c r="BG10" s="2"/>
    </row>
    <row r="11" spans="1:59" x14ac:dyDescent="0.25">
      <c r="A11" s="144"/>
      <c r="B11" s="14"/>
      <c r="C11" s="144"/>
      <c r="D11" s="93"/>
      <c r="E11" s="2"/>
      <c r="F11" s="2"/>
      <c r="G11" s="43" t="s">
        <v>161</v>
      </c>
      <c r="H11" s="45">
        <f>(J11/L12)</f>
        <v>1.0882708585247884E-2</v>
      </c>
      <c r="I11" s="45">
        <f>(K11/L12)*-1</f>
        <v>-8.4643288996372433E-3</v>
      </c>
      <c r="J11" s="46">
        <f>Data!AD2</f>
        <v>9</v>
      </c>
      <c r="K11" s="46">
        <f>Data!AE2</f>
        <v>7</v>
      </c>
      <c r="L11" s="46">
        <f t="shared" si="0"/>
        <v>16</v>
      </c>
      <c r="M11" s="2"/>
      <c r="N11" s="3"/>
      <c r="O11" s="31" t="s">
        <v>206</v>
      </c>
      <c r="P11" s="42" t="str">
        <f>Data!BY7</f>
        <v>Litres of water available per person per day</v>
      </c>
      <c r="Q11" s="33" t="s">
        <v>299</v>
      </c>
      <c r="R11" s="33" t="s">
        <v>299</v>
      </c>
      <c r="S11" s="148">
        <f>Data!BY2</f>
        <v>19</v>
      </c>
      <c r="T11" s="2"/>
      <c r="U11" s="19"/>
      <c r="V11" s="96" t="s">
        <v>202</v>
      </c>
      <c r="W11" s="97" t="str">
        <f>Data!CK1</f>
        <v>Distance between each shelter</v>
      </c>
      <c r="X11" s="99" t="s">
        <v>318</v>
      </c>
      <c r="Y11" s="99" t="s">
        <v>318</v>
      </c>
      <c r="Z11" s="99">
        <f>Data!CK2</f>
        <v>4</v>
      </c>
      <c r="AA11" s="2"/>
      <c r="AB11" s="41" t="s">
        <v>307</v>
      </c>
      <c r="AC11" s="157">
        <f>Data!BO2</f>
        <v>36</v>
      </c>
      <c r="AD11" s="157">
        <f>Data!BP2</f>
        <v>47</v>
      </c>
      <c r="AE11" s="77"/>
      <c r="AF11" s="82" t="s">
        <v>275</v>
      </c>
      <c r="AG11" s="84">
        <f>SUM(AG6:AG10)</f>
        <v>436</v>
      </c>
      <c r="AH11" s="82">
        <f>SUM(AH6:AH10)</f>
        <v>391</v>
      </c>
      <c r="AI11" s="83">
        <f t="shared" si="1"/>
        <v>827</v>
      </c>
      <c r="AJ11" s="18"/>
      <c r="AK11" s="18"/>
      <c r="AL11" s="18"/>
      <c r="AM11" s="2"/>
      <c r="AN11" s="2"/>
      <c r="AO11" s="2"/>
      <c r="AP11" s="2"/>
      <c r="AQ11" s="2"/>
      <c r="AR11" s="2"/>
      <c r="AS11" s="2"/>
      <c r="AT11" s="2"/>
      <c r="AU11" s="2"/>
      <c r="AV11" s="2"/>
      <c r="AW11" s="2"/>
      <c r="AX11" s="2"/>
      <c r="AY11" s="2"/>
      <c r="AZ11" s="2"/>
      <c r="BA11" s="2"/>
      <c r="BB11" s="2"/>
      <c r="BC11" s="2"/>
      <c r="BD11" s="2"/>
      <c r="BE11" s="2"/>
      <c r="BF11" s="2"/>
      <c r="BG11" s="2"/>
    </row>
    <row r="12" spans="1:59" x14ac:dyDescent="0.25">
      <c r="A12" s="144"/>
      <c r="B12" s="14"/>
      <c r="C12" s="144"/>
      <c r="D12" s="93"/>
      <c r="E12" s="2"/>
      <c r="F12" s="2"/>
      <c r="G12" s="49" t="s">
        <v>275</v>
      </c>
      <c r="H12" s="49"/>
      <c r="I12" s="49"/>
      <c r="J12" s="46">
        <f>SUM(J7:J11)</f>
        <v>436</v>
      </c>
      <c r="K12" s="46">
        <f>SUM(K7:K11)</f>
        <v>391</v>
      </c>
      <c r="L12" s="46">
        <f t="shared" si="0"/>
        <v>827</v>
      </c>
      <c r="M12" s="2"/>
      <c r="N12" s="3"/>
      <c r="O12" s="31"/>
      <c r="P12" s="42" t="str">
        <f>Data!BZ7</f>
        <v># of persons per latrine (m/f)</v>
      </c>
      <c r="Q12" s="33" t="s">
        <v>213</v>
      </c>
      <c r="R12" s="33">
        <v>15</v>
      </c>
      <c r="S12" s="148">
        <f>Data!BZ2</f>
        <v>5</v>
      </c>
      <c r="T12" s="2"/>
      <c r="U12" s="19"/>
      <c r="V12" s="96"/>
      <c r="W12" s="97" t="str">
        <f>Data!CL1</f>
        <v>Distance between shelters and toilets</v>
      </c>
      <c r="X12" s="99" t="s">
        <v>320</v>
      </c>
      <c r="Y12" s="99" t="s">
        <v>320</v>
      </c>
      <c r="Z12" s="99">
        <f>Data!CL2</f>
        <v>32</v>
      </c>
      <c r="AA12" s="2"/>
      <c r="AB12" s="40" t="s">
        <v>308</v>
      </c>
      <c r="AC12" s="156">
        <f>Data!BQ2</f>
        <v>14</v>
      </c>
      <c r="AD12" s="156">
        <f>Data!BR2</f>
        <v>37</v>
      </c>
      <c r="AE12" s="77"/>
      <c r="AF12" s="2"/>
      <c r="AG12" s="2"/>
      <c r="AH12" s="2"/>
      <c r="AI12" s="2"/>
      <c r="AJ12" s="18"/>
      <c r="AK12" s="18"/>
      <c r="AL12" s="18"/>
      <c r="AM12" s="2"/>
      <c r="AN12" s="2"/>
      <c r="AO12" s="2"/>
      <c r="AP12" s="2"/>
      <c r="AQ12" s="2"/>
      <c r="AR12" s="2"/>
      <c r="AS12" s="2"/>
      <c r="AT12" s="2"/>
      <c r="AU12" s="2"/>
      <c r="AV12" s="2"/>
      <c r="AW12" s="2"/>
      <c r="AX12" s="2"/>
      <c r="AY12" s="2"/>
      <c r="AZ12" s="2"/>
      <c r="BA12" s="2"/>
      <c r="BB12" s="2"/>
      <c r="BC12" s="2"/>
      <c r="BD12" s="2"/>
      <c r="BE12" s="2"/>
      <c r="BF12" s="2"/>
      <c r="BG12" s="2"/>
    </row>
    <row r="13" spans="1:59" x14ac:dyDescent="0.25">
      <c r="A13" s="144"/>
      <c r="C13" s="144"/>
      <c r="D13" s="93"/>
      <c r="E13" s="2"/>
      <c r="F13" s="2"/>
      <c r="G13" s="2"/>
      <c r="H13" s="2"/>
      <c r="I13" s="2"/>
      <c r="J13" s="2"/>
      <c r="K13" s="2"/>
      <c r="L13" s="2"/>
      <c r="M13" s="2"/>
      <c r="N13" s="3"/>
      <c r="O13" s="31"/>
      <c r="P13" s="42" t="str">
        <f>Data!CA7</f>
        <v># of persons per shower (m/f)</v>
      </c>
      <c r="Q13" s="33" t="s">
        <v>213</v>
      </c>
      <c r="R13" s="33">
        <v>15</v>
      </c>
      <c r="S13" s="148">
        <f>Data!CA2</f>
        <v>24</v>
      </c>
      <c r="T13" s="2"/>
      <c r="U13" s="19"/>
      <c r="V13" s="96"/>
      <c r="W13" s="97" t="str">
        <f>Data!CM1</f>
        <v>Average covered space per person</v>
      </c>
      <c r="X13" s="99" t="s">
        <v>212</v>
      </c>
      <c r="Y13" s="99">
        <v>3</v>
      </c>
      <c r="Z13" s="102">
        <f>Data!CM2</f>
        <v>0.98521469393822159</v>
      </c>
      <c r="AA13" s="2"/>
      <c r="AB13" s="41" t="s">
        <v>309</v>
      </c>
      <c r="AC13" s="157">
        <f>Data!BS2</f>
        <v>10</v>
      </c>
      <c r="AD13" s="157">
        <f>Data!BT2</f>
        <v>50</v>
      </c>
      <c r="AE13" s="77"/>
      <c r="AF13" s="2"/>
      <c r="AG13" s="2"/>
      <c r="AH13" s="2"/>
      <c r="AI13" s="2"/>
      <c r="AJ13" s="18"/>
      <c r="AK13" s="18"/>
      <c r="AL13" s="18"/>
      <c r="AM13" s="2"/>
      <c r="AN13" s="2"/>
      <c r="AO13" s="2"/>
      <c r="AP13" s="2"/>
      <c r="AQ13" s="2"/>
      <c r="AR13" s="2"/>
      <c r="AS13" s="2"/>
      <c r="AT13" s="2"/>
      <c r="AU13" s="2"/>
      <c r="AV13" s="2"/>
      <c r="AW13" s="2"/>
      <c r="AX13" s="2"/>
      <c r="AY13" s="2"/>
      <c r="AZ13" s="2"/>
      <c r="BA13" s="2"/>
      <c r="BB13" s="2"/>
      <c r="BC13" s="2"/>
      <c r="BD13" s="2"/>
      <c r="BE13" s="2"/>
      <c r="BF13" s="2"/>
      <c r="BG13" s="2"/>
    </row>
    <row r="14" spans="1:59" x14ac:dyDescent="0.25">
      <c r="A14" s="144"/>
      <c r="B14" s="14"/>
      <c r="C14" s="144"/>
      <c r="D14" s="93"/>
      <c r="E14" s="2"/>
      <c r="F14" s="2"/>
      <c r="G14" s="2"/>
      <c r="H14" s="2"/>
      <c r="I14" s="2"/>
      <c r="J14" s="2"/>
      <c r="K14" s="2"/>
      <c r="L14" s="2"/>
      <c r="M14" s="2"/>
      <c r="N14" s="3"/>
      <c r="O14" s="31"/>
      <c r="P14" s="42" t="str">
        <f>Data!CB7</f>
        <v>Frequency of solid waste disposal from the settled environment</v>
      </c>
      <c r="Q14" s="33" t="s">
        <v>300</v>
      </c>
      <c r="R14" s="33" t="s">
        <v>300</v>
      </c>
      <c r="S14" s="148" t="str">
        <f>Data!CB2</f>
        <v>every 3 weeks</v>
      </c>
      <c r="T14" s="2"/>
      <c r="U14" s="19"/>
      <c r="V14" s="31" t="s">
        <v>206</v>
      </c>
      <c r="W14" s="42" t="str">
        <f>Data!CN1</f>
        <v># people per water point</v>
      </c>
      <c r="X14" s="89" t="s">
        <v>322</v>
      </c>
      <c r="Y14" s="89" t="s">
        <v>322</v>
      </c>
      <c r="Z14" s="89">
        <f>Data!CN2</f>
        <v>450</v>
      </c>
      <c r="AA14" s="2"/>
      <c r="AB14" s="39" t="s">
        <v>3</v>
      </c>
      <c r="AC14" s="156">
        <f>SUM(AC6:AC13)</f>
        <v>167</v>
      </c>
      <c r="AD14" s="156">
        <f>SUM(AD6:AD13)</f>
        <v>338</v>
      </c>
      <c r="AE14" s="77"/>
      <c r="AF14" s="2"/>
      <c r="AG14" s="2"/>
      <c r="AH14" s="2"/>
      <c r="AI14" s="2"/>
      <c r="AJ14" s="18"/>
      <c r="AK14" s="18"/>
      <c r="AL14" s="18"/>
      <c r="AM14" s="2"/>
      <c r="AN14" s="2"/>
      <c r="AO14" s="2"/>
      <c r="AP14" s="2"/>
      <c r="AQ14" s="2"/>
      <c r="AR14" s="2"/>
      <c r="AS14" s="2"/>
      <c r="AT14" s="2"/>
      <c r="AU14" s="2"/>
      <c r="AV14" s="2"/>
      <c r="AW14" s="2"/>
      <c r="AX14" s="2"/>
      <c r="AY14" s="2"/>
      <c r="AZ14" s="2"/>
      <c r="BA14" s="2"/>
      <c r="BB14" s="2"/>
      <c r="BC14" s="2"/>
      <c r="BD14" s="2"/>
      <c r="BE14" s="2"/>
      <c r="BF14" s="2"/>
      <c r="BG14" s="2"/>
    </row>
    <row r="15" spans="1:59" x14ac:dyDescent="0.25">
      <c r="A15" s="144"/>
      <c r="B15" s="14"/>
      <c r="C15" s="144"/>
      <c r="D15" s="93"/>
      <c r="E15" s="2"/>
      <c r="F15" s="2"/>
      <c r="G15" s="54" t="s">
        <v>178</v>
      </c>
      <c r="H15" s="56"/>
      <c r="I15" s="56"/>
      <c r="J15" s="55"/>
      <c r="K15" s="2"/>
      <c r="L15" s="2"/>
      <c r="M15" s="2"/>
      <c r="N15" s="3"/>
      <c r="O15" s="100" t="s">
        <v>2</v>
      </c>
      <c r="P15" s="97" t="str">
        <f>Data!CC7</f>
        <v>% of households accessed food parcels or equivalent in the past month</v>
      </c>
      <c r="Q15" s="98">
        <v>1</v>
      </c>
      <c r="R15" s="98">
        <v>1</v>
      </c>
      <c r="S15" s="139">
        <f>Data!CC2</f>
        <v>9.1897430430425864E-2</v>
      </c>
      <c r="T15" s="2"/>
      <c r="U15" s="19"/>
      <c r="V15" s="103"/>
      <c r="W15" s="42" t="str">
        <f>Data!CO1</f>
        <v>Distance between toilets and ground water sources</v>
      </c>
      <c r="X15" s="89" t="s">
        <v>324</v>
      </c>
      <c r="Y15" s="89" t="s">
        <v>324</v>
      </c>
      <c r="Z15" s="89">
        <f>Data!CO2</f>
        <v>5</v>
      </c>
      <c r="AA15" s="2"/>
      <c r="AB15" s="2"/>
      <c r="AC15" s="2"/>
      <c r="AD15" s="2"/>
      <c r="AE15" s="2"/>
      <c r="AF15" s="2"/>
      <c r="AG15" s="2"/>
      <c r="AH15" s="2"/>
      <c r="AI15" s="2"/>
      <c r="AJ15" s="18"/>
      <c r="AK15" s="18"/>
      <c r="AL15" s="18"/>
      <c r="AM15" s="2"/>
      <c r="AN15" s="2"/>
      <c r="AO15" s="2"/>
      <c r="AP15" s="2"/>
      <c r="AQ15" s="2"/>
      <c r="AR15" s="2"/>
      <c r="AS15" s="2"/>
      <c r="AT15" s="2"/>
      <c r="AU15" s="2"/>
      <c r="AV15" s="2"/>
      <c r="AW15" s="2"/>
      <c r="AX15" s="2"/>
      <c r="AY15" s="2"/>
      <c r="AZ15" s="2"/>
      <c r="BA15" s="2"/>
      <c r="BB15" s="2"/>
      <c r="BC15" s="2"/>
      <c r="BD15" s="2"/>
      <c r="BE15" s="2"/>
      <c r="BF15" s="2"/>
      <c r="BG15" s="2"/>
    </row>
    <row r="16" spans="1:59" x14ac:dyDescent="0.25">
      <c r="A16" s="144"/>
      <c r="B16" s="14"/>
      <c r="C16" s="144"/>
      <c r="D16" s="93"/>
      <c r="E16" s="2"/>
      <c r="F16" s="2"/>
      <c r="G16" s="51" t="str">
        <f>Data!AK1</f>
        <v>Group1</v>
      </c>
      <c r="H16" s="51" t="str">
        <f>Data!AL1</f>
        <v>Group2</v>
      </c>
      <c r="I16" s="51" t="str">
        <f>Data!AM1</f>
        <v>Group3</v>
      </c>
      <c r="J16" s="51" t="str">
        <f>Data!AN1</f>
        <v>Group4</v>
      </c>
      <c r="K16" s="2"/>
      <c r="L16" s="2"/>
      <c r="M16" s="2"/>
      <c r="N16" s="3"/>
      <c r="O16" s="31" t="s">
        <v>4</v>
      </c>
      <c r="P16" s="42" t="str">
        <f>Data!CD7</f>
        <v>distance in kilometres to nearest medical facility</v>
      </c>
      <c r="Q16" s="33" t="s">
        <v>301</v>
      </c>
      <c r="R16" s="33" t="s">
        <v>301</v>
      </c>
      <c r="S16" s="148" t="str">
        <f>Data!CD2</f>
        <v>1 - 5 km</v>
      </c>
      <c r="T16" s="2"/>
      <c r="U16" s="19"/>
      <c r="V16" s="103"/>
      <c r="W16" s="42" t="str">
        <f>Data!CP1</f>
        <v># of persons per refuse pit</v>
      </c>
      <c r="X16" s="89" t="s">
        <v>326</v>
      </c>
      <c r="Y16" s="89" t="s">
        <v>326</v>
      </c>
      <c r="Z16" s="89">
        <f>Data!CP2</f>
        <v>609</v>
      </c>
      <c r="AA16" s="2"/>
      <c r="AB16" s="2"/>
      <c r="AC16" s="2"/>
      <c r="AD16" s="2"/>
      <c r="AE16" s="2"/>
      <c r="AF16" s="2"/>
      <c r="AG16" s="2"/>
      <c r="AH16" s="2"/>
      <c r="AI16" s="2"/>
      <c r="AJ16" s="18"/>
      <c r="AK16" s="18"/>
      <c r="AL16" s="18"/>
      <c r="AM16" s="2"/>
      <c r="AN16" s="2"/>
      <c r="AO16" s="2"/>
      <c r="AP16" s="2"/>
      <c r="AQ16" s="2"/>
      <c r="AR16" s="2"/>
      <c r="AS16" s="2"/>
      <c r="AT16" s="2"/>
      <c r="AU16" s="2"/>
      <c r="AV16" s="2"/>
      <c r="AW16" s="2"/>
      <c r="AX16" s="2"/>
      <c r="AY16" s="2"/>
      <c r="AZ16" s="2"/>
      <c r="BA16" s="2"/>
      <c r="BB16" s="2"/>
      <c r="BC16" s="2"/>
      <c r="BD16" s="2"/>
      <c r="BE16" s="2"/>
      <c r="BF16" s="2"/>
      <c r="BG16" s="2"/>
    </row>
    <row r="17" spans="1:59" x14ac:dyDescent="0.25">
      <c r="A17" s="144"/>
      <c r="B17" s="14"/>
      <c r="C17" s="144"/>
      <c r="D17" s="93"/>
      <c r="E17" s="2"/>
      <c r="F17" s="2"/>
      <c r="G17" s="51">
        <f>Data!AK2</f>
        <v>380</v>
      </c>
      <c r="H17" s="51">
        <f>Data!AL2</f>
        <v>268</v>
      </c>
      <c r="I17" s="51">
        <f>Data!AM2</f>
        <v>134</v>
      </c>
      <c r="J17" s="51">
        <f>Data!AN2</f>
        <v>5</v>
      </c>
      <c r="K17" s="2"/>
      <c r="L17" s="2"/>
      <c r="M17" s="2"/>
      <c r="N17" s="3"/>
      <c r="O17" s="100" t="s">
        <v>1</v>
      </c>
      <c r="P17" s="97" t="str">
        <f>Data!CE7</f>
        <v>% of children aged 6-11 enrolled in primary school</v>
      </c>
      <c r="Q17" s="98">
        <v>1</v>
      </c>
      <c r="R17" s="98">
        <v>0.75</v>
      </c>
      <c r="S17" s="139">
        <f>Data!CE2</f>
        <v>0.5765660865384693</v>
      </c>
      <c r="T17" s="2"/>
      <c r="U17" s="19"/>
      <c r="V17" s="96" t="s">
        <v>2</v>
      </c>
      <c r="W17" s="97" t="str">
        <f>Data!CQ1</f>
        <v>Distance to food distribution site</v>
      </c>
      <c r="X17" s="99" t="s">
        <v>316</v>
      </c>
      <c r="Y17" s="99" t="s">
        <v>316</v>
      </c>
      <c r="Z17" s="99" t="str">
        <f>Data!CQ2</f>
        <v>10 km or more</v>
      </c>
      <c r="AA17" s="2"/>
      <c r="AB17" s="2"/>
      <c r="AC17" s="2"/>
      <c r="AD17" s="2"/>
      <c r="AE17" s="2"/>
      <c r="AF17" s="2"/>
      <c r="AG17" s="2"/>
      <c r="AH17" s="2"/>
      <c r="AI17" s="2"/>
      <c r="AJ17" s="18"/>
      <c r="AK17" s="18"/>
      <c r="AL17" s="18"/>
      <c r="AM17" s="2"/>
      <c r="AN17" s="2"/>
      <c r="AO17" s="2"/>
      <c r="AP17" s="2"/>
      <c r="AQ17" s="2"/>
      <c r="AR17" s="2"/>
      <c r="AS17" s="2"/>
      <c r="AT17" s="2"/>
      <c r="AU17" s="2"/>
      <c r="AV17" s="2"/>
      <c r="AW17" s="2"/>
      <c r="AX17" s="2"/>
      <c r="AY17" s="2"/>
      <c r="AZ17" s="2"/>
      <c r="BA17" s="2"/>
      <c r="BB17" s="2"/>
      <c r="BC17" s="2"/>
      <c r="BD17" s="2"/>
      <c r="BE17" s="2"/>
      <c r="BF17" s="2"/>
      <c r="BG17" s="2"/>
    </row>
    <row r="18" spans="1:59" x14ac:dyDescent="0.25">
      <c r="A18" s="144"/>
      <c r="B18" s="14"/>
      <c r="C18" s="144"/>
      <c r="D18" s="93"/>
      <c r="E18" s="2"/>
      <c r="F18" s="2"/>
      <c r="G18" s="50"/>
      <c r="H18" s="50"/>
      <c r="I18" s="50"/>
      <c r="J18" s="50"/>
      <c r="K18" s="2"/>
      <c r="L18" s="2"/>
      <c r="M18" s="2"/>
      <c r="N18" s="3"/>
      <c r="O18" s="2"/>
      <c r="P18" s="97" t="str">
        <f>Data!CF7</f>
        <v>% of children aged 12-17 enrolled in secondary school</v>
      </c>
      <c r="Q18" s="98">
        <v>1</v>
      </c>
      <c r="R18" s="98">
        <v>0.75</v>
      </c>
      <c r="S18" s="139">
        <f>Data!CF2</f>
        <v>0.88523143660880066</v>
      </c>
      <c r="T18" s="2"/>
      <c r="U18" s="19"/>
      <c r="V18" s="2"/>
      <c r="W18" s="97" t="str">
        <f>Data!CR1</f>
        <v>% of population within 1 days return walk of supplimentary feeding programmes</v>
      </c>
      <c r="X18" s="139">
        <v>0.9</v>
      </c>
      <c r="Y18" s="139">
        <v>0.9</v>
      </c>
      <c r="Z18" s="155">
        <f>Data!CR2</f>
        <v>9.1897430430425864E-2</v>
      </c>
      <c r="AA18" s="2"/>
      <c r="AB18" s="2"/>
      <c r="AC18" s="2"/>
      <c r="AD18" s="2"/>
      <c r="AE18" s="2"/>
      <c r="AF18" s="2"/>
      <c r="AG18" s="2"/>
      <c r="AH18" s="2"/>
      <c r="AI18" s="2"/>
      <c r="AJ18" s="18"/>
      <c r="AK18" s="18"/>
      <c r="AL18" s="18"/>
      <c r="AM18" s="2"/>
      <c r="AN18" s="2"/>
      <c r="AO18" s="2"/>
      <c r="AP18" s="2"/>
      <c r="AQ18" s="2"/>
      <c r="AR18" s="2"/>
      <c r="AS18" s="2"/>
      <c r="AT18" s="2"/>
      <c r="AU18" s="2"/>
      <c r="AV18" s="2"/>
      <c r="AW18" s="2"/>
      <c r="AX18" s="2"/>
      <c r="AY18" s="2"/>
      <c r="AZ18" s="2"/>
      <c r="BA18" s="2"/>
      <c r="BB18" s="2"/>
      <c r="BC18" s="2"/>
      <c r="BD18" s="2"/>
      <c r="BE18" s="2"/>
      <c r="BF18" s="2"/>
      <c r="BG18" s="2"/>
    </row>
    <row r="19" spans="1:59" ht="15.6" customHeight="1" x14ac:dyDescent="0.25">
      <c r="A19" s="144"/>
      <c r="B19" s="14"/>
      <c r="C19" s="144"/>
      <c r="D19" s="93"/>
      <c r="E19" s="2"/>
      <c r="F19" s="2"/>
      <c r="G19" s="54" t="s">
        <v>180</v>
      </c>
      <c r="H19" s="56"/>
      <c r="I19" s="56"/>
      <c r="J19" s="55"/>
      <c r="K19" s="2"/>
      <c r="L19" s="2"/>
      <c r="M19" s="2"/>
      <c r="N19" s="2"/>
      <c r="O19" s="2"/>
      <c r="P19" s="2"/>
      <c r="Q19" s="2"/>
      <c r="R19" s="2"/>
      <c r="S19" s="2"/>
      <c r="T19" s="2"/>
      <c r="U19" s="19"/>
      <c r="V19" s="31" t="s">
        <v>4</v>
      </c>
      <c r="W19" s="42" t="str">
        <f>Data!CS1</f>
        <v># of people per health unit</v>
      </c>
      <c r="X19" s="149" t="s">
        <v>311</v>
      </c>
      <c r="Y19" s="149" t="s">
        <v>311</v>
      </c>
      <c r="Z19" s="153">
        <f>Data!CS2</f>
        <v>14190</v>
      </c>
      <c r="AA19" s="2"/>
      <c r="AB19" s="2"/>
      <c r="AC19" s="2"/>
      <c r="AD19" s="2"/>
      <c r="AE19" s="2"/>
      <c r="AF19" s="2"/>
      <c r="AG19" s="2"/>
      <c r="AH19" s="2"/>
      <c r="AI19" s="2"/>
      <c r="AJ19" s="18"/>
      <c r="AK19" s="18"/>
      <c r="AL19" s="18"/>
      <c r="AM19" s="2"/>
      <c r="AN19" s="2"/>
      <c r="AO19" s="2"/>
      <c r="AP19" s="2"/>
      <c r="AQ19" s="2"/>
      <c r="AR19" s="2"/>
      <c r="AS19" s="2"/>
      <c r="AT19" s="2"/>
      <c r="AU19" s="2"/>
      <c r="AV19" s="2"/>
      <c r="AW19" s="2"/>
      <c r="AX19" s="2"/>
      <c r="AY19" s="2"/>
      <c r="AZ19" s="2"/>
      <c r="BA19" s="2"/>
      <c r="BB19" s="2"/>
      <c r="BC19" s="2"/>
      <c r="BD19" s="2"/>
      <c r="BE19" s="2"/>
      <c r="BF19" s="2"/>
      <c r="BG19" s="2"/>
    </row>
    <row r="20" spans="1:59" ht="15.6" customHeight="1" x14ac:dyDescent="0.25">
      <c r="A20" s="144"/>
      <c r="B20" s="14"/>
      <c r="C20" s="144"/>
      <c r="D20" s="93"/>
      <c r="E20" s="2"/>
      <c r="F20" s="2"/>
      <c r="G20" s="51" t="str">
        <f>Data!AO7</f>
        <v>Christian</v>
      </c>
      <c r="H20" s="51" t="str">
        <f>Data!AP7</f>
        <v>Muslim</v>
      </c>
      <c r="I20" s="51" t="str">
        <f>Data!AQ7</f>
        <v>Buddhist</v>
      </c>
      <c r="J20" s="51" t="str">
        <f>Data!AR7</f>
        <v>Hindu</v>
      </c>
      <c r="K20" s="2"/>
      <c r="L20" s="2"/>
      <c r="M20" s="2"/>
      <c r="N20" s="2"/>
      <c r="O20" s="2"/>
      <c r="P20" s="2"/>
      <c r="Q20" s="2"/>
      <c r="R20" s="2"/>
      <c r="S20" s="2"/>
      <c r="T20" s="2"/>
      <c r="U20" s="3"/>
      <c r="V20" s="3"/>
      <c r="W20" s="42" t="str">
        <f>Data!CT1</f>
        <v># of health care workers per 10,000 people</v>
      </c>
      <c r="X20" s="149" t="s">
        <v>313</v>
      </c>
      <c r="Y20" s="149" t="s">
        <v>313</v>
      </c>
      <c r="Z20" s="89">
        <f>Data!CT2</f>
        <v>20</v>
      </c>
      <c r="AA20" s="2"/>
      <c r="AB20" s="2"/>
      <c r="AC20" s="2"/>
      <c r="AD20" s="2"/>
      <c r="AE20" s="2"/>
      <c r="AF20" s="2"/>
      <c r="AG20" s="2"/>
      <c r="AH20" s="2"/>
      <c r="AI20" s="2"/>
      <c r="AJ20" s="18"/>
      <c r="AK20" s="18"/>
      <c r="AL20" s="18"/>
      <c r="AM20" s="2"/>
      <c r="AN20" s="2"/>
      <c r="AO20" s="2"/>
      <c r="AP20" s="2"/>
      <c r="AQ20" s="2"/>
      <c r="AR20" s="2"/>
      <c r="AS20" s="2"/>
      <c r="AT20" s="2"/>
      <c r="AU20" s="2"/>
      <c r="AV20" s="2"/>
      <c r="AW20" s="2"/>
      <c r="AX20" s="2"/>
      <c r="AY20" s="2"/>
      <c r="AZ20" s="2"/>
      <c r="BA20" s="2"/>
      <c r="BB20" s="2"/>
      <c r="BC20" s="2"/>
      <c r="BD20" s="2"/>
      <c r="BE20" s="2"/>
      <c r="BF20" s="2"/>
      <c r="BG20" s="2"/>
    </row>
    <row r="21" spans="1:59" x14ac:dyDescent="0.25">
      <c r="A21" s="144"/>
      <c r="B21" s="14"/>
      <c r="C21" s="144"/>
      <c r="D21" s="93"/>
      <c r="E21" s="2"/>
      <c r="F21" s="2"/>
      <c r="G21" s="51">
        <f>Data!AO8</f>
        <v>134</v>
      </c>
      <c r="H21" s="51">
        <f>Data!AP8</f>
        <v>357</v>
      </c>
      <c r="I21" s="51">
        <f>Data!AQ8</f>
        <v>45</v>
      </c>
      <c r="J21" s="51">
        <f>Data!AR8</f>
        <v>268</v>
      </c>
      <c r="K21" s="2"/>
      <c r="L21" s="2"/>
      <c r="M21" s="2"/>
      <c r="N21" s="2"/>
      <c r="O21" s="2"/>
      <c r="P21" s="2"/>
      <c r="Q21" s="2"/>
      <c r="R21" s="2"/>
      <c r="S21" s="2"/>
      <c r="T21" s="2"/>
      <c r="U21" s="19"/>
      <c r="V21" s="96" t="s">
        <v>198</v>
      </c>
      <c r="W21" s="97" t="str">
        <f>Data!CU1</f>
        <v>% of households who are able to afford basic needs</v>
      </c>
      <c r="X21" s="98">
        <v>1</v>
      </c>
      <c r="Y21" s="98">
        <v>0.8</v>
      </c>
      <c r="Z21" s="98">
        <f>Data!CU2</f>
        <v>0.76565599589370736</v>
      </c>
      <c r="AA21" s="2"/>
      <c r="AB21" s="2"/>
      <c r="AC21" s="2"/>
      <c r="AD21" s="2"/>
      <c r="AE21" s="2"/>
      <c r="AF21" s="2"/>
      <c r="AG21" s="2"/>
      <c r="AH21" s="2"/>
      <c r="AI21" s="2"/>
      <c r="AJ21" s="18"/>
      <c r="AK21" s="18"/>
      <c r="AL21" s="18"/>
      <c r="AM21" s="2"/>
      <c r="AN21" s="2"/>
      <c r="AO21" s="2"/>
      <c r="AP21" s="2"/>
      <c r="AQ21" s="2"/>
      <c r="AR21" s="2"/>
      <c r="AS21" s="2"/>
      <c r="AT21" s="2"/>
      <c r="AU21" s="2"/>
      <c r="AV21" s="2"/>
      <c r="AW21" s="2"/>
      <c r="AX21" s="2"/>
      <c r="AY21" s="2"/>
      <c r="AZ21" s="2"/>
      <c r="BA21" s="2"/>
      <c r="BB21" s="2"/>
      <c r="BC21" s="2"/>
      <c r="BD21" s="2"/>
      <c r="BE21" s="2"/>
      <c r="BF21" s="2"/>
      <c r="BG21" s="2"/>
    </row>
    <row r="22" spans="1:59" x14ac:dyDescent="0.25">
      <c r="A22" s="144"/>
      <c r="B22" s="14"/>
      <c r="C22" s="144"/>
      <c r="D22" s="93"/>
      <c r="E22" s="2"/>
      <c r="F22" s="2"/>
      <c r="G22" s="35"/>
      <c r="H22" s="35"/>
      <c r="I22" s="35"/>
      <c r="J22" s="35"/>
      <c r="K22" s="2"/>
      <c r="L22" s="2"/>
      <c r="M22" s="2"/>
      <c r="N22" s="2"/>
      <c r="O22" s="2"/>
      <c r="P22" s="2"/>
      <c r="Q22" s="2"/>
      <c r="R22" s="2"/>
      <c r="S22" s="2"/>
      <c r="T22" s="2"/>
      <c r="U22" s="19"/>
      <c r="V22" s="31" t="s">
        <v>1</v>
      </c>
      <c r="W22" s="42" t="str">
        <f>Data!CV1</f>
        <v>% of children with specific needs enrolled in school</v>
      </c>
      <c r="X22" s="32">
        <v>1</v>
      </c>
      <c r="Y22" s="32">
        <v>0.8</v>
      </c>
      <c r="Z22" s="32">
        <f>Data!CV2</f>
        <v>0.5765660865384693</v>
      </c>
      <c r="AA22" s="2"/>
      <c r="AB22" s="2"/>
      <c r="AC22" s="2"/>
      <c r="AD22" s="2"/>
      <c r="AE22" s="2"/>
      <c r="AF22" s="2"/>
      <c r="AG22" s="2"/>
      <c r="AH22" s="2"/>
      <c r="AI22" s="2"/>
      <c r="AJ22" s="18"/>
      <c r="AK22" s="18"/>
      <c r="AL22" s="18"/>
      <c r="AM22" s="2"/>
      <c r="AN22" s="2"/>
      <c r="AO22" s="2"/>
      <c r="AP22" s="2"/>
      <c r="AQ22" s="2"/>
      <c r="AR22" s="2"/>
      <c r="AS22" s="2"/>
      <c r="AT22" s="2"/>
      <c r="AU22" s="2"/>
      <c r="AV22" s="2"/>
      <c r="AW22" s="2"/>
      <c r="AX22" s="2"/>
      <c r="AY22" s="2"/>
      <c r="AZ22" s="2"/>
      <c r="BA22" s="2"/>
      <c r="BB22" s="2"/>
      <c r="BC22" s="2"/>
      <c r="BD22" s="2"/>
      <c r="BE22" s="2"/>
      <c r="BF22" s="2"/>
      <c r="BG22" s="2"/>
    </row>
    <row r="23" spans="1:59" x14ac:dyDescent="0.25">
      <c r="A23" s="144"/>
      <c r="B23" s="14"/>
      <c r="C23" s="144"/>
      <c r="D23" s="93"/>
      <c r="E23" s="2"/>
      <c r="F23" s="2"/>
      <c r="G23" s="54" t="s">
        <v>230</v>
      </c>
      <c r="H23" s="55"/>
      <c r="I23" s="35"/>
      <c r="J23" s="35"/>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row>
    <row r="24" spans="1:59" x14ac:dyDescent="0.25">
      <c r="A24" s="144"/>
      <c r="B24" s="14"/>
      <c r="C24" s="144"/>
      <c r="D24" s="93"/>
      <c r="E24" s="2"/>
      <c r="F24" s="2"/>
      <c r="G24" s="53" t="str">
        <f>Data!AF1</f>
        <v>Resafa</v>
      </c>
      <c r="H24" s="53">
        <f>Data!AG2</f>
        <v>286</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row>
    <row r="25" spans="1:59" x14ac:dyDescent="0.25">
      <c r="A25" s="144"/>
      <c r="B25" s="14"/>
      <c r="C25" s="144"/>
      <c r="D25" s="93"/>
      <c r="E25" s="2"/>
      <c r="F25" s="2"/>
      <c r="G25" s="52" t="str">
        <f>Data!AG1</f>
        <v>Khanaqin</v>
      </c>
      <c r="H25" s="52">
        <f>Data!AH2</f>
        <v>209</v>
      </c>
      <c r="I25" s="50"/>
      <c r="J25" s="50"/>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row>
    <row r="26" spans="1:59" x14ac:dyDescent="0.25">
      <c r="A26" s="144"/>
      <c r="B26" s="14"/>
      <c r="C26" s="144"/>
      <c r="D26" s="93"/>
      <c r="E26" s="2"/>
      <c r="F26" s="2"/>
      <c r="G26" s="52" t="str">
        <f>Data!AH1</f>
        <v>Erbil</v>
      </c>
      <c r="H26" s="52">
        <f>Data!AI2</f>
        <v>359</v>
      </c>
      <c r="I26" s="35"/>
      <c r="J26" s="35"/>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row>
    <row r="27" spans="1:59" x14ac:dyDescent="0.25">
      <c r="A27" s="144"/>
      <c r="B27" s="14"/>
      <c r="C27" s="144"/>
      <c r="D27" s="93"/>
      <c r="E27" s="2"/>
      <c r="F27" s="2"/>
      <c r="G27" s="52" t="str">
        <f>Data!AI1</f>
        <v>Sumel</v>
      </c>
      <c r="H27" s="52">
        <f>Data!AJ2</f>
        <v>93</v>
      </c>
      <c r="I27" s="35"/>
      <c r="J27" s="35"/>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row>
    <row r="28" spans="1:59" x14ac:dyDescent="0.25">
      <c r="A28" s="144"/>
      <c r="B28" s="14"/>
      <c r="C28" s="144"/>
      <c r="D28" s="93"/>
      <c r="E28" s="2"/>
      <c r="F28" s="2"/>
      <c r="G28" s="52" t="str">
        <f>Data!AJ1</f>
        <v>Akre</v>
      </c>
      <c r="H28" s="52">
        <f>Data!AK2</f>
        <v>380</v>
      </c>
      <c r="I28" s="35"/>
      <c r="J28" s="35"/>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row>
    <row r="29" spans="1:59" x14ac:dyDescent="0.25">
      <c r="A29" s="144"/>
      <c r="B29" s="14"/>
      <c r="C29" s="144"/>
      <c r="D29" s="93"/>
      <c r="E29" s="2"/>
      <c r="F29" s="2"/>
      <c r="G29" s="2"/>
      <c r="H29" s="2"/>
      <c r="I29" s="35"/>
      <c r="J29" s="35"/>
      <c r="K29" s="2"/>
      <c r="L29" s="2"/>
      <c r="M29" s="2"/>
      <c r="N29" s="2"/>
      <c r="O29" s="2"/>
      <c r="P29" s="2"/>
      <c r="Q29" s="2"/>
      <c r="R29" s="2"/>
      <c r="S29" s="2"/>
      <c r="T29" s="18"/>
      <c r="U29" s="2"/>
      <c r="V29" s="2"/>
      <c r="W29" s="2"/>
      <c r="X29" s="2"/>
      <c r="Y29" s="2"/>
      <c r="Z29" s="2"/>
      <c r="AA29" s="18"/>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row>
    <row r="30" spans="1:59" x14ac:dyDescent="0.25">
      <c r="A30" s="144"/>
      <c r="B30" s="14"/>
      <c r="C30" s="144"/>
      <c r="D30" s="93"/>
      <c r="E30" s="2"/>
      <c r="F30" s="2"/>
      <c r="G30" s="2"/>
      <c r="H30" s="2"/>
      <c r="I30" s="2"/>
      <c r="J30" s="2"/>
      <c r="K30" s="2"/>
      <c r="L30" s="2"/>
      <c r="M30" s="2"/>
      <c r="N30" s="2"/>
      <c r="O30" s="2"/>
      <c r="P30" s="2"/>
      <c r="Q30" s="2"/>
      <c r="R30" s="2"/>
      <c r="S30" s="2"/>
      <c r="T30" s="2"/>
      <c r="U30" s="2"/>
      <c r="V30" s="2"/>
      <c r="W30" s="2"/>
      <c r="X30" s="2"/>
      <c r="Y30" s="2"/>
      <c r="Z30" s="2"/>
      <c r="AA30" s="18"/>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row>
    <row r="31" spans="1:59" ht="15.6" customHeight="1" x14ac:dyDescent="0.25">
      <c r="A31" s="144"/>
      <c r="B31" s="14"/>
      <c r="C31" s="144"/>
      <c r="D31" s="93"/>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row>
    <row r="32" spans="1:59" x14ac:dyDescent="0.25">
      <c r="A32" s="144"/>
      <c r="B32" s="14"/>
      <c r="C32" s="144"/>
      <c r="D32" s="93"/>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row>
    <row r="33" spans="1:59" x14ac:dyDescent="0.25">
      <c r="A33" s="144"/>
      <c r="B33" s="14"/>
      <c r="C33" s="144"/>
      <c r="D33" s="93"/>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row>
    <row r="34" spans="1:59" x14ac:dyDescent="0.25">
      <c r="A34" s="144"/>
      <c r="B34" s="14"/>
      <c r="C34" s="144"/>
      <c r="D34" s="93"/>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row>
    <row r="35" spans="1:59" x14ac:dyDescent="0.25">
      <c r="A35" s="144"/>
      <c r="B35" s="14"/>
      <c r="C35" s="144"/>
      <c r="D35" s="93"/>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row>
    <row r="36" spans="1:59" x14ac:dyDescent="0.25">
      <c r="A36" s="144"/>
      <c r="B36" s="14"/>
      <c r="C36" s="144"/>
      <c r="D36" s="93"/>
      <c r="E36" s="101"/>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row>
    <row r="37" spans="1:59" x14ac:dyDescent="0.25">
      <c r="A37" s="144"/>
      <c r="B37" s="14"/>
      <c r="C37" s="144"/>
      <c r="D37" s="93"/>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row>
    <row r="38" spans="1:59" x14ac:dyDescent="0.25">
      <c r="A38" s="144"/>
      <c r="C38" s="144"/>
      <c r="D38" s="93"/>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row>
    <row r="39" spans="1:59" x14ac:dyDescent="0.25">
      <c r="A39" s="144"/>
      <c r="C39" s="144"/>
      <c r="D39" s="93"/>
      <c r="E39" s="2"/>
      <c r="F39" s="2"/>
      <c r="G39" s="35"/>
      <c r="H39" s="35"/>
      <c r="I39" s="35"/>
      <c r="J39" s="35"/>
      <c r="K39" s="35"/>
      <c r="L39" s="35"/>
      <c r="M39" s="35"/>
      <c r="N39" s="35"/>
      <c r="O39" s="35"/>
      <c r="P39" s="35"/>
      <c r="Q39" s="35"/>
      <c r="R39" s="35"/>
      <c r="S39" s="35"/>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row>
    <row r="40" spans="1:59" x14ac:dyDescent="0.25">
      <c r="A40" s="144"/>
      <c r="B40" s="14"/>
      <c r="C40" s="144"/>
      <c r="D40" s="93"/>
      <c r="E40" s="2"/>
      <c r="F40" s="2"/>
      <c r="G40" s="35"/>
      <c r="H40" s="35"/>
      <c r="I40" s="50"/>
      <c r="J40" s="50"/>
      <c r="K40" s="50"/>
      <c r="L40" s="35"/>
      <c r="M40" s="35"/>
      <c r="N40" s="35"/>
      <c r="O40" s="35"/>
      <c r="P40" s="35"/>
      <c r="Q40" s="35"/>
      <c r="R40" s="35"/>
      <c r="S40" s="35"/>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row>
    <row r="41" spans="1:59" x14ac:dyDescent="0.25">
      <c r="A41" s="144"/>
      <c r="B41" s="14"/>
      <c r="C41" s="144"/>
      <c r="D41" s="93"/>
      <c r="E41" s="2"/>
      <c r="F41" s="2"/>
      <c r="G41" s="2"/>
      <c r="H41" s="2"/>
      <c r="I41" s="2"/>
      <c r="J41" s="2"/>
      <c r="K41" s="50"/>
      <c r="L41" s="35"/>
      <c r="M41" s="35"/>
      <c r="N41" s="35"/>
      <c r="O41" s="35"/>
      <c r="P41" s="35"/>
      <c r="Q41" s="35"/>
      <c r="R41" s="35"/>
      <c r="S41" s="35"/>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row>
    <row r="42" spans="1:59" x14ac:dyDescent="0.25">
      <c r="A42" s="144"/>
      <c r="B42" s="14"/>
      <c r="C42" s="144"/>
      <c r="D42" s="93"/>
      <c r="E42" s="2"/>
      <c r="F42" s="2"/>
      <c r="G42" s="2"/>
      <c r="H42" s="2"/>
      <c r="I42" s="2"/>
      <c r="J42" s="2"/>
      <c r="K42" s="50"/>
      <c r="L42" s="50"/>
      <c r="M42" s="50"/>
      <c r="N42" s="50"/>
      <c r="O42" s="50"/>
      <c r="P42" s="50"/>
      <c r="Q42" s="50"/>
      <c r="R42" s="50"/>
      <c r="S42" s="50"/>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row>
    <row r="43" spans="1:59" x14ac:dyDescent="0.25">
      <c r="A43" s="144"/>
      <c r="B43" s="14"/>
      <c r="C43" s="144"/>
      <c r="D43" s="93"/>
      <c r="E43" s="2"/>
      <c r="F43" s="2"/>
      <c r="G43" s="2"/>
      <c r="H43" s="2"/>
      <c r="I43" s="2"/>
      <c r="J43" s="2"/>
      <c r="K43" s="50"/>
      <c r="L43" s="50"/>
      <c r="M43" s="50"/>
      <c r="N43" s="50"/>
      <c r="O43" s="50"/>
      <c r="P43" s="50"/>
      <c r="Q43" s="50"/>
      <c r="R43" s="50"/>
      <c r="S43" s="50"/>
      <c r="T43" s="18"/>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row>
    <row r="44" spans="1:59" x14ac:dyDescent="0.25">
      <c r="A44" s="144"/>
      <c r="B44" s="14"/>
      <c r="C44" s="144"/>
      <c r="D44" s="93"/>
      <c r="E44" s="2"/>
      <c r="F44" s="2"/>
      <c r="G44" s="2"/>
      <c r="H44" s="2"/>
      <c r="I44" s="2"/>
      <c r="J44" s="2"/>
      <c r="K44" s="50"/>
      <c r="L44" s="50"/>
      <c r="M44" s="50"/>
      <c r="N44" s="50"/>
      <c r="O44" s="50"/>
      <c r="P44" s="50"/>
      <c r="Q44" s="50"/>
      <c r="R44" s="50"/>
      <c r="S44" s="50"/>
      <c r="T44" s="18"/>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row>
    <row r="45" spans="1:59" x14ac:dyDescent="0.25">
      <c r="A45" s="144"/>
      <c r="B45" s="14"/>
      <c r="C45" s="144"/>
      <c r="D45" s="93"/>
      <c r="E45" s="2"/>
      <c r="F45" s="2"/>
      <c r="G45" s="2"/>
      <c r="H45" s="2"/>
      <c r="I45" s="2"/>
      <c r="J45" s="2"/>
      <c r="K45" s="50"/>
      <c r="L45" s="50"/>
      <c r="M45" s="50"/>
      <c r="N45" s="50"/>
      <c r="O45" s="50"/>
      <c r="P45" s="50"/>
      <c r="Q45" s="50"/>
      <c r="R45" s="50"/>
      <c r="S45" s="50"/>
      <c r="T45" s="18"/>
      <c r="U45" s="2"/>
      <c r="V45" s="2"/>
      <c r="W45" s="2"/>
      <c r="X45" s="2"/>
      <c r="Y45" s="2"/>
      <c r="Z45" s="2"/>
      <c r="AA45" s="18"/>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row>
    <row r="46" spans="1:59" x14ac:dyDescent="0.25">
      <c r="A46" s="144"/>
      <c r="B46" s="14"/>
      <c r="C46" s="144"/>
      <c r="D46" s="93"/>
      <c r="E46" s="2"/>
      <c r="F46" s="2"/>
      <c r="G46" s="2"/>
      <c r="H46" s="2"/>
      <c r="I46" s="2"/>
      <c r="J46" s="2"/>
      <c r="K46" s="50"/>
      <c r="L46" s="50"/>
      <c r="M46" s="50"/>
      <c r="N46" s="50"/>
      <c r="O46" s="50"/>
      <c r="P46" s="50"/>
      <c r="Q46" s="50"/>
      <c r="R46" s="50"/>
      <c r="S46" s="50"/>
      <c r="T46" s="18"/>
      <c r="U46" s="2"/>
      <c r="V46" s="2"/>
      <c r="W46" s="2"/>
      <c r="X46" s="2"/>
      <c r="Y46" s="2"/>
      <c r="Z46" s="2"/>
      <c r="AA46" s="18"/>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row>
    <row r="47" spans="1:59" x14ac:dyDescent="0.25">
      <c r="A47" s="144"/>
      <c r="B47" s="14"/>
      <c r="C47" s="144"/>
      <c r="D47" s="93"/>
      <c r="E47" s="2"/>
      <c r="F47" s="2"/>
      <c r="G47" s="2"/>
      <c r="H47" s="2"/>
      <c r="I47" s="2"/>
      <c r="J47" s="2"/>
      <c r="K47" s="35"/>
      <c r="L47" s="35"/>
      <c r="M47" s="35"/>
      <c r="N47" s="35"/>
      <c r="O47" s="35"/>
      <c r="P47" s="35"/>
      <c r="Q47" s="35"/>
      <c r="R47" s="35"/>
      <c r="S47" s="35"/>
      <c r="T47" s="18"/>
      <c r="U47" s="2"/>
      <c r="V47" s="2"/>
      <c r="W47" s="2"/>
      <c r="X47" s="2"/>
      <c r="Y47" s="2"/>
      <c r="Z47" s="2"/>
      <c r="AA47" s="18"/>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row>
    <row r="48" spans="1:59" x14ac:dyDescent="0.25">
      <c r="A48" s="144"/>
      <c r="B48" s="14"/>
      <c r="C48" s="144"/>
      <c r="D48" s="93"/>
      <c r="E48" s="2"/>
      <c r="F48" s="2"/>
      <c r="G48" s="2"/>
      <c r="H48" s="2"/>
      <c r="I48" s="2"/>
      <c r="J48" s="2"/>
      <c r="K48" s="35"/>
      <c r="L48" s="35"/>
      <c r="M48" s="35"/>
      <c r="N48" s="35"/>
      <c r="O48" s="35"/>
      <c r="P48" s="35"/>
      <c r="Q48" s="35"/>
      <c r="R48" s="35"/>
      <c r="S48" s="35"/>
      <c r="T48" s="18"/>
      <c r="U48" s="2"/>
      <c r="V48" s="2"/>
      <c r="W48" s="2"/>
      <c r="X48" s="2"/>
      <c r="Y48" s="2"/>
      <c r="Z48" s="2"/>
      <c r="AA48" s="18"/>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row>
    <row r="49" spans="1:59" x14ac:dyDescent="0.25">
      <c r="A49" s="144"/>
      <c r="B49" s="14"/>
      <c r="C49" s="144"/>
      <c r="D49" s="93"/>
      <c r="E49" s="2"/>
      <c r="F49" s="2"/>
      <c r="G49" s="2"/>
      <c r="H49" s="2"/>
      <c r="I49" s="2"/>
      <c r="J49" s="2"/>
      <c r="K49" s="35"/>
      <c r="L49" s="35"/>
      <c r="M49" s="35"/>
      <c r="N49" s="35"/>
      <c r="O49" s="35"/>
      <c r="P49" s="35"/>
      <c r="Q49" s="35"/>
      <c r="R49" s="35"/>
      <c r="S49" s="35"/>
      <c r="T49" s="18"/>
      <c r="U49" s="2"/>
      <c r="V49" s="2"/>
      <c r="W49" s="2"/>
      <c r="X49" s="2"/>
      <c r="Y49" s="2"/>
      <c r="Z49" s="2"/>
      <c r="AA49" s="18"/>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row>
    <row r="50" spans="1:59" x14ac:dyDescent="0.25">
      <c r="A50" s="144"/>
      <c r="B50" s="14"/>
      <c r="C50" s="144"/>
      <c r="D50" s="93"/>
      <c r="E50" s="2"/>
      <c r="F50" s="2"/>
      <c r="G50" s="2"/>
      <c r="H50" s="2"/>
      <c r="I50" s="2"/>
      <c r="J50" s="2"/>
      <c r="K50" s="2"/>
      <c r="L50" s="2"/>
      <c r="M50" s="2"/>
      <c r="N50" s="2"/>
      <c r="O50" s="2"/>
      <c r="P50" s="2"/>
      <c r="Q50" s="2"/>
      <c r="R50" s="2"/>
      <c r="S50" s="2"/>
      <c r="T50" s="18"/>
      <c r="U50" s="2"/>
      <c r="V50" s="2"/>
      <c r="W50" s="2"/>
      <c r="X50" s="2"/>
      <c r="Y50" s="2"/>
      <c r="Z50" s="2"/>
      <c r="AA50" s="18"/>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row>
    <row r="51" spans="1:59" x14ac:dyDescent="0.25">
      <c r="A51" s="144"/>
      <c r="B51" s="14"/>
      <c r="C51" s="144"/>
      <c r="D51" s="93"/>
      <c r="E51" s="2"/>
      <c r="F51" s="2"/>
      <c r="G51" s="2"/>
      <c r="H51" s="2"/>
      <c r="I51" s="2"/>
      <c r="J51" s="2"/>
      <c r="K51" s="50"/>
      <c r="L51" s="50"/>
      <c r="M51" s="50"/>
      <c r="N51" s="50"/>
      <c r="O51" s="50"/>
      <c r="P51" s="50"/>
      <c r="Q51" s="50"/>
      <c r="R51" s="50"/>
      <c r="S51" s="50"/>
      <c r="T51" s="18"/>
      <c r="U51" s="2"/>
      <c r="V51" s="2"/>
      <c r="W51" s="2"/>
      <c r="X51" s="2"/>
      <c r="Y51" s="2"/>
      <c r="Z51" s="2"/>
      <c r="AA51" s="18"/>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row>
    <row r="52" spans="1:59" x14ac:dyDescent="0.25">
      <c r="A52" s="144"/>
      <c r="B52" s="14"/>
      <c r="C52" s="144"/>
      <c r="D52" s="93"/>
      <c r="E52" s="2"/>
      <c r="F52" s="2"/>
      <c r="G52" s="2"/>
      <c r="H52" s="2"/>
      <c r="I52" s="2"/>
      <c r="J52" s="2"/>
      <c r="K52" s="35"/>
      <c r="L52" s="35"/>
      <c r="M52" s="35"/>
      <c r="N52" s="35"/>
      <c r="O52" s="35"/>
      <c r="P52" s="35"/>
      <c r="Q52" s="35"/>
      <c r="R52" s="35"/>
      <c r="S52" s="35"/>
      <c r="T52" s="18"/>
      <c r="U52" s="2"/>
      <c r="V52" s="2"/>
      <c r="W52" s="2"/>
      <c r="X52" s="2"/>
      <c r="Y52" s="2"/>
      <c r="Z52" s="2"/>
      <c r="AA52" s="18"/>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row>
    <row r="53" spans="1:59" x14ac:dyDescent="0.25">
      <c r="A53" s="144"/>
      <c r="B53" s="14"/>
      <c r="C53" s="144"/>
      <c r="D53" s="93"/>
      <c r="E53" s="2"/>
      <c r="F53" s="2"/>
      <c r="G53" s="2"/>
      <c r="H53" s="2"/>
      <c r="I53" s="2"/>
      <c r="J53" s="2"/>
      <c r="K53" s="35"/>
      <c r="L53" s="35"/>
      <c r="M53" s="35"/>
      <c r="N53" s="35"/>
      <c r="O53" s="35"/>
      <c r="P53" s="35"/>
      <c r="Q53" s="35"/>
      <c r="R53" s="35"/>
      <c r="S53" s="35"/>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row>
    <row r="54" spans="1:59" x14ac:dyDescent="0.25">
      <c r="A54" s="144"/>
      <c r="B54" s="14"/>
      <c r="C54" s="144"/>
      <c r="D54" s="93"/>
      <c r="E54" s="2"/>
      <c r="F54" s="2"/>
      <c r="G54" s="2"/>
      <c r="H54" s="2"/>
      <c r="I54" s="2"/>
      <c r="J54" s="2"/>
      <c r="K54" s="35"/>
      <c r="L54" s="35"/>
      <c r="M54" s="35"/>
      <c r="N54" s="35"/>
      <c r="O54" s="35"/>
      <c r="P54" s="35"/>
      <c r="Q54" s="35"/>
      <c r="R54" s="35"/>
      <c r="S54" s="35"/>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row>
    <row r="55" spans="1:59" x14ac:dyDescent="0.25">
      <c r="A55" s="144"/>
      <c r="B55" s="14"/>
      <c r="C55" s="144"/>
      <c r="D55" s="93"/>
      <c r="E55" s="2"/>
      <c r="F55" s="2"/>
      <c r="G55" s="2"/>
      <c r="H55" s="2"/>
      <c r="I55" s="2"/>
      <c r="J55" s="2"/>
      <c r="K55" s="35"/>
      <c r="L55" s="35"/>
      <c r="M55" s="35"/>
      <c r="N55" s="35"/>
      <c r="O55" s="35"/>
      <c r="P55" s="35"/>
      <c r="Q55" s="35"/>
      <c r="R55" s="35"/>
      <c r="S55" s="35"/>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row>
    <row r="56" spans="1:59" x14ac:dyDescent="0.25">
      <c r="A56" s="144"/>
      <c r="B56" s="14"/>
      <c r="C56" s="144"/>
      <c r="D56" s="93"/>
      <c r="E56" s="2"/>
      <c r="F56" s="2"/>
      <c r="G56" s="2"/>
      <c r="H56" s="2"/>
      <c r="I56" s="2"/>
      <c r="J56" s="2"/>
      <c r="K56" s="35"/>
      <c r="L56" s="35"/>
      <c r="M56" s="35"/>
      <c r="N56" s="35"/>
      <c r="O56" s="35"/>
      <c r="P56" s="35"/>
      <c r="Q56" s="35"/>
      <c r="R56" s="35"/>
      <c r="S56" s="35"/>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row>
    <row r="57" spans="1:59" x14ac:dyDescent="0.25">
      <c r="A57" s="144"/>
      <c r="B57" s="14"/>
      <c r="C57" s="144"/>
      <c r="D57" s="93"/>
      <c r="E57" s="2"/>
      <c r="F57" s="2"/>
      <c r="G57" s="2"/>
      <c r="H57" s="2"/>
      <c r="I57" s="2"/>
      <c r="J57" s="2"/>
      <c r="K57" s="35"/>
      <c r="L57" s="35"/>
      <c r="M57" s="35"/>
      <c r="N57" s="35"/>
      <c r="O57" s="35"/>
      <c r="P57" s="35"/>
      <c r="Q57" s="35"/>
      <c r="R57" s="35"/>
      <c r="S57" s="35"/>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row>
    <row r="58" spans="1:59" x14ac:dyDescent="0.25">
      <c r="A58" s="144"/>
      <c r="B58" s="14"/>
      <c r="C58" s="144"/>
      <c r="D58" s="93"/>
      <c r="E58" s="2"/>
      <c r="F58" s="2"/>
      <c r="G58" s="2"/>
      <c r="H58" s="2"/>
      <c r="I58" s="2"/>
      <c r="J58" s="2"/>
      <c r="K58" s="35"/>
      <c r="L58" s="35"/>
      <c r="M58" s="35"/>
      <c r="N58" s="35"/>
      <c r="O58" s="35"/>
      <c r="P58" s="35"/>
      <c r="Q58" s="35"/>
      <c r="R58" s="35"/>
      <c r="S58" s="35"/>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row>
    <row r="59" spans="1:59" ht="15.6" customHeight="1" x14ac:dyDescent="0.25">
      <c r="A59" s="144"/>
      <c r="B59" s="14"/>
      <c r="C59" s="144"/>
      <c r="D59" s="93"/>
      <c r="E59" s="2"/>
      <c r="F59" s="2"/>
      <c r="G59" s="2"/>
      <c r="H59" s="2"/>
      <c r="I59" s="2"/>
      <c r="J59" s="2"/>
      <c r="K59" s="35"/>
      <c r="L59" s="35"/>
      <c r="M59" s="35"/>
      <c r="N59" s="35"/>
      <c r="O59" s="35"/>
      <c r="P59" s="35"/>
      <c r="Q59" s="35"/>
      <c r="R59" s="35"/>
      <c r="S59" s="35"/>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row>
    <row r="60" spans="1:59" x14ac:dyDescent="0.25">
      <c r="A60" s="144"/>
      <c r="B60" s="144"/>
      <c r="C60" s="144"/>
      <c r="D60" s="93"/>
      <c r="E60" s="2"/>
      <c r="F60" s="2"/>
      <c r="G60" s="35"/>
      <c r="H60" s="35"/>
      <c r="I60" s="35"/>
      <c r="J60" s="35"/>
      <c r="K60" s="35"/>
      <c r="L60" s="35"/>
      <c r="M60" s="35"/>
      <c r="N60" s="35"/>
      <c r="O60" s="35"/>
      <c r="P60" s="35"/>
      <c r="Q60" s="35"/>
      <c r="R60" s="35"/>
      <c r="S60" s="35"/>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row>
    <row r="61" spans="1:59" x14ac:dyDescent="0.25">
      <c r="A61" s="144"/>
      <c r="B61" s="143" t="s">
        <v>239</v>
      </c>
      <c r="C61" s="95"/>
      <c r="D61" s="93"/>
      <c r="E61" s="2"/>
      <c r="F61" s="2"/>
      <c r="G61" s="35"/>
      <c r="H61" s="35"/>
      <c r="I61" s="35"/>
      <c r="J61" s="35"/>
      <c r="K61" s="35"/>
      <c r="L61" s="35"/>
      <c r="M61" s="35"/>
      <c r="N61" s="35"/>
      <c r="O61" s="35"/>
      <c r="P61" s="35"/>
      <c r="Q61" s="35"/>
      <c r="R61" s="35"/>
      <c r="S61" s="35"/>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row>
    <row r="62" spans="1:59" x14ac:dyDescent="0.25">
      <c r="A62" s="144"/>
      <c r="B62" s="92"/>
      <c r="C62" s="95"/>
      <c r="D62" s="93"/>
      <c r="E62" s="2"/>
      <c r="F62" s="2"/>
      <c r="G62" s="35"/>
      <c r="H62" s="35"/>
      <c r="I62" s="35"/>
      <c r="J62" s="35"/>
      <c r="K62" s="35"/>
      <c r="L62" s="35"/>
      <c r="M62" s="35"/>
      <c r="N62" s="35"/>
      <c r="O62" s="35"/>
      <c r="P62" s="35"/>
      <c r="Q62" s="35"/>
      <c r="R62" s="35"/>
      <c r="S62" s="35"/>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row>
    <row r="63" spans="1:59" x14ac:dyDescent="0.25">
      <c r="A63" s="144"/>
      <c r="B63" s="92"/>
      <c r="C63" s="95"/>
      <c r="D63" s="93"/>
      <c r="E63" s="2"/>
      <c r="F63" s="2"/>
      <c r="G63" s="35"/>
      <c r="H63" s="35"/>
      <c r="I63" s="35"/>
      <c r="J63" s="35"/>
      <c r="K63" s="35"/>
      <c r="L63" s="35"/>
      <c r="M63" s="35"/>
      <c r="N63" s="35"/>
      <c r="O63" s="35"/>
      <c r="P63" s="35"/>
      <c r="Q63" s="35"/>
      <c r="R63" s="35"/>
      <c r="S63" s="35"/>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row>
    <row r="64" spans="1:59" x14ac:dyDescent="0.25">
      <c r="A64" s="144"/>
      <c r="B64" s="92"/>
      <c r="C64" s="95"/>
      <c r="D64" s="93"/>
      <c r="E64" s="2"/>
      <c r="F64" s="2"/>
      <c r="G64" s="35"/>
      <c r="H64" s="35"/>
      <c r="I64" s="35"/>
      <c r="J64" s="35"/>
      <c r="K64" s="35"/>
      <c r="L64" s="35"/>
      <c r="M64" s="35"/>
      <c r="N64" s="35"/>
      <c r="O64" s="35"/>
      <c r="P64" s="35"/>
      <c r="Q64" s="35"/>
      <c r="R64" s="35"/>
      <c r="S64" s="35"/>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row>
    <row r="65" spans="1:59" x14ac:dyDescent="0.25">
      <c r="A65" s="144"/>
      <c r="B65" s="92"/>
      <c r="C65" s="95"/>
      <c r="D65" s="93"/>
      <c r="E65" s="2"/>
      <c r="F65" s="2"/>
      <c r="G65" s="35"/>
      <c r="H65" s="35"/>
      <c r="I65" s="35"/>
      <c r="J65" s="35"/>
      <c r="K65" s="35"/>
      <c r="L65" s="35"/>
      <c r="M65" s="35"/>
      <c r="N65" s="35"/>
      <c r="O65" s="35"/>
      <c r="P65" s="35"/>
      <c r="Q65" s="35"/>
      <c r="R65" s="35"/>
      <c r="S65" s="35"/>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row>
    <row r="66" spans="1:59" x14ac:dyDescent="0.25">
      <c r="A66" s="144"/>
      <c r="B66" s="92"/>
      <c r="C66" s="95"/>
      <c r="D66" s="93"/>
      <c r="E66" s="2"/>
      <c r="F66" s="2"/>
      <c r="G66" s="35"/>
      <c r="H66" s="35"/>
      <c r="I66" s="35"/>
      <c r="J66" s="35"/>
      <c r="K66" s="35"/>
      <c r="L66" s="35"/>
      <c r="M66" s="35"/>
      <c r="N66" s="35"/>
      <c r="O66" s="35"/>
      <c r="P66" s="35"/>
      <c r="Q66" s="35"/>
      <c r="R66" s="35"/>
      <c r="S66" s="35"/>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row>
    <row r="67" spans="1:59" x14ac:dyDescent="0.25">
      <c r="A67" s="144"/>
      <c r="B67" s="92"/>
      <c r="C67" s="95"/>
      <c r="D67" s="93"/>
      <c r="E67" s="2"/>
      <c r="F67" s="2"/>
      <c r="G67" s="35"/>
      <c r="H67" s="35"/>
      <c r="I67" s="35"/>
      <c r="J67" s="35"/>
      <c r="K67" s="35"/>
      <c r="L67" s="35"/>
      <c r="M67" s="35"/>
      <c r="N67" s="35"/>
      <c r="O67" s="35"/>
      <c r="P67" s="35"/>
      <c r="Q67" s="35"/>
      <c r="R67" s="35"/>
      <c r="S67" s="35"/>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row>
    <row r="68" spans="1:59" x14ac:dyDescent="0.25">
      <c r="A68" s="144"/>
      <c r="B68" s="92"/>
      <c r="C68" s="95"/>
      <c r="D68" s="93"/>
      <c r="E68" s="2"/>
      <c r="F68" s="2"/>
      <c r="G68" s="35"/>
      <c r="H68" s="35"/>
      <c r="I68" s="35"/>
      <c r="J68" s="35"/>
      <c r="K68" s="35"/>
      <c r="L68" s="35"/>
      <c r="M68" s="35"/>
      <c r="N68" s="35"/>
      <c r="O68" s="35"/>
      <c r="P68" s="35"/>
      <c r="Q68" s="35"/>
      <c r="R68" s="35"/>
      <c r="S68" s="35"/>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row>
    <row r="69" spans="1:59" ht="15" customHeight="1" x14ac:dyDescent="0.25">
      <c r="A69" s="144"/>
      <c r="B69" s="92"/>
      <c r="C69" s="95"/>
      <c r="D69" s="93"/>
      <c r="E69" s="2"/>
      <c r="F69" s="2"/>
      <c r="G69" s="35"/>
      <c r="H69" s="35"/>
      <c r="I69" s="35"/>
      <c r="J69" s="35"/>
      <c r="K69" s="35"/>
      <c r="L69" s="35"/>
      <c r="M69" s="35"/>
      <c r="N69" s="35"/>
      <c r="O69" s="35"/>
      <c r="P69" s="35"/>
      <c r="Q69" s="35"/>
      <c r="R69" s="35"/>
      <c r="S69" s="35"/>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row>
    <row r="70" spans="1:59" x14ac:dyDescent="0.25">
      <c r="A70" s="144"/>
      <c r="B70" s="92"/>
      <c r="C70" s="95"/>
      <c r="D70" s="93"/>
      <c r="E70" s="35"/>
      <c r="F70" s="35"/>
      <c r="G70" s="35"/>
      <c r="H70" s="35"/>
      <c r="I70" s="35"/>
      <c r="J70" s="35"/>
      <c r="K70" s="35"/>
      <c r="L70" s="35"/>
      <c r="M70" s="35"/>
      <c r="N70" s="35"/>
      <c r="O70" s="35"/>
      <c r="P70" s="35"/>
      <c r="Q70" s="35"/>
      <c r="R70" s="35"/>
      <c r="S70" s="35"/>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row>
    <row r="71" spans="1:59" x14ac:dyDescent="0.25">
      <c r="A71" s="144"/>
      <c r="B71" s="92"/>
      <c r="C71" s="95"/>
      <c r="D71" s="93"/>
      <c r="E71" s="2"/>
      <c r="F71" s="2"/>
      <c r="G71" s="35"/>
      <c r="H71" s="35"/>
      <c r="I71" s="35"/>
      <c r="J71" s="35"/>
      <c r="K71" s="35"/>
      <c r="L71" s="35"/>
      <c r="M71" s="35"/>
      <c r="N71" s="35"/>
      <c r="O71" s="35"/>
      <c r="P71" s="35"/>
      <c r="Q71" s="35"/>
      <c r="R71" s="35"/>
      <c r="S71" s="35"/>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59" x14ac:dyDescent="0.25">
      <c r="A72" s="144"/>
      <c r="B72" s="92"/>
      <c r="C72" s="95"/>
      <c r="D72" s="93"/>
      <c r="E72" s="2"/>
      <c r="F72" s="2"/>
      <c r="G72" s="35"/>
      <c r="H72" s="35"/>
      <c r="I72" s="35"/>
      <c r="J72" s="35"/>
      <c r="K72" s="35"/>
      <c r="L72" s="35"/>
      <c r="M72" s="35"/>
      <c r="N72" s="35"/>
      <c r="O72" s="35"/>
      <c r="P72" s="35"/>
      <c r="Q72" s="35"/>
      <c r="R72" s="35"/>
      <c r="S72" s="35"/>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1:59" x14ac:dyDescent="0.25">
      <c r="A73" s="144"/>
      <c r="B73" s="92"/>
      <c r="C73" s="95"/>
      <c r="D73" s="93"/>
      <c r="E73" s="2"/>
      <c r="F73" s="2"/>
      <c r="G73" s="35"/>
      <c r="H73" s="35"/>
      <c r="I73" s="35"/>
      <c r="J73" s="35"/>
      <c r="K73" s="35"/>
      <c r="L73" s="35"/>
      <c r="M73" s="35"/>
      <c r="N73" s="35"/>
      <c r="O73" s="35"/>
      <c r="P73" s="35"/>
      <c r="Q73" s="35"/>
      <c r="R73" s="35"/>
      <c r="S73" s="35"/>
      <c r="T73" s="2"/>
      <c r="U73" s="2"/>
      <c r="V73" s="35"/>
      <c r="W73" s="35"/>
      <c r="X73" s="2"/>
      <c r="Y73" s="2"/>
      <c r="Z73" s="35"/>
      <c r="AA73" s="35"/>
      <c r="AB73" s="2"/>
      <c r="AC73" s="2"/>
      <c r="AD73" s="35"/>
      <c r="AE73" s="35"/>
      <c r="AF73" s="2"/>
      <c r="AG73" s="2"/>
      <c r="AH73" s="35"/>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59" x14ac:dyDescent="0.25">
      <c r="A74" s="144"/>
      <c r="B74" s="92"/>
      <c r="C74" s="95"/>
      <c r="D74" s="93"/>
      <c r="E74" s="2"/>
      <c r="F74" s="2"/>
      <c r="G74" s="35"/>
      <c r="H74" s="35"/>
      <c r="I74" s="35"/>
      <c r="J74" s="35"/>
      <c r="K74" s="35"/>
      <c r="L74" s="35"/>
      <c r="M74" s="35"/>
      <c r="N74" s="35"/>
      <c r="O74" s="35"/>
      <c r="P74" s="35"/>
      <c r="Q74" s="35"/>
      <c r="R74" s="35"/>
      <c r="S74" s="35"/>
      <c r="T74" s="2"/>
      <c r="U74" s="2"/>
      <c r="V74" s="35"/>
      <c r="W74" s="35"/>
      <c r="X74" s="2"/>
      <c r="Y74" s="2"/>
      <c r="Z74" s="35"/>
      <c r="AA74" s="35"/>
      <c r="AB74" s="2"/>
      <c r="AC74" s="2"/>
      <c r="AD74" s="35"/>
      <c r="AE74" s="35"/>
      <c r="AF74" s="2"/>
      <c r="AG74" s="2"/>
      <c r="AH74" s="35"/>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59" x14ac:dyDescent="0.25">
      <c r="A75" s="144"/>
      <c r="B75" s="92"/>
      <c r="C75" s="95"/>
      <c r="D75" s="93"/>
      <c r="E75" s="2"/>
      <c r="F75" s="2"/>
      <c r="G75" s="35"/>
      <c r="H75" s="35"/>
      <c r="I75" s="35"/>
      <c r="J75" s="35"/>
      <c r="K75" s="35"/>
      <c r="L75" s="35"/>
      <c r="M75" s="35"/>
      <c r="N75" s="35"/>
      <c r="O75" s="35"/>
      <c r="P75" s="35"/>
      <c r="Q75" s="35"/>
      <c r="R75" s="35"/>
      <c r="S75" s="35"/>
      <c r="T75" s="2"/>
      <c r="U75" s="2"/>
      <c r="V75" s="35"/>
      <c r="W75" s="35"/>
      <c r="X75" s="2"/>
      <c r="Y75" s="2"/>
      <c r="Z75" s="35"/>
      <c r="AA75" s="35"/>
      <c r="AB75" s="2"/>
      <c r="AC75" s="2"/>
      <c r="AD75" s="35"/>
      <c r="AE75" s="35"/>
      <c r="AF75" s="2"/>
      <c r="AG75" s="2"/>
      <c r="AH75" s="35"/>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1:59" x14ac:dyDescent="0.25">
      <c r="A76" s="144"/>
      <c r="B76" s="92"/>
      <c r="C76" s="95"/>
      <c r="D76" s="93"/>
      <c r="E76" s="2"/>
      <c r="F76" s="2"/>
      <c r="G76" s="35"/>
      <c r="H76" s="35"/>
      <c r="I76" s="35"/>
      <c r="J76" s="35"/>
      <c r="K76" s="35"/>
      <c r="L76" s="35"/>
      <c r="M76" s="35"/>
      <c r="N76" s="35"/>
      <c r="O76" s="35"/>
      <c r="P76" s="35"/>
      <c r="Q76" s="35"/>
      <c r="R76" s="35"/>
      <c r="S76" s="35"/>
      <c r="T76" s="2"/>
      <c r="U76" s="2"/>
      <c r="V76" s="35"/>
      <c r="W76" s="35"/>
      <c r="X76" s="2"/>
      <c r="Y76" s="2"/>
      <c r="Z76" s="35"/>
      <c r="AA76" s="35"/>
      <c r="AB76" s="2"/>
      <c r="AC76" s="2"/>
      <c r="AD76" s="35"/>
      <c r="AE76" s="35"/>
      <c r="AF76" s="2"/>
      <c r="AG76" s="2"/>
      <c r="AH76" s="35"/>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row r="77" spans="1:59" x14ac:dyDescent="0.25">
      <c r="A77" s="144"/>
      <c r="B77" s="92"/>
      <c r="C77" s="95"/>
      <c r="D77" s="93"/>
      <c r="E77" s="2"/>
      <c r="F77" s="2"/>
      <c r="G77" s="35"/>
      <c r="H77" s="35"/>
      <c r="I77" s="35"/>
      <c r="J77" s="35"/>
      <c r="K77" s="35"/>
      <c r="L77" s="35"/>
      <c r="M77" s="35"/>
      <c r="N77" s="35"/>
      <c r="O77" s="35"/>
      <c r="P77" s="35"/>
      <c r="Q77" s="35"/>
      <c r="R77" s="35"/>
      <c r="S77" s="35"/>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1:59" ht="13.8" customHeight="1" x14ac:dyDescent="0.25">
      <c r="A78" s="144"/>
      <c r="B78" s="92"/>
      <c r="C78" s="95"/>
      <c r="D78" s="93"/>
      <c r="E78" s="2"/>
      <c r="F78" s="2"/>
      <c r="G78" s="35"/>
      <c r="H78" s="35"/>
      <c r="I78" s="35"/>
      <c r="J78" s="35"/>
      <c r="K78" s="35"/>
      <c r="L78" s="35"/>
      <c r="M78" s="35"/>
      <c r="N78" s="35"/>
      <c r="O78" s="35"/>
      <c r="P78" s="35"/>
      <c r="Q78" s="35"/>
      <c r="R78" s="35"/>
      <c r="S78" s="35"/>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row>
    <row r="79" spans="1:59" x14ac:dyDescent="0.25">
      <c r="A79" s="144"/>
      <c r="B79" s="92"/>
      <c r="C79" s="95"/>
      <c r="D79" s="93"/>
      <c r="E79" s="2"/>
      <c r="F79" s="2"/>
      <c r="G79" s="35"/>
      <c r="H79" s="35"/>
      <c r="I79" s="35"/>
      <c r="J79" s="35"/>
      <c r="K79" s="35"/>
      <c r="L79" s="35"/>
      <c r="M79" s="35"/>
      <c r="N79" s="35"/>
      <c r="O79" s="35"/>
      <c r="P79" s="35"/>
      <c r="Q79" s="35"/>
      <c r="R79" s="35"/>
      <c r="S79" s="35"/>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1:59" x14ac:dyDescent="0.25">
      <c r="A80" s="144"/>
      <c r="B80" s="92"/>
      <c r="C80" s="95"/>
      <c r="D80" s="93"/>
      <c r="E80" s="2"/>
      <c r="F80" s="2"/>
      <c r="G80" s="35"/>
      <c r="H80" s="35"/>
      <c r="I80" s="35"/>
      <c r="J80" s="35"/>
      <c r="K80" s="35"/>
      <c r="L80" s="35"/>
      <c r="M80" s="35"/>
      <c r="N80" s="35"/>
      <c r="O80" s="35"/>
      <c r="P80" s="35"/>
      <c r="Q80" s="35"/>
      <c r="R80" s="35"/>
      <c r="S80" s="35"/>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x14ac:dyDescent="0.25">
      <c r="A81" s="144"/>
      <c r="B81" s="92"/>
      <c r="C81" s="95"/>
      <c r="D81" s="93"/>
      <c r="E81" s="2"/>
      <c r="F81" s="2"/>
      <c r="G81" s="35"/>
      <c r="H81" s="35"/>
      <c r="I81" s="35"/>
      <c r="J81" s="35"/>
      <c r="K81" s="35"/>
      <c r="L81" s="35"/>
      <c r="M81" s="35"/>
      <c r="N81" s="35"/>
      <c r="O81" s="35"/>
      <c r="P81" s="35"/>
      <c r="Q81" s="35"/>
      <c r="R81" s="35"/>
      <c r="S81" s="35"/>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row>
    <row r="82" spans="1:59" x14ac:dyDescent="0.25">
      <c r="A82" s="144"/>
      <c r="B82" s="92"/>
      <c r="C82" s="95"/>
      <c r="D82" s="93"/>
      <c r="E82" s="2"/>
      <c r="F82" s="2"/>
      <c r="G82" s="35"/>
      <c r="H82" s="35"/>
      <c r="I82" s="35"/>
      <c r="J82" s="35"/>
      <c r="K82" s="35"/>
      <c r="L82" s="35"/>
      <c r="M82" s="35"/>
      <c r="N82" s="35"/>
      <c r="O82" s="35"/>
      <c r="P82" s="35"/>
      <c r="Q82" s="35"/>
      <c r="R82" s="35"/>
      <c r="S82" s="35"/>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x14ac:dyDescent="0.25">
      <c r="A83" s="144"/>
      <c r="B83" s="92"/>
      <c r="C83" s="95"/>
      <c r="D83" s="93"/>
      <c r="E83" s="2"/>
      <c r="F83" s="2"/>
      <c r="G83" s="35"/>
      <c r="H83" s="35"/>
      <c r="I83" s="35"/>
      <c r="J83" s="35"/>
      <c r="K83" s="35"/>
      <c r="L83" s="35"/>
      <c r="M83" s="35"/>
      <c r="N83" s="35"/>
      <c r="O83" s="35"/>
      <c r="P83" s="35"/>
      <c r="Q83" s="35"/>
      <c r="R83" s="35"/>
      <c r="S83" s="35"/>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x14ac:dyDescent="0.25">
      <c r="A84" s="144"/>
      <c r="B84" s="92"/>
      <c r="C84" s="95"/>
      <c r="D84" s="93"/>
      <c r="E84" s="2"/>
      <c r="F84" s="2"/>
      <c r="G84" s="35"/>
      <c r="H84" s="35"/>
      <c r="I84" s="35"/>
      <c r="J84" s="35"/>
      <c r="K84" s="35"/>
      <c r="L84" s="35"/>
      <c r="M84" s="35"/>
      <c r="N84" s="35"/>
      <c r="O84" s="35"/>
      <c r="P84" s="35"/>
      <c r="Q84" s="35"/>
      <c r="R84" s="35"/>
      <c r="S84" s="35"/>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x14ac:dyDescent="0.25">
      <c r="A85" s="144"/>
      <c r="B85" s="92"/>
      <c r="C85" s="95"/>
      <c r="D85" s="93"/>
      <c r="E85" s="2"/>
      <c r="F85" s="2"/>
      <c r="G85" s="35"/>
      <c r="H85" s="35"/>
      <c r="I85" s="35"/>
      <c r="J85" s="35"/>
      <c r="K85" s="35"/>
      <c r="L85" s="35"/>
      <c r="M85" s="35"/>
      <c r="N85" s="35"/>
      <c r="O85" s="35"/>
      <c r="P85" s="35"/>
      <c r="Q85" s="35"/>
      <c r="R85" s="35"/>
      <c r="S85" s="35"/>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x14ac:dyDescent="0.25">
      <c r="A86" s="144"/>
      <c r="B86" s="92"/>
      <c r="C86" s="95"/>
      <c r="D86" s="93"/>
      <c r="E86" s="2"/>
      <c r="F86" s="2"/>
      <c r="G86" s="35"/>
      <c r="H86" s="35"/>
      <c r="I86" s="35"/>
      <c r="J86" s="35"/>
      <c r="K86" s="35"/>
      <c r="L86" s="35"/>
      <c r="M86" s="35"/>
      <c r="N86" s="35"/>
      <c r="O86" s="35"/>
      <c r="P86" s="35"/>
      <c r="Q86" s="35"/>
      <c r="R86" s="35"/>
      <c r="S86" s="35"/>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x14ac:dyDescent="0.25">
      <c r="A87" s="144"/>
      <c r="B87" s="92"/>
      <c r="C87" s="95"/>
      <c r="D87" s="93"/>
      <c r="E87" s="2"/>
      <c r="F87" s="2"/>
      <c r="G87" s="35"/>
      <c r="H87" s="35"/>
      <c r="I87" s="35"/>
      <c r="J87" s="35"/>
      <c r="K87" s="35"/>
      <c r="L87" s="35"/>
      <c r="M87" s="35"/>
      <c r="N87" s="35"/>
      <c r="O87" s="35"/>
      <c r="P87" s="35"/>
      <c r="Q87" s="35"/>
      <c r="R87" s="35"/>
      <c r="S87" s="35"/>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x14ac:dyDescent="0.25">
      <c r="A88" s="144"/>
      <c r="B88" s="92"/>
      <c r="C88" s="95"/>
      <c r="D88" s="93"/>
      <c r="E88" s="2"/>
      <c r="F88" s="2"/>
      <c r="G88" s="35"/>
      <c r="H88" s="35"/>
      <c r="I88" s="35"/>
      <c r="J88" s="35"/>
      <c r="K88" s="35"/>
      <c r="L88" s="35"/>
      <c r="M88" s="35"/>
      <c r="N88" s="35"/>
      <c r="O88" s="35"/>
      <c r="P88" s="35"/>
      <c r="Q88" s="35"/>
      <c r="R88" s="35"/>
      <c r="S88" s="35"/>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x14ac:dyDescent="0.25">
      <c r="A89" s="144"/>
      <c r="B89" s="92"/>
      <c r="C89" s="95"/>
      <c r="D89" s="93"/>
      <c r="E89" s="2"/>
      <c r="F89" s="2"/>
      <c r="G89" s="35"/>
      <c r="H89" s="35"/>
      <c r="I89" s="35"/>
      <c r="J89" s="35"/>
      <c r="K89" s="35"/>
      <c r="L89" s="35"/>
      <c r="M89" s="35"/>
      <c r="N89" s="35"/>
      <c r="O89" s="35"/>
      <c r="P89" s="35"/>
      <c r="Q89" s="35"/>
      <c r="R89" s="35"/>
      <c r="S89" s="35"/>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x14ac:dyDescent="0.25">
      <c r="A90" s="144"/>
      <c r="B90" s="92"/>
      <c r="C90" s="95"/>
      <c r="D90" s="93"/>
      <c r="E90" s="2"/>
      <c r="F90" s="2"/>
      <c r="G90" s="35"/>
      <c r="H90" s="35"/>
      <c r="I90" s="35"/>
      <c r="J90" s="35"/>
      <c r="K90" s="35"/>
      <c r="L90" s="35"/>
      <c r="M90" s="35"/>
      <c r="N90" s="35"/>
      <c r="O90" s="35"/>
      <c r="P90" s="35"/>
      <c r="Q90" s="35"/>
      <c r="R90" s="35"/>
      <c r="S90" s="35"/>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x14ac:dyDescent="0.25">
      <c r="A91" s="144"/>
      <c r="B91" s="92"/>
      <c r="C91" s="95"/>
      <c r="D91" s="93"/>
      <c r="E91" s="2"/>
      <c r="F91" s="2"/>
      <c r="G91" s="35"/>
      <c r="H91" s="35"/>
      <c r="I91" s="35"/>
      <c r="J91" s="35"/>
      <c r="K91" s="35"/>
      <c r="L91" s="35"/>
      <c r="M91" s="35"/>
      <c r="N91" s="35"/>
      <c r="O91" s="35"/>
      <c r="P91" s="35"/>
      <c r="Q91" s="35"/>
      <c r="R91" s="35"/>
      <c r="S91" s="35"/>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ht="20.399999999999999" customHeight="1" x14ac:dyDescent="0.25">
      <c r="A92" s="144"/>
      <c r="B92" s="92"/>
      <c r="C92" s="95"/>
      <c r="D92" s="93"/>
      <c r="E92" s="2"/>
      <c r="F92" s="2"/>
      <c r="G92" s="35"/>
      <c r="H92" s="35"/>
      <c r="I92" s="35"/>
      <c r="J92" s="35"/>
      <c r="K92" s="35"/>
      <c r="L92" s="35"/>
      <c r="M92" s="35"/>
      <c r="N92" s="35"/>
      <c r="O92" s="35"/>
      <c r="P92" s="35"/>
      <c r="Q92" s="35"/>
      <c r="R92" s="35"/>
      <c r="S92" s="35"/>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ht="20.399999999999999" customHeight="1" x14ac:dyDescent="0.25">
      <c r="A93" s="144"/>
      <c r="B93" s="92"/>
      <c r="C93" s="95"/>
      <c r="D93" s="93"/>
      <c r="E93" s="2"/>
      <c r="F93" s="2"/>
      <c r="G93" s="35"/>
      <c r="H93" s="35"/>
      <c r="I93" s="35"/>
      <c r="J93" s="35"/>
      <c r="K93" s="35"/>
      <c r="L93" s="35"/>
      <c r="M93" s="35"/>
      <c r="N93" s="35"/>
      <c r="O93" s="35"/>
      <c r="P93" s="35"/>
      <c r="Q93" s="35"/>
      <c r="R93" s="35"/>
      <c r="S93" s="35"/>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ht="20.399999999999999" customHeight="1" x14ac:dyDescent="0.25">
      <c r="A94" s="144"/>
      <c r="B94" s="92"/>
      <c r="C94" s="95"/>
      <c r="D94" s="93"/>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ht="20.399999999999999" customHeight="1" x14ac:dyDescent="0.25">
      <c r="A95" s="144"/>
      <c r="B95" s="92"/>
      <c r="C95" s="95"/>
      <c r="D95" s="93"/>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ht="20.399999999999999" customHeight="1" x14ac:dyDescent="0.25">
      <c r="A96" s="144"/>
      <c r="B96" s="92"/>
      <c r="C96" s="95"/>
      <c r="D96" s="93"/>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9" ht="24" customHeight="1" x14ac:dyDescent="0.25">
      <c r="A97" s="144"/>
      <c r="B97" s="92"/>
      <c r="C97" s="95"/>
      <c r="D97" s="93"/>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row>
    <row r="98" spans="1:59" ht="24" customHeight="1" x14ac:dyDescent="0.25">
      <c r="A98" s="144"/>
      <c r="B98" s="92"/>
      <c r="C98" s="95"/>
      <c r="D98" s="93"/>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row>
    <row r="99" spans="1:59" ht="24" customHeight="1" x14ac:dyDescent="0.25">
      <c r="A99" s="144"/>
      <c r="B99" s="144"/>
      <c r="C99" s="95"/>
      <c r="D99" s="93"/>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x14ac:dyDescent="0.25">
      <c r="A100" s="158"/>
      <c r="B100" s="158"/>
      <c r="C100" s="158"/>
      <c r="D100" s="94"/>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row>
  </sheetData>
  <mergeCells count="7">
    <mergeCell ref="C1:D2"/>
    <mergeCell ref="S5:S6"/>
    <mergeCell ref="Z5:Z6"/>
    <mergeCell ref="Y5:Y6"/>
    <mergeCell ref="X5:X6"/>
    <mergeCell ref="Q5:Q6"/>
    <mergeCell ref="R5:R6"/>
  </mergeCells>
  <pageMargins left="0" right="0" top="0" bottom="0" header="0" footer="0"/>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Data!$A$8:$A$33</xm:f>
          </x14:formula1>
          <xm:sqref>E2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BC100"/>
  <sheetViews>
    <sheetView showGridLines="0" topLeftCell="A31" zoomScale="85" zoomScaleNormal="85" zoomScaleSheetLayoutView="80" zoomScalePageLayoutView="71" workbookViewId="0">
      <selection activeCell="B15" sqref="B15"/>
    </sheetView>
  </sheetViews>
  <sheetFormatPr defaultRowHeight="13.8" x14ac:dyDescent="0.25"/>
  <cols>
    <col min="1" max="1" width="1" style="37" customWidth="1"/>
    <col min="2" max="2" width="159.88671875" style="15" customWidth="1"/>
    <col min="3" max="3" width="1.33203125" style="37" customWidth="1"/>
    <col min="4" max="4" width="52.21875" style="15" customWidth="1"/>
    <col min="5" max="5" width="2.6640625" style="15" customWidth="1"/>
    <col min="6" max="6" width="9.88671875" style="15" customWidth="1"/>
    <col min="7" max="12" width="6.6640625" style="15" customWidth="1"/>
    <col min="13" max="13" width="9.33203125" style="15" customWidth="1"/>
    <col min="14" max="14" width="11.109375" style="15" bestFit="1" customWidth="1"/>
    <col min="15" max="15" width="40.88671875" style="15" bestFit="1" customWidth="1"/>
    <col min="16" max="16" width="15.109375" style="15" bestFit="1" customWidth="1"/>
    <col min="17" max="17" width="10.33203125" style="15" bestFit="1" customWidth="1"/>
    <col min="18" max="18" width="12.77734375" style="15" customWidth="1"/>
    <col min="19" max="19" width="68.33203125" style="15" customWidth="1"/>
    <col min="20" max="20" width="10.109375" style="15" customWidth="1"/>
    <col min="21" max="21" width="11.21875" style="15" customWidth="1"/>
    <col min="22" max="22" width="10.21875" style="15" customWidth="1"/>
    <col min="23" max="23" width="8.21875" style="15" customWidth="1"/>
    <col min="24" max="24" width="34.77734375" style="15" bestFit="1" customWidth="1"/>
    <col min="25" max="25" width="9.33203125" style="15" customWidth="1"/>
    <col min="26" max="26" width="9" style="15" customWidth="1"/>
    <col min="27" max="27" width="8" style="15" bestFit="1" customWidth="1"/>
    <col min="28" max="28" width="8.88671875" style="15" customWidth="1"/>
    <col min="29" max="34" width="7.6640625" style="15" customWidth="1"/>
    <col min="35" max="16384" width="8.88671875" style="15"/>
  </cols>
  <sheetData>
    <row r="1" spans="1:55" ht="13.8" customHeight="1" x14ac:dyDescent="0.25">
      <c r="A1" s="161"/>
      <c r="B1" s="14"/>
      <c r="C1" s="145" t="s">
        <v>182</v>
      </c>
      <c r="D1" s="146"/>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ht="13.8" customHeight="1" x14ac:dyDescent="0.25">
      <c r="A2" s="161"/>
      <c r="B2" s="14"/>
      <c r="C2" s="162"/>
      <c r="D2" s="163"/>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x14ac:dyDescent="0.25">
      <c r="A3" s="161"/>
      <c r="B3" s="14"/>
      <c r="C3" s="161"/>
      <c r="D3" s="88"/>
      <c r="E3" s="2"/>
      <c r="F3" s="18"/>
      <c r="G3" s="18"/>
      <c r="H3" s="18"/>
      <c r="I3" s="18"/>
      <c r="J3" s="18"/>
      <c r="K3" s="18"/>
      <c r="L3" s="18"/>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x14ac:dyDescent="0.25">
      <c r="A4" s="161"/>
      <c r="B4" s="14"/>
      <c r="C4" s="161"/>
      <c r="D4" s="88"/>
      <c r="E4" s="18"/>
      <c r="F4" s="135" t="s">
        <v>162</v>
      </c>
      <c r="G4" s="135"/>
      <c r="H4" s="135"/>
      <c r="I4" s="135"/>
      <c r="J4" s="135"/>
      <c r="K4" s="135"/>
      <c r="L4" s="135"/>
      <c r="M4" s="18"/>
      <c r="N4" s="2"/>
      <c r="O4" s="2"/>
      <c r="P4" s="2"/>
      <c r="Q4" s="2"/>
      <c r="R4" s="2"/>
      <c r="S4" s="2"/>
      <c r="T4" s="2"/>
      <c r="U4" s="2"/>
      <c r="V4" s="2"/>
      <c r="W4" s="2"/>
      <c r="X4" s="2"/>
      <c r="Y4" s="2"/>
      <c r="Z4" s="2"/>
      <c r="AA4" s="2"/>
      <c r="AB4" s="18"/>
      <c r="AC4" s="18"/>
      <c r="AD4" s="18"/>
      <c r="AE4" s="18"/>
      <c r="AF4" s="18"/>
      <c r="AG4" s="18"/>
      <c r="AH4" s="18"/>
      <c r="AI4" s="2"/>
      <c r="AJ4" s="2"/>
      <c r="AK4" s="2"/>
      <c r="AL4" s="2"/>
      <c r="AM4" s="2"/>
      <c r="AN4" s="2"/>
      <c r="AO4" s="2"/>
      <c r="AP4" s="2"/>
      <c r="AQ4" s="2"/>
      <c r="AR4" s="2"/>
      <c r="AS4" s="2"/>
      <c r="AT4" s="2"/>
      <c r="AU4" s="2"/>
      <c r="AV4" s="2"/>
      <c r="AW4" s="2"/>
      <c r="AX4" s="2"/>
      <c r="AY4" s="2"/>
      <c r="AZ4" s="2"/>
      <c r="BA4" s="2"/>
      <c r="BB4" s="2"/>
      <c r="BC4" s="2"/>
    </row>
    <row r="5" spans="1:55" ht="13.8" customHeight="1" x14ac:dyDescent="0.25">
      <c r="A5" s="161"/>
      <c r="B5" s="14"/>
      <c r="C5" s="161"/>
      <c r="D5" s="88"/>
      <c r="E5" s="2"/>
      <c r="F5" s="135"/>
      <c r="G5" s="135"/>
      <c r="H5" s="135"/>
      <c r="I5" s="135"/>
      <c r="J5" s="135"/>
      <c r="K5" s="135"/>
      <c r="L5" s="135"/>
      <c r="M5" s="2"/>
      <c r="N5" s="2"/>
      <c r="O5" s="2"/>
      <c r="P5" s="2"/>
      <c r="Q5" s="2"/>
      <c r="R5" s="2"/>
      <c r="S5" s="2"/>
      <c r="T5" s="2"/>
      <c r="U5" s="2"/>
      <c r="V5" s="2"/>
      <c r="W5" s="2"/>
      <c r="X5" s="2"/>
      <c r="Y5" s="2"/>
      <c r="Z5" s="2"/>
      <c r="AA5" s="2"/>
      <c r="AB5" s="2"/>
      <c r="AC5" s="2"/>
      <c r="AD5" s="2"/>
      <c r="AE5" s="2"/>
      <c r="AF5" s="2"/>
      <c r="AG5" s="2"/>
      <c r="AH5" s="2"/>
      <c r="AI5" s="18"/>
      <c r="AJ5" s="2"/>
      <c r="AK5" s="2"/>
      <c r="AL5" s="2"/>
      <c r="AM5" s="2"/>
      <c r="AN5" s="2"/>
      <c r="AO5" s="2"/>
      <c r="AP5" s="2"/>
      <c r="AQ5" s="2"/>
      <c r="AR5" s="2"/>
      <c r="AS5" s="2"/>
      <c r="AT5" s="2"/>
      <c r="AU5" s="2"/>
      <c r="AV5" s="2"/>
      <c r="AW5" s="2"/>
      <c r="AX5" s="2"/>
      <c r="AY5" s="2"/>
      <c r="AZ5" s="2"/>
      <c r="BA5" s="2"/>
      <c r="BB5" s="2"/>
      <c r="BC5" s="2"/>
    </row>
    <row r="6" spans="1:55" ht="15.6" x14ac:dyDescent="0.25">
      <c r="A6" s="161"/>
      <c r="B6" s="14"/>
      <c r="C6" s="161"/>
      <c r="D6" s="88"/>
      <c r="E6" s="16"/>
      <c r="F6" s="165" t="s">
        <v>289</v>
      </c>
      <c r="G6" s="79" t="s">
        <v>157</v>
      </c>
      <c r="H6" s="79" t="s">
        <v>158</v>
      </c>
      <c r="I6" s="79" t="s">
        <v>159</v>
      </c>
      <c r="J6" s="79" t="s">
        <v>160</v>
      </c>
      <c r="K6" s="79" t="s">
        <v>276</v>
      </c>
      <c r="L6" s="79" t="s">
        <v>275</v>
      </c>
      <c r="M6" s="2"/>
      <c r="N6" s="2"/>
      <c r="O6" s="2"/>
      <c r="P6" s="2"/>
      <c r="Q6" s="2"/>
      <c r="R6" s="2"/>
      <c r="S6" s="2"/>
      <c r="T6" s="2"/>
      <c r="U6" s="2"/>
      <c r="V6" s="2"/>
      <c r="W6" s="2"/>
      <c r="X6" s="2"/>
      <c r="Y6" s="2"/>
      <c r="Z6" s="2"/>
      <c r="AA6" s="2"/>
      <c r="AB6" s="2"/>
      <c r="AC6" s="2"/>
      <c r="AD6" s="2"/>
      <c r="AE6" s="2"/>
      <c r="AF6" s="2"/>
      <c r="AG6" s="2"/>
      <c r="AH6" s="2"/>
      <c r="AI6" s="18"/>
      <c r="AJ6" s="2"/>
      <c r="AK6" s="2"/>
      <c r="AL6" s="2"/>
      <c r="AM6" s="2"/>
      <c r="AN6" s="2"/>
      <c r="AO6" s="2"/>
      <c r="AP6" s="2"/>
      <c r="AQ6" s="2"/>
      <c r="AR6" s="2"/>
      <c r="AS6" s="2"/>
      <c r="AT6" s="2"/>
      <c r="AU6" s="2"/>
      <c r="AV6" s="2"/>
      <c r="AW6" s="2"/>
      <c r="AX6" s="2"/>
      <c r="AY6" s="2"/>
      <c r="AZ6" s="2"/>
      <c r="BA6" s="2"/>
      <c r="BB6" s="2"/>
      <c r="BC6" s="2"/>
    </row>
    <row r="7" spans="1:55" ht="14.4" customHeight="1" x14ac:dyDescent="0.3">
      <c r="A7" s="161"/>
      <c r="B7" s="14"/>
      <c r="C7" s="161"/>
      <c r="D7" s="88"/>
      <c r="E7" s="17"/>
      <c r="F7" s="165" t="s">
        <v>273</v>
      </c>
      <c r="G7" s="83">
        <f>Data!V2</f>
        <v>16</v>
      </c>
      <c r="H7" s="83">
        <f>Data!X2</f>
        <v>54</v>
      </c>
      <c r="I7" s="84">
        <f>Data!Z2</f>
        <v>268</v>
      </c>
      <c r="J7" s="84">
        <f>Data!AB2</f>
        <v>89</v>
      </c>
      <c r="K7" s="84">
        <f>Data!AD2</f>
        <v>9</v>
      </c>
      <c r="L7" s="84">
        <f>SUM(G7:K7)</f>
        <v>436</v>
      </c>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x14ac:dyDescent="0.25">
      <c r="A8" s="161"/>
      <c r="B8" s="14"/>
      <c r="C8" s="161"/>
      <c r="D8" s="88"/>
      <c r="E8" s="2"/>
      <c r="F8" s="165" t="s">
        <v>274</v>
      </c>
      <c r="G8" s="79">
        <f>Data!W2</f>
        <v>8</v>
      </c>
      <c r="H8" s="79">
        <f>Data!Y2</f>
        <v>53</v>
      </c>
      <c r="I8" s="82">
        <f>Data!AA2</f>
        <v>246</v>
      </c>
      <c r="J8" s="82">
        <f>Data!AC2</f>
        <v>77</v>
      </c>
      <c r="K8" s="82">
        <f>Data!AE2</f>
        <v>7</v>
      </c>
      <c r="L8" s="82">
        <f>SUM(G8:K8)</f>
        <v>391</v>
      </c>
      <c r="M8" s="2"/>
      <c r="N8" s="2"/>
      <c r="O8" s="2"/>
      <c r="P8" s="2"/>
      <c r="Q8" s="2"/>
      <c r="R8" s="2"/>
      <c r="S8" s="2"/>
      <c r="T8" s="2"/>
      <c r="U8" s="2"/>
      <c r="V8" s="2"/>
      <c r="W8" s="2"/>
      <c r="X8" s="2"/>
      <c r="Y8" s="2"/>
      <c r="Z8" s="2"/>
      <c r="AA8" s="77"/>
      <c r="AB8" s="2"/>
      <c r="AC8" s="77"/>
      <c r="AD8" s="2"/>
      <c r="AE8" s="77"/>
      <c r="AF8" s="2"/>
      <c r="AG8" s="77"/>
      <c r="AH8" s="2"/>
      <c r="AI8" s="2"/>
      <c r="AJ8" s="2"/>
      <c r="AK8" s="2"/>
      <c r="AL8" s="2"/>
      <c r="AM8" s="2"/>
      <c r="AN8" s="2"/>
      <c r="AO8" s="2"/>
      <c r="AP8" s="2"/>
      <c r="AQ8" s="2"/>
      <c r="AR8" s="2"/>
      <c r="AS8" s="2"/>
      <c r="AT8" s="2"/>
      <c r="AU8" s="2"/>
      <c r="AV8" s="2"/>
      <c r="AW8" s="2"/>
      <c r="AX8" s="2"/>
      <c r="AY8" s="2"/>
      <c r="AZ8" s="2"/>
      <c r="BA8" s="2"/>
      <c r="BB8" s="2"/>
      <c r="BC8" s="2"/>
    </row>
    <row r="9" spans="1:55" x14ac:dyDescent="0.25">
      <c r="A9" s="161"/>
      <c r="B9" s="14"/>
      <c r="C9" s="161"/>
      <c r="D9" s="88"/>
      <c r="E9" s="2"/>
      <c r="F9" s="165" t="s">
        <v>275</v>
      </c>
      <c r="G9" s="83">
        <f t="shared" ref="G9:K9" si="0">SUM(G7:G8)</f>
        <v>24</v>
      </c>
      <c r="H9" s="83">
        <f t="shared" si="0"/>
        <v>107</v>
      </c>
      <c r="I9" s="84">
        <f t="shared" si="0"/>
        <v>514</v>
      </c>
      <c r="J9" s="84">
        <f t="shared" si="0"/>
        <v>166</v>
      </c>
      <c r="K9" s="84">
        <f t="shared" si="0"/>
        <v>16</v>
      </c>
      <c r="L9" s="84">
        <f>SUM(L7:L8)</f>
        <v>827</v>
      </c>
      <c r="M9" s="2"/>
      <c r="N9" s="2"/>
      <c r="O9" s="2"/>
      <c r="P9" s="2"/>
      <c r="Q9" s="2"/>
      <c r="R9" s="2"/>
      <c r="S9" s="2"/>
      <c r="T9" s="2"/>
      <c r="U9" s="2"/>
      <c r="V9" s="2"/>
      <c r="W9" s="2"/>
      <c r="X9" s="2"/>
      <c r="Y9" s="2"/>
      <c r="Z9" s="2"/>
      <c r="AA9" s="77"/>
      <c r="AB9" s="2"/>
      <c r="AC9" s="77"/>
      <c r="AD9" s="2"/>
      <c r="AE9" s="77"/>
      <c r="AF9" s="2"/>
      <c r="AG9" s="77"/>
      <c r="AH9" s="2"/>
      <c r="AI9" s="2"/>
      <c r="AJ9" s="2"/>
      <c r="AK9" s="2"/>
      <c r="AL9" s="2"/>
      <c r="AM9" s="2"/>
      <c r="AN9" s="2"/>
      <c r="AO9" s="2"/>
      <c r="AP9" s="2"/>
      <c r="AQ9" s="2"/>
      <c r="AR9" s="2"/>
      <c r="AS9" s="2"/>
      <c r="AT9" s="2"/>
      <c r="AU9" s="2"/>
      <c r="AV9" s="2"/>
      <c r="AW9" s="2"/>
      <c r="AX9" s="2"/>
      <c r="AY9" s="2"/>
      <c r="AZ9" s="2"/>
      <c r="BA9" s="2"/>
      <c r="BB9" s="2"/>
      <c r="BC9" s="2"/>
    </row>
    <row r="10" spans="1:55" x14ac:dyDescent="0.25">
      <c r="A10" s="161"/>
      <c r="B10" s="14"/>
      <c r="C10" s="161"/>
      <c r="D10" s="88"/>
      <c r="E10" s="2"/>
      <c r="F10" s="2"/>
      <c r="G10" s="2"/>
      <c r="H10" s="2"/>
      <c r="I10" s="2"/>
      <c r="J10" s="2"/>
      <c r="K10" s="2"/>
      <c r="L10" s="2"/>
      <c r="M10" s="2"/>
      <c r="N10" s="2"/>
      <c r="O10" s="2"/>
      <c r="P10" s="2"/>
      <c r="Q10" s="2"/>
      <c r="R10" s="2"/>
      <c r="S10" s="2"/>
      <c r="T10" s="2"/>
      <c r="U10" s="2"/>
      <c r="V10" s="2"/>
      <c r="W10" s="2"/>
      <c r="X10" s="2"/>
      <c r="Y10" s="2"/>
      <c r="Z10" s="2"/>
      <c r="AA10" s="78"/>
      <c r="AB10" s="2"/>
      <c r="AC10" s="78"/>
      <c r="AD10" s="2"/>
      <c r="AE10" s="78"/>
      <c r="AF10" s="2"/>
      <c r="AG10" s="78"/>
      <c r="AH10" s="2"/>
      <c r="AI10" s="2"/>
      <c r="AJ10" s="2"/>
      <c r="AK10" s="2"/>
      <c r="AL10" s="2"/>
      <c r="AM10" s="2"/>
      <c r="AN10" s="2"/>
      <c r="AO10" s="2"/>
      <c r="AP10" s="2"/>
      <c r="AQ10" s="2"/>
      <c r="AR10" s="2"/>
      <c r="AS10" s="2"/>
      <c r="AT10" s="2"/>
      <c r="AU10" s="2"/>
      <c r="AV10" s="2"/>
      <c r="AW10" s="2"/>
      <c r="AX10" s="2"/>
      <c r="AY10" s="2"/>
      <c r="AZ10" s="2"/>
      <c r="BA10" s="2"/>
      <c r="BB10" s="2"/>
      <c r="BC10" s="2"/>
    </row>
    <row r="11" spans="1:55" x14ac:dyDescent="0.25">
      <c r="A11" s="161"/>
      <c r="B11" s="14"/>
      <c r="C11" s="161"/>
      <c r="D11" s="88"/>
      <c r="E11" s="2"/>
      <c r="F11" s="2"/>
      <c r="G11" s="2"/>
      <c r="H11" s="2"/>
      <c r="I11" s="2"/>
      <c r="J11" s="2"/>
      <c r="K11" s="2"/>
      <c r="L11" s="2"/>
      <c r="M11" s="2"/>
      <c r="N11" s="2"/>
      <c r="O11" s="2"/>
      <c r="P11" s="2"/>
      <c r="Q11" s="2"/>
      <c r="R11" s="2"/>
      <c r="S11" s="2"/>
      <c r="T11" s="2"/>
      <c r="U11" s="2"/>
      <c r="V11" s="2"/>
      <c r="W11" s="2"/>
      <c r="X11" s="2"/>
      <c r="Y11" s="2"/>
      <c r="Z11" s="2"/>
      <c r="AA11" s="2"/>
      <c r="AB11" s="2"/>
      <c r="AC11" s="77"/>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x14ac:dyDescent="0.25">
      <c r="A12" s="161"/>
      <c r="B12" s="14"/>
      <c r="C12" s="161"/>
      <c r="D12" s="88"/>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x14ac:dyDescent="0.25">
      <c r="A13" s="161"/>
      <c r="C13" s="161"/>
      <c r="D13" s="88"/>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x14ac:dyDescent="0.25">
      <c r="A14" s="161"/>
      <c r="B14" s="14"/>
      <c r="C14" s="161"/>
      <c r="D14" s="88"/>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x14ac:dyDescent="0.25">
      <c r="A15" s="161"/>
      <c r="B15" s="14"/>
      <c r="C15" s="161"/>
      <c r="D15" s="88"/>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x14ac:dyDescent="0.25">
      <c r="A16" s="161"/>
      <c r="B16" s="14"/>
      <c r="C16" s="161"/>
      <c r="D16" s="88"/>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x14ac:dyDescent="0.25">
      <c r="A17" s="161"/>
      <c r="B17" s="14"/>
      <c r="C17" s="161"/>
      <c r="D17" s="88"/>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x14ac:dyDescent="0.25">
      <c r="A18" s="161"/>
      <c r="B18" s="14"/>
      <c r="C18" s="161"/>
      <c r="D18" s="88"/>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ht="15.6" customHeight="1" x14ac:dyDescent="0.25">
      <c r="A19" s="161"/>
      <c r="B19" s="14"/>
      <c r="C19" s="161"/>
      <c r="D19" s="88"/>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row>
    <row r="20" spans="1:55" ht="15.6" customHeight="1" x14ac:dyDescent="0.25">
      <c r="A20" s="161"/>
      <c r="B20" s="14"/>
      <c r="C20" s="161"/>
      <c r="D20" s="88"/>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row>
    <row r="21" spans="1:55" x14ac:dyDescent="0.25">
      <c r="A21" s="161"/>
      <c r="B21" s="14"/>
      <c r="C21" s="161"/>
      <c r="D21" s="88"/>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25">
      <c r="A22" s="161"/>
      <c r="B22" s="14"/>
      <c r="C22" s="161"/>
      <c r="D22" s="88"/>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row>
    <row r="23" spans="1:55" x14ac:dyDescent="0.25">
      <c r="A23" s="161"/>
      <c r="B23" s="14"/>
      <c r="C23" s="161"/>
      <c r="D23" s="88"/>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1:55" x14ac:dyDescent="0.25">
      <c r="A24" s="161"/>
      <c r="B24" s="14"/>
      <c r="C24" s="161"/>
      <c r="D24" s="88"/>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row>
    <row r="25" spans="1:55" x14ac:dyDescent="0.25">
      <c r="A25" s="161"/>
      <c r="B25" s="14"/>
      <c r="C25" s="161"/>
      <c r="D25" s="88"/>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row>
    <row r="26" spans="1:55" x14ac:dyDescent="0.25">
      <c r="A26" s="161"/>
      <c r="B26" s="14"/>
      <c r="C26" s="161"/>
      <c r="D26" s="88"/>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row>
    <row r="27" spans="1:55" x14ac:dyDescent="0.25">
      <c r="A27" s="161"/>
      <c r="B27" s="14"/>
      <c r="C27" s="161"/>
      <c r="D27" s="8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x14ac:dyDescent="0.25">
      <c r="A28" s="161"/>
      <c r="B28" s="14"/>
      <c r="C28" s="161"/>
      <c r="D28" s="88"/>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row>
    <row r="29" spans="1:55" x14ac:dyDescent="0.25">
      <c r="A29" s="161"/>
      <c r="B29" s="14"/>
      <c r="C29" s="161"/>
      <c r="D29" s="88"/>
      <c r="E29" s="2"/>
      <c r="F29" s="2"/>
      <c r="G29" s="2"/>
      <c r="H29" s="2"/>
      <c r="I29" s="2"/>
      <c r="J29" s="2"/>
      <c r="K29" s="2"/>
      <c r="L29" s="2"/>
      <c r="M29" s="2"/>
      <c r="N29" s="2"/>
      <c r="O29" s="2"/>
      <c r="P29" s="2"/>
      <c r="Q29" s="18"/>
      <c r="R29" s="2"/>
      <c r="S29" s="2"/>
      <c r="T29" s="2"/>
      <c r="U29" s="2"/>
      <c r="V29" s="2"/>
      <c r="W29" s="18"/>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row>
    <row r="30" spans="1:55" x14ac:dyDescent="0.25">
      <c r="A30" s="161"/>
      <c r="B30" s="14"/>
      <c r="C30" s="161"/>
      <c r="D30" s="88"/>
      <c r="E30" s="2"/>
      <c r="F30" s="2"/>
      <c r="G30" s="2"/>
      <c r="H30" s="2"/>
      <c r="I30" s="2"/>
      <c r="J30" s="2"/>
      <c r="K30" s="2"/>
      <c r="L30" s="2"/>
      <c r="M30" s="2"/>
      <c r="N30" s="2"/>
      <c r="O30" s="2"/>
      <c r="P30" s="2"/>
      <c r="Q30" s="2"/>
      <c r="R30" s="2"/>
      <c r="S30" s="2"/>
      <c r="T30" s="2"/>
      <c r="U30" s="2"/>
      <c r="V30" s="2"/>
      <c r="W30" s="18"/>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row>
    <row r="31" spans="1:55" ht="15.6" customHeight="1" x14ac:dyDescent="0.25">
      <c r="A31" s="161"/>
      <c r="B31" s="14"/>
      <c r="C31" s="161"/>
      <c r="D31" s="88"/>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row>
    <row r="32" spans="1:55" x14ac:dyDescent="0.25">
      <c r="A32" s="161"/>
      <c r="B32" s="14"/>
      <c r="C32" s="161"/>
      <c r="D32" s="88"/>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row>
    <row r="33" spans="1:55" x14ac:dyDescent="0.25">
      <c r="A33" s="161"/>
      <c r="B33" s="14"/>
      <c r="C33" s="161"/>
      <c r="D33" s="88"/>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row>
    <row r="34" spans="1:55" x14ac:dyDescent="0.25">
      <c r="A34" s="161"/>
      <c r="B34" s="14"/>
      <c r="C34" s="161"/>
      <c r="D34" s="88"/>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row>
    <row r="35" spans="1:55" x14ac:dyDescent="0.25">
      <c r="A35" s="161"/>
      <c r="B35" s="14"/>
      <c r="C35" s="161"/>
      <c r="D35" s="88"/>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row>
    <row r="36" spans="1:55" x14ac:dyDescent="0.25">
      <c r="A36" s="161"/>
      <c r="B36" s="14"/>
      <c r="C36" s="161"/>
      <c r="D36" s="88"/>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row>
    <row r="37" spans="1:55" x14ac:dyDescent="0.25">
      <c r="A37" s="161"/>
      <c r="B37" s="14"/>
      <c r="C37" s="161"/>
      <c r="D37" s="88"/>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row>
    <row r="38" spans="1:55" x14ac:dyDescent="0.25">
      <c r="A38" s="161"/>
      <c r="C38" s="161"/>
      <c r="D38" s="88"/>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55" x14ac:dyDescent="0.25">
      <c r="A39" s="161"/>
      <c r="C39" s="161"/>
      <c r="D39" s="88"/>
      <c r="E39" s="2"/>
      <c r="F39" s="35"/>
      <c r="G39" s="35"/>
      <c r="H39" s="35"/>
      <c r="I39" s="35"/>
      <c r="J39" s="35"/>
      <c r="K39" s="35"/>
      <c r="L39" s="35"/>
      <c r="M39" s="35"/>
      <c r="N39" s="35"/>
      <c r="O39" s="35"/>
      <c r="P39" s="35"/>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55" x14ac:dyDescent="0.25">
      <c r="A40" s="161"/>
      <c r="B40" s="14"/>
      <c r="C40" s="161"/>
      <c r="D40" s="88"/>
      <c r="E40" s="2"/>
      <c r="F40" s="35"/>
      <c r="G40" s="35"/>
      <c r="H40" s="50"/>
      <c r="I40" s="50"/>
      <c r="J40" s="50"/>
      <c r="K40" s="35"/>
      <c r="L40" s="35"/>
      <c r="M40" s="35"/>
      <c r="N40" s="35"/>
      <c r="O40" s="35"/>
      <c r="P40" s="35"/>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x14ac:dyDescent="0.25">
      <c r="A41" s="161"/>
      <c r="B41" s="14"/>
      <c r="C41" s="161"/>
      <c r="D41" s="88"/>
      <c r="E41" s="2"/>
      <c r="F41" s="2"/>
      <c r="G41" s="2"/>
      <c r="H41" s="2"/>
      <c r="I41" s="2"/>
      <c r="J41" s="50"/>
      <c r="K41" s="35"/>
      <c r="L41" s="35"/>
      <c r="M41" s="35"/>
      <c r="N41" s="35"/>
      <c r="O41" s="35"/>
      <c r="P41" s="35"/>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55" x14ac:dyDescent="0.25">
      <c r="A42" s="161"/>
      <c r="B42" s="14"/>
      <c r="C42" s="161"/>
      <c r="D42" s="88"/>
      <c r="E42" s="2"/>
      <c r="F42" s="2"/>
      <c r="G42" s="2"/>
      <c r="H42" s="2"/>
      <c r="I42" s="2"/>
      <c r="J42" s="50"/>
      <c r="K42" s="50"/>
      <c r="L42" s="50"/>
      <c r="M42" s="50"/>
      <c r="N42" s="50"/>
      <c r="O42" s="50"/>
      <c r="P42" s="50"/>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55" x14ac:dyDescent="0.25">
      <c r="A43" s="161"/>
      <c r="B43" s="161"/>
      <c r="C43" s="161"/>
      <c r="D43" s="88"/>
      <c r="E43" s="2"/>
      <c r="F43" s="2"/>
      <c r="G43" s="2"/>
      <c r="H43" s="2"/>
      <c r="I43" s="2"/>
      <c r="J43" s="50"/>
      <c r="K43" s="50"/>
      <c r="L43" s="50"/>
      <c r="M43" s="50"/>
      <c r="N43" s="50"/>
      <c r="O43" s="50"/>
      <c r="P43" s="50"/>
      <c r="Q43" s="18"/>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55" x14ac:dyDescent="0.25">
      <c r="A44" s="161"/>
      <c r="B44" s="161"/>
      <c r="C44" s="161"/>
      <c r="D44" s="88"/>
      <c r="E44" s="2"/>
      <c r="F44" s="2"/>
      <c r="G44" s="2"/>
      <c r="H44" s="2"/>
      <c r="I44" s="2"/>
      <c r="J44" s="50"/>
      <c r="K44" s="50"/>
      <c r="L44" s="50"/>
      <c r="M44" s="50"/>
      <c r="N44" s="50"/>
      <c r="O44" s="50"/>
      <c r="P44" s="50"/>
      <c r="Q44" s="18"/>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1:55" x14ac:dyDescent="0.25">
      <c r="A45" s="161"/>
      <c r="B45" s="85"/>
      <c r="C45" s="86"/>
      <c r="D45" s="88"/>
      <c r="E45" s="2"/>
      <c r="F45" s="2"/>
      <c r="G45" s="2"/>
      <c r="H45" s="2"/>
      <c r="I45" s="2"/>
      <c r="J45" s="50"/>
      <c r="K45" s="50"/>
      <c r="L45" s="50"/>
      <c r="M45" s="50"/>
      <c r="N45" s="50"/>
      <c r="O45" s="50"/>
      <c r="P45" s="50"/>
      <c r="Q45" s="18"/>
      <c r="R45" s="2"/>
      <c r="S45" s="2"/>
      <c r="T45" s="2"/>
      <c r="U45" s="2"/>
      <c r="V45" s="2"/>
      <c r="W45" s="18"/>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row>
    <row r="46" spans="1:55" x14ac:dyDescent="0.25">
      <c r="A46" s="161"/>
      <c r="B46" s="85"/>
      <c r="C46" s="86"/>
      <c r="D46" s="88"/>
      <c r="E46" s="2"/>
      <c r="F46" s="2"/>
      <c r="G46" s="2"/>
      <c r="H46" s="2"/>
      <c r="I46" s="2"/>
      <c r="J46" s="50"/>
      <c r="K46" s="50"/>
      <c r="L46" s="50"/>
      <c r="M46" s="50"/>
      <c r="N46" s="50"/>
      <c r="O46" s="50"/>
      <c r="P46" s="50"/>
      <c r="Q46" s="18"/>
      <c r="R46" s="2"/>
      <c r="S46" s="2"/>
      <c r="T46" s="2"/>
      <c r="U46" s="2"/>
      <c r="V46" s="2"/>
      <c r="W46" s="18"/>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row>
    <row r="47" spans="1:55" x14ac:dyDescent="0.25">
      <c r="A47" s="161"/>
      <c r="B47" s="85"/>
      <c r="C47" s="86"/>
      <c r="D47" s="88"/>
      <c r="E47" s="2"/>
      <c r="F47" s="2"/>
      <c r="G47" s="2"/>
      <c r="H47" s="2"/>
      <c r="I47" s="2"/>
      <c r="J47" s="35"/>
      <c r="K47" s="35"/>
      <c r="L47" s="35"/>
      <c r="M47" s="35"/>
      <c r="N47" s="35"/>
      <c r="O47" s="35"/>
      <c r="P47" s="35"/>
      <c r="Q47" s="18"/>
      <c r="R47" s="2"/>
      <c r="S47" s="2"/>
      <c r="T47" s="2"/>
      <c r="U47" s="2"/>
      <c r="V47" s="2"/>
      <c r="W47" s="18"/>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row>
    <row r="48" spans="1:55" x14ac:dyDescent="0.25">
      <c r="A48" s="161"/>
      <c r="B48" s="85"/>
      <c r="C48" s="86"/>
      <c r="D48" s="88"/>
      <c r="E48" s="2"/>
      <c r="F48" s="2"/>
      <c r="G48" s="2"/>
      <c r="H48" s="2"/>
      <c r="I48" s="2"/>
      <c r="J48" s="35"/>
      <c r="K48" s="35"/>
      <c r="L48" s="35"/>
      <c r="M48" s="35"/>
      <c r="N48" s="35"/>
      <c r="O48" s="35"/>
      <c r="P48" s="35"/>
      <c r="Q48" s="18"/>
      <c r="R48" s="2"/>
      <c r="S48" s="2"/>
      <c r="T48" s="2"/>
      <c r="U48" s="2"/>
      <c r="V48" s="2"/>
      <c r="W48" s="18"/>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row>
    <row r="49" spans="1:55" x14ac:dyDescent="0.25">
      <c r="A49" s="161"/>
      <c r="B49" s="85"/>
      <c r="C49" s="86"/>
      <c r="D49" s="88"/>
      <c r="E49" s="2"/>
      <c r="F49" s="2"/>
      <c r="G49" s="2"/>
      <c r="H49" s="2"/>
      <c r="I49" s="2"/>
      <c r="J49" s="35"/>
      <c r="K49" s="35"/>
      <c r="L49" s="35"/>
      <c r="M49" s="35"/>
      <c r="N49" s="35"/>
      <c r="O49" s="35"/>
      <c r="P49" s="35"/>
      <c r="Q49" s="18"/>
      <c r="R49" s="2"/>
      <c r="S49" s="2"/>
      <c r="T49" s="2"/>
      <c r="U49" s="2"/>
      <c r="V49" s="2"/>
      <c r="W49" s="18"/>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row>
    <row r="50" spans="1:55" x14ac:dyDescent="0.25">
      <c r="A50" s="161"/>
      <c r="B50" s="85"/>
      <c r="C50" s="86"/>
      <c r="D50" s="88"/>
      <c r="E50" s="2"/>
      <c r="F50" s="2"/>
      <c r="G50" s="2"/>
      <c r="H50" s="2"/>
      <c r="I50" s="2"/>
      <c r="J50" s="2"/>
      <c r="K50" s="2"/>
      <c r="L50" s="2"/>
      <c r="M50" s="2"/>
      <c r="N50" s="2"/>
      <c r="O50" s="2"/>
      <c r="P50" s="2"/>
      <c r="Q50" s="18"/>
      <c r="R50" s="2"/>
      <c r="S50" s="2"/>
      <c r="T50" s="2"/>
      <c r="U50" s="2"/>
      <c r="V50" s="2"/>
      <c r="W50" s="18"/>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row>
    <row r="51" spans="1:55" x14ac:dyDescent="0.25">
      <c r="A51" s="161"/>
      <c r="B51" s="85"/>
      <c r="C51" s="86"/>
      <c r="D51" s="88"/>
      <c r="E51" s="2"/>
      <c r="F51" s="2"/>
      <c r="G51" s="2"/>
      <c r="H51" s="2"/>
      <c r="I51" s="2"/>
      <c r="J51" s="50"/>
      <c r="K51" s="50"/>
      <c r="L51" s="50"/>
      <c r="M51" s="50"/>
      <c r="N51" s="50"/>
      <c r="O51" s="50"/>
      <c r="P51" s="50"/>
      <c r="Q51" s="18"/>
      <c r="R51" s="2"/>
      <c r="S51" s="2"/>
      <c r="T51" s="2"/>
      <c r="U51" s="2"/>
      <c r="V51" s="2"/>
      <c r="W51" s="18"/>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row>
    <row r="52" spans="1:55" x14ac:dyDescent="0.25">
      <c r="A52" s="161"/>
      <c r="B52" s="85"/>
      <c r="C52" s="86"/>
      <c r="D52" s="88"/>
      <c r="E52" s="2"/>
      <c r="F52" s="2"/>
      <c r="G52" s="2"/>
      <c r="H52" s="2"/>
      <c r="I52" s="2"/>
      <c r="J52" s="35"/>
      <c r="K52" s="35"/>
      <c r="L52" s="35"/>
      <c r="M52" s="35"/>
      <c r="N52" s="35"/>
      <c r="O52" s="35"/>
      <c r="P52" s="35"/>
      <c r="Q52" s="18"/>
      <c r="R52" s="2"/>
      <c r="S52" s="2"/>
      <c r="T52" s="2"/>
      <c r="U52" s="2"/>
      <c r="V52" s="2"/>
      <c r="W52" s="18"/>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55" x14ac:dyDescent="0.25">
      <c r="A53" s="161"/>
      <c r="B53" s="85"/>
      <c r="C53" s="86"/>
      <c r="D53" s="88"/>
      <c r="E53" s="2"/>
      <c r="F53" s="2"/>
      <c r="G53" s="2"/>
      <c r="H53" s="2"/>
      <c r="I53" s="2"/>
      <c r="J53" s="35"/>
      <c r="K53" s="35"/>
      <c r="L53" s="35"/>
      <c r="M53" s="35"/>
      <c r="N53" s="35"/>
      <c r="O53" s="35"/>
      <c r="P53" s="35"/>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row>
    <row r="54" spans="1:55" x14ac:dyDescent="0.25">
      <c r="A54" s="161"/>
      <c r="B54" s="85"/>
      <c r="C54" s="86"/>
      <c r="D54" s="88"/>
      <c r="E54" s="2"/>
      <c r="F54" s="2"/>
      <c r="G54" s="2"/>
      <c r="H54" s="2"/>
      <c r="I54" s="2"/>
      <c r="J54" s="35"/>
      <c r="K54" s="35"/>
      <c r="L54" s="35"/>
      <c r="M54" s="35"/>
      <c r="N54" s="35"/>
      <c r="O54" s="35"/>
      <c r="P54" s="35"/>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row>
    <row r="55" spans="1:55" x14ac:dyDescent="0.25">
      <c r="A55" s="161"/>
      <c r="B55" s="85"/>
      <c r="C55" s="86"/>
      <c r="D55" s="88"/>
      <c r="E55" s="2"/>
      <c r="F55" s="2"/>
      <c r="G55" s="2"/>
      <c r="H55" s="2"/>
      <c r="I55" s="2"/>
      <c r="J55" s="35"/>
      <c r="K55" s="35"/>
      <c r="L55" s="35"/>
      <c r="M55" s="35"/>
      <c r="N55" s="35"/>
      <c r="O55" s="35"/>
      <c r="P55" s="35"/>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6" spans="1:55" x14ac:dyDescent="0.25">
      <c r="A56" s="161"/>
      <c r="B56" s="85"/>
      <c r="C56" s="86"/>
      <c r="D56" s="88"/>
      <c r="E56" s="2"/>
      <c r="F56" s="2"/>
      <c r="G56" s="2"/>
      <c r="H56" s="2"/>
      <c r="I56" s="2"/>
      <c r="J56" s="35"/>
      <c r="K56" s="35"/>
      <c r="L56" s="35"/>
      <c r="M56" s="35"/>
      <c r="N56" s="35"/>
      <c r="O56" s="35"/>
      <c r="P56" s="35"/>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55" x14ac:dyDescent="0.25">
      <c r="A57" s="161"/>
      <c r="B57" s="85"/>
      <c r="C57" s="86"/>
      <c r="D57" s="88"/>
      <c r="E57" s="2"/>
      <c r="F57" s="2"/>
      <c r="G57" s="2"/>
      <c r="H57" s="2"/>
      <c r="I57" s="2"/>
      <c r="J57" s="35"/>
      <c r="K57" s="35"/>
      <c r="L57" s="35"/>
      <c r="M57" s="35"/>
      <c r="N57" s="35"/>
      <c r="O57" s="35"/>
      <c r="P57" s="35"/>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row>
    <row r="58" spans="1:55" x14ac:dyDescent="0.25">
      <c r="A58" s="161"/>
      <c r="B58" s="85"/>
      <c r="C58" s="86"/>
      <c r="D58" s="88"/>
      <c r="E58" s="2"/>
      <c r="F58" s="2"/>
      <c r="G58" s="2"/>
      <c r="H58" s="2"/>
      <c r="I58" s="2"/>
      <c r="J58" s="35"/>
      <c r="K58" s="35"/>
      <c r="L58" s="35"/>
      <c r="M58" s="35"/>
      <c r="N58" s="35"/>
      <c r="O58" s="35"/>
      <c r="P58" s="35"/>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59" spans="1:55" ht="15.6" customHeight="1" x14ac:dyDescent="0.25">
      <c r="A59" s="161"/>
      <c r="B59" s="85"/>
      <c r="C59" s="86"/>
      <c r="D59" s="88"/>
      <c r="E59" s="2"/>
      <c r="F59" s="2"/>
      <c r="G59" s="2"/>
      <c r="H59" s="2"/>
      <c r="I59" s="2"/>
      <c r="J59" s="35"/>
      <c r="K59" s="35"/>
      <c r="L59" s="35"/>
      <c r="M59" s="35"/>
      <c r="N59" s="35"/>
      <c r="O59" s="35"/>
      <c r="P59" s="35"/>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row>
    <row r="60" spans="1:55" x14ac:dyDescent="0.25">
      <c r="A60" s="161"/>
      <c r="B60" s="85"/>
      <c r="C60" s="86"/>
      <c r="D60" s="88"/>
      <c r="E60" s="2"/>
      <c r="F60" s="35"/>
      <c r="G60" s="35"/>
      <c r="H60" s="35"/>
      <c r="I60" s="35"/>
      <c r="J60" s="35"/>
      <c r="K60" s="35"/>
      <c r="L60" s="35"/>
      <c r="M60" s="35"/>
      <c r="N60" s="35"/>
      <c r="O60" s="35"/>
      <c r="P60" s="35"/>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row>
    <row r="61" spans="1:55" x14ac:dyDescent="0.25">
      <c r="A61" s="161"/>
      <c r="B61" s="87" t="s">
        <v>239</v>
      </c>
      <c r="C61" s="86"/>
      <c r="D61" s="88"/>
      <c r="E61" s="2"/>
      <c r="F61" s="35"/>
      <c r="G61" s="35"/>
      <c r="H61" s="35"/>
      <c r="I61" s="35"/>
      <c r="J61" s="35"/>
      <c r="K61" s="35"/>
      <c r="L61" s="35"/>
      <c r="M61" s="35"/>
      <c r="N61" s="35"/>
      <c r="O61" s="35"/>
      <c r="P61" s="35"/>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row>
    <row r="62" spans="1:55" x14ac:dyDescent="0.25">
      <c r="A62" s="161"/>
      <c r="B62" s="85"/>
      <c r="C62" s="86"/>
      <c r="D62" s="88"/>
      <c r="E62" s="2"/>
      <c r="F62" s="35"/>
      <c r="G62" s="35"/>
      <c r="H62" s="35"/>
      <c r="I62" s="35"/>
      <c r="J62" s="35"/>
      <c r="K62" s="35"/>
      <c r="L62" s="35"/>
      <c r="M62" s="35"/>
      <c r="N62" s="35"/>
      <c r="O62" s="35"/>
      <c r="P62" s="35"/>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55" x14ac:dyDescent="0.25">
      <c r="A63" s="161"/>
      <c r="B63" s="85"/>
      <c r="C63" s="86"/>
      <c r="D63" s="88"/>
      <c r="E63" s="2"/>
      <c r="F63" s="35"/>
      <c r="G63" s="35"/>
      <c r="H63" s="35"/>
      <c r="I63" s="35"/>
      <c r="J63" s="35"/>
      <c r="K63" s="35"/>
      <c r="L63" s="35"/>
      <c r="M63" s="35"/>
      <c r="N63" s="35"/>
      <c r="O63" s="35"/>
      <c r="P63" s="35"/>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row>
    <row r="64" spans="1:55" x14ac:dyDescent="0.25">
      <c r="A64" s="161"/>
      <c r="B64" s="85"/>
      <c r="C64" s="86"/>
      <c r="D64" s="88"/>
      <c r="E64" s="2"/>
      <c r="F64" s="35"/>
      <c r="G64" s="35"/>
      <c r="H64" s="35"/>
      <c r="I64" s="35"/>
      <c r="J64" s="35"/>
      <c r="K64" s="35"/>
      <c r="L64" s="35"/>
      <c r="M64" s="35"/>
      <c r="N64" s="35"/>
      <c r="O64" s="35"/>
      <c r="P64" s="35"/>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row>
    <row r="65" spans="1:55" x14ac:dyDescent="0.25">
      <c r="A65" s="161"/>
      <c r="B65" s="85"/>
      <c r="C65" s="86"/>
      <c r="D65" s="88"/>
      <c r="E65" s="2"/>
      <c r="F65" s="35"/>
      <c r="G65" s="35"/>
      <c r="H65" s="35"/>
      <c r="I65" s="35"/>
      <c r="J65" s="35"/>
      <c r="K65" s="35"/>
      <c r="L65" s="35"/>
      <c r="M65" s="35"/>
      <c r="N65" s="35"/>
      <c r="O65" s="35"/>
      <c r="P65" s="35"/>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row>
    <row r="66" spans="1:55" x14ac:dyDescent="0.25">
      <c r="A66" s="161"/>
      <c r="B66" s="85"/>
      <c r="C66" s="86"/>
      <c r="D66" s="88"/>
      <c r="E66" s="2"/>
      <c r="F66" s="35"/>
      <c r="G66" s="35"/>
      <c r="H66" s="35"/>
      <c r="I66" s="35"/>
      <c r="J66" s="35"/>
      <c r="K66" s="35"/>
      <c r="L66" s="35"/>
      <c r="M66" s="35"/>
      <c r="N66" s="35"/>
      <c r="O66" s="35"/>
      <c r="P66" s="35"/>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55" x14ac:dyDescent="0.25">
      <c r="A67" s="161"/>
      <c r="B67" s="85"/>
      <c r="C67" s="86"/>
      <c r="D67" s="88"/>
      <c r="E67" s="2"/>
      <c r="F67" s="35"/>
      <c r="G67" s="35"/>
      <c r="H67" s="35"/>
      <c r="I67" s="35"/>
      <c r="J67" s="35"/>
      <c r="K67" s="35"/>
      <c r="L67" s="35"/>
      <c r="M67" s="35"/>
      <c r="N67" s="35"/>
      <c r="O67" s="35"/>
      <c r="P67" s="35"/>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row>
    <row r="68" spans="1:55" x14ac:dyDescent="0.25">
      <c r="A68" s="161"/>
      <c r="B68" s="85"/>
      <c r="C68" s="86"/>
      <c r="D68" s="88"/>
      <c r="E68" s="2"/>
      <c r="F68" s="35"/>
      <c r="G68" s="35"/>
      <c r="H68" s="35"/>
      <c r="I68" s="35"/>
      <c r="J68" s="35"/>
      <c r="K68" s="35"/>
      <c r="L68" s="35"/>
      <c r="M68" s="35"/>
      <c r="N68" s="35"/>
      <c r="O68" s="35"/>
      <c r="P68" s="35"/>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row>
    <row r="69" spans="1:55" ht="15" customHeight="1" x14ac:dyDescent="0.25">
      <c r="A69" s="161"/>
      <c r="B69" s="85"/>
      <c r="C69" s="86"/>
      <c r="D69" s="88"/>
      <c r="E69" s="2"/>
      <c r="F69" s="35"/>
      <c r="G69" s="35"/>
      <c r="H69" s="35"/>
      <c r="I69" s="35"/>
      <c r="J69" s="35"/>
      <c r="K69" s="35"/>
      <c r="L69" s="35"/>
      <c r="M69" s="35"/>
      <c r="N69" s="35"/>
      <c r="O69" s="35"/>
      <c r="P69" s="35"/>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row>
    <row r="70" spans="1:55" x14ac:dyDescent="0.25">
      <c r="A70" s="161"/>
      <c r="B70" s="85"/>
      <c r="C70" s="86"/>
      <c r="D70" s="88"/>
      <c r="E70" s="35"/>
      <c r="F70" s="35"/>
      <c r="G70" s="35"/>
      <c r="H70" s="35"/>
      <c r="I70" s="35"/>
      <c r="J70" s="35"/>
      <c r="K70" s="35"/>
      <c r="L70" s="35"/>
      <c r="M70" s="35"/>
      <c r="N70" s="35"/>
      <c r="O70" s="35"/>
      <c r="P70" s="35"/>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row>
    <row r="71" spans="1:55" x14ac:dyDescent="0.25">
      <c r="A71" s="161"/>
      <c r="B71" s="85"/>
      <c r="C71" s="86"/>
      <c r="D71" s="88"/>
      <c r="E71" s="2"/>
      <c r="F71" s="35"/>
      <c r="G71" s="35"/>
      <c r="H71" s="35"/>
      <c r="I71" s="35"/>
      <c r="J71" s="35"/>
      <c r="K71" s="35"/>
      <c r="L71" s="35"/>
      <c r="M71" s="35"/>
      <c r="N71" s="35"/>
      <c r="O71" s="35"/>
      <c r="P71" s="35"/>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55" x14ac:dyDescent="0.25">
      <c r="A72" s="161"/>
      <c r="B72" s="85"/>
      <c r="C72" s="86"/>
      <c r="D72" s="88"/>
      <c r="E72" s="2"/>
      <c r="F72" s="35"/>
      <c r="G72" s="35"/>
      <c r="H72" s="35"/>
      <c r="I72" s="35"/>
      <c r="J72" s="35"/>
      <c r="K72" s="35"/>
      <c r="L72" s="35"/>
      <c r="M72" s="35"/>
      <c r="N72" s="35"/>
      <c r="O72" s="35"/>
      <c r="P72" s="35"/>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73" spans="1:55" x14ac:dyDescent="0.25">
      <c r="A73" s="161"/>
      <c r="B73" s="85"/>
      <c r="C73" s="86"/>
      <c r="D73" s="88"/>
      <c r="E73" s="2"/>
      <c r="F73" s="35"/>
      <c r="G73" s="35"/>
      <c r="H73" s="35"/>
      <c r="I73" s="35"/>
      <c r="J73" s="35"/>
      <c r="K73" s="35"/>
      <c r="L73" s="35"/>
      <c r="M73" s="35"/>
      <c r="N73" s="35"/>
      <c r="O73" s="35"/>
      <c r="P73" s="35"/>
      <c r="Q73" s="2"/>
      <c r="R73" s="35"/>
      <c r="S73" s="35"/>
      <c r="T73" s="2"/>
      <c r="U73" s="2"/>
      <c r="V73" s="35"/>
      <c r="W73" s="35"/>
      <c r="X73" s="2"/>
      <c r="Y73" s="2"/>
      <c r="Z73" s="35"/>
      <c r="AA73" s="35"/>
      <c r="AB73" s="2"/>
      <c r="AC73" s="2"/>
      <c r="AD73" s="35"/>
      <c r="AE73" s="2"/>
      <c r="AF73" s="2"/>
      <c r="AG73" s="2"/>
      <c r="AH73" s="2"/>
      <c r="AI73" s="2"/>
      <c r="AJ73" s="2"/>
      <c r="AK73" s="2"/>
      <c r="AL73" s="2"/>
      <c r="AM73" s="2"/>
      <c r="AN73" s="2"/>
      <c r="AO73" s="2"/>
      <c r="AP73" s="2"/>
      <c r="AQ73" s="2"/>
      <c r="AR73" s="2"/>
      <c r="AS73" s="2"/>
      <c r="AT73" s="2"/>
      <c r="AU73" s="2"/>
      <c r="AV73" s="2"/>
      <c r="AW73" s="2"/>
      <c r="AX73" s="2"/>
      <c r="AY73" s="2"/>
      <c r="AZ73" s="2"/>
      <c r="BA73" s="2"/>
      <c r="BB73" s="2"/>
      <c r="BC73" s="2"/>
    </row>
    <row r="74" spans="1:55" x14ac:dyDescent="0.25">
      <c r="A74" s="161"/>
      <c r="B74" s="85"/>
      <c r="C74" s="86"/>
      <c r="D74" s="88"/>
      <c r="E74" s="2"/>
      <c r="F74" s="35"/>
      <c r="G74" s="35"/>
      <c r="H74" s="35"/>
      <c r="I74" s="35"/>
      <c r="J74" s="35"/>
      <c r="K74" s="35"/>
      <c r="L74" s="35"/>
      <c r="M74" s="35"/>
      <c r="N74" s="35"/>
      <c r="O74" s="35"/>
      <c r="P74" s="35"/>
      <c r="Q74" s="2"/>
      <c r="R74" s="35"/>
      <c r="S74" s="35"/>
      <c r="T74" s="2"/>
      <c r="U74" s="2"/>
      <c r="V74" s="35"/>
      <c r="W74" s="35"/>
      <c r="X74" s="2"/>
      <c r="Y74" s="2"/>
      <c r="Z74" s="35"/>
      <c r="AA74" s="35"/>
      <c r="AB74" s="2"/>
      <c r="AC74" s="2"/>
      <c r="AD74" s="35"/>
      <c r="AE74" s="2"/>
      <c r="AF74" s="2"/>
      <c r="AG74" s="2"/>
      <c r="AH74" s="2"/>
      <c r="AI74" s="2"/>
      <c r="AJ74" s="2"/>
      <c r="AK74" s="2"/>
      <c r="AL74" s="2"/>
      <c r="AM74" s="2"/>
      <c r="AN74" s="2"/>
      <c r="AO74" s="2"/>
      <c r="AP74" s="2"/>
      <c r="AQ74" s="2"/>
      <c r="AR74" s="2"/>
      <c r="AS74" s="2"/>
      <c r="AT74" s="2"/>
      <c r="AU74" s="2"/>
      <c r="AV74" s="2"/>
      <c r="AW74" s="2"/>
      <c r="AX74" s="2"/>
      <c r="AY74" s="2"/>
      <c r="AZ74" s="2"/>
      <c r="BA74" s="2"/>
      <c r="BB74" s="2"/>
      <c r="BC74" s="2"/>
    </row>
    <row r="75" spans="1:55" x14ac:dyDescent="0.25">
      <c r="A75" s="161"/>
      <c r="B75" s="85"/>
      <c r="C75" s="86"/>
      <c r="D75" s="88"/>
      <c r="E75" s="2"/>
      <c r="F75" s="35"/>
      <c r="G75" s="35"/>
      <c r="H75" s="35"/>
      <c r="I75" s="35"/>
      <c r="J75" s="35"/>
      <c r="K75" s="35"/>
      <c r="L75" s="35"/>
      <c r="M75" s="35"/>
      <c r="N75" s="35"/>
      <c r="O75" s="35"/>
      <c r="P75" s="35"/>
      <c r="Q75" s="2"/>
      <c r="R75" s="35"/>
      <c r="S75" s="35"/>
      <c r="T75" s="2"/>
      <c r="U75" s="2"/>
      <c r="V75" s="35"/>
      <c r="W75" s="35"/>
      <c r="X75" s="2"/>
      <c r="Y75" s="2"/>
      <c r="Z75" s="35"/>
      <c r="AA75" s="35"/>
      <c r="AB75" s="2"/>
      <c r="AC75" s="2"/>
      <c r="AD75" s="35"/>
      <c r="AE75" s="2"/>
      <c r="AF75" s="2"/>
      <c r="AG75" s="2"/>
      <c r="AH75" s="2"/>
      <c r="AI75" s="2"/>
      <c r="AJ75" s="2"/>
      <c r="AK75" s="2"/>
      <c r="AL75" s="2"/>
      <c r="AM75" s="2"/>
      <c r="AN75" s="2"/>
      <c r="AO75" s="2"/>
      <c r="AP75" s="2"/>
      <c r="AQ75" s="2"/>
      <c r="AR75" s="2"/>
      <c r="AS75" s="2"/>
      <c r="AT75" s="2"/>
      <c r="AU75" s="2"/>
      <c r="AV75" s="2"/>
      <c r="AW75" s="2"/>
      <c r="AX75" s="2"/>
      <c r="AY75" s="2"/>
      <c r="AZ75" s="2"/>
      <c r="BA75" s="2"/>
      <c r="BB75" s="2"/>
      <c r="BC75" s="2"/>
    </row>
    <row r="76" spans="1:55" x14ac:dyDescent="0.25">
      <c r="A76" s="161"/>
      <c r="B76" s="85"/>
      <c r="C76" s="86"/>
      <c r="D76" s="88"/>
      <c r="E76" s="2"/>
      <c r="F76" s="35"/>
      <c r="G76" s="35"/>
      <c r="H76" s="35"/>
      <c r="I76" s="35"/>
      <c r="J76" s="35"/>
      <c r="K76" s="35"/>
      <c r="L76" s="35"/>
      <c r="M76" s="35"/>
      <c r="N76" s="35"/>
      <c r="O76" s="35"/>
      <c r="P76" s="35"/>
      <c r="Q76" s="2"/>
      <c r="R76" s="35"/>
      <c r="S76" s="35"/>
      <c r="T76" s="2"/>
      <c r="U76" s="2"/>
      <c r="V76" s="35"/>
      <c r="W76" s="35"/>
      <c r="X76" s="2"/>
      <c r="Y76" s="2"/>
      <c r="Z76" s="35"/>
      <c r="AA76" s="35"/>
      <c r="AB76" s="2"/>
      <c r="AC76" s="2"/>
      <c r="AD76" s="35"/>
      <c r="AE76" s="2"/>
      <c r="AF76" s="2"/>
      <c r="AG76" s="2"/>
      <c r="AH76" s="2"/>
      <c r="AI76" s="2"/>
      <c r="AJ76" s="2"/>
      <c r="AK76" s="2"/>
      <c r="AL76" s="2"/>
      <c r="AM76" s="2"/>
      <c r="AN76" s="2"/>
      <c r="AO76" s="2"/>
      <c r="AP76" s="2"/>
      <c r="AQ76" s="2"/>
      <c r="AR76" s="2"/>
      <c r="AS76" s="2"/>
      <c r="AT76" s="2"/>
      <c r="AU76" s="2"/>
      <c r="AV76" s="2"/>
      <c r="AW76" s="2"/>
      <c r="AX76" s="2"/>
      <c r="AY76" s="2"/>
      <c r="AZ76" s="2"/>
      <c r="BA76" s="2"/>
      <c r="BB76" s="2"/>
      <c r="BC76" s="2"/>
    </row>
    <row r="77" spans="1:55" x14ac:dyDescent="0.25">
      <c r="A77" s="161"/>
      <c r="B77" s="85"/>
      <c r="C77" s="86"/>
      <c r="D77" s="88"/>
      <c r="E77" s="2"/>
      <c r="F77" s="35"/>
      <c r="G77" s="35"/>
      <c r="H77" s="35"/>
      <c r="I77" s="35"/>
      <c r="J77" s="35"/>
      <c r="K77" s="35"/>
      <c r="L77" s="35"/>
      <c r="M77" s="35"/>
      <c r="N77" s="35"/>
      <c r="O77" s="35"/>
      <c r="P77" s="35"/>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row>
    <row r="78" spans="1:55" ht="13.8" customHeight="1" x14ac:dyDescent="0.25">
      <c r="A78" s="161"/>
      <c r="B78" s="85"/>
      <c r="C78" s="86"/>
      <c r="D78" s="88"/>
      <c r="E78" s="2"/>
      <c r="F78" s="35"/>
      <c r="G78" s="35"/>
      <c r="H78" s="35"/>
      <c r="I78" s="35"/>
      <c r="J78" s="35"/>
      <c r="K78" s="35"/>
      <c r="L78" s="35"/>
      <c r="M78" s="35"/>
      <c r="N78" s="35"/>
      <c r="O78" s="35"/>
      <c r="P78" s="35"/>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55" x14ac:dyDescent="0.25">
      <c r="A79" s="161"/>
      <c r="B79" s="85"/>
      <c r="C79" s="86"/>
      <c r="D79" s="88"/>
      <c r="E79" s="2"/>
      <c r="F79" s="35"/>
      <c r="G79" s="35"/>
      <c r="H79" s="35"/>
      <c r="I79" s="35"/>
      <c r="J79" s="35"/>
      <c r="K79" s="35"/>
      <c r="L79" s="35"/>
      <c r="M79" s="35"/>
      <c r="N79" s="35"/>
      <c r="O79" s="35"/>
      <c r="P79" s="35"/>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row>
    <row r="80" spans="1:55" x14ac:dyDescent="0.25">
      <c r="A80" s="161"/>
      <c r="B80" s="85"/>
      <c r="C80" s="86"/>
      <c r="D80" s="88"/>
      <c r="E80" s="2"/>
      <c r="F80" s="35"/>
      <c r="G80" s="35"/>
      <c r="H80" s="35"/>
      <c r="I80" s="35"/>
      <c r="J80" s="35"/>
      <c r="K80" s="35"/>
      <c r="L80" s="35"/>
      <c r="M80" s="35"/>
      <c r="N80" s="35"/>
      <c r="O80" s="35"/>
      <c r="P80" s="35"/>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row>
    <row r="81" spans="1:55" x14ac:dyDescent="0.25">
      <c r="A81" s="161"/>
      <c r="B81" s="85"/>
      <c r="C81" s="86"/>
      <c r="D81" s="88"/>
      <c r="E81" s="2"/>
      <c r="F81" s="35"/>
      <c r="G81" s="35"/>
      <c r="H81" s="35"/>
      <c r="I81" s="35"/>
      <c r="J81" s="35"/>
      <c r="K81" s="35"/>
      <c r="L81" s="35"/>
      <c r="M81" s="35"/>
      <c r="N81" s="35"/>
      <c r="O81" s="35"/>
      <c r="P81" s="35"/>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row>
    <row r="82" spans="1:55" x14ac:dyDescent="0.25">
      <c r="A82" s="161"/>
      <c r="B82" s="85"/>
      <c r="C82" s="86"/>
      <c r="D82" s="88"/>
      <c r="E82" s="2"/>
      <c r="F82" s="35"/>
      <c r="G82" s="35"/>
      <c r="H82" s="35"/>
      <c r="I82" s="35"/>
      <c r="J82" s="35"/>
      <c r="K82" s="35"/>
      <c r="L82" s="35"/>
      <c r="M82" s="35"/>
      <c r="N82" s="35"/>
      <c r="O82" s="35"/>
      <c r="P82" s="35"/>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x14ac:dyDescent="0.25">
      <c r="A83" s="161"/>
      <c r="B83" s="85"/>
      <c r="C83" s="86"/>
      <c r="D83" s="88"/>
      <c r="E83" s="2"/>
      <c r="F83" s="35"/>
      <c r="G83" s="35"/>
      <c r="H83" s="35"/>
      <c r="I83" s="35"/>
      <c r="J83" s="35"/>
      <c r="K83" s="35"/>
      <c r="L83" s="35"/>
      <c r="M83" s="35"/>
      <c r="N83" s="35"/>
      <c r="O83" s="35"/>
      <c r="P83" s="35"/>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row>
    <row r="84" spans="1:55" x14ac:dyDescent="0.25">
      <c r="A84" s="161"/>
      <c r="B84" s="85"/>
      <c r="C84" s="86"/>
      <c r="D84" s="88"/>
      <c r="E84" s="2"/>
      <c r="F84" s="35"/>
      <c r="G84" s="35"/>
      <c r="H84" s="35"/>
      <c r="I84" s="35"/>
      <c r="J84" s="35"/>
      <c r="K84" s="35"/>
      <c r="L84" s="35"/>
      <c r="M84" s="35"/>
      <c r="N84" s="35"/>
      <c r="O84" s="35"/>
      <c r="P84" s="35"/>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5" spans="1:55" x14ac:dyDescent="0.25">
      <c r="A85" s="161"/>
      <c r="B85" s="85"/>
      <c r="C85" s="86"/>
      <c r="D85" s="88"/>
      <c r="E85" s="2"/>
      <c r="F85" s="35"/>
      <c r="G85" s="35"/>
      <c r="H85" s="35"/>
      <c r="I85" s="35"/>
      <c r="J85" s="35"/>
      <c r="K85" s="35"/>
      <c r="L85" s="35"/>
      <c r="M85" s="35"/>
      <c r="N85" s="35"/>
      <c r="O85" s="35"/>
      <c r="P85" s="35"/>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row>
    <row r="86" spans="1:55" x14ac:dyDescent="0.25">
      <c r="A86" s="161"/>
      <c r="B86" s="85"/>
      <c r="C86" s="86"/>
      <c r="D86" s="88"/>
      <c r="E86" s="2"/>
      <c r="F86" s="35"/>
      <c r="G86" s="35"/>
      <c r="H86" s="35"/>
      <c r="I86" s="35"/>
      <c r="J86" s="35"/>
      <c r="K86" s="35"/>
      <c r="L86" s="35"/>
      <c r="M86" s="35"/>
      <c r="N86" s="35"/>
      <c r="O86" s="35"/>
      <c r="P86" s="35"/>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row>
    <row r="87" spans="1:55" x14ac:dyDescent="0.25">
      <c r="A87" s="161"/>
      <c r="B87" s="85"/>
      <c r="C87" s="86"/>
      <c r="D87" s="88"/>
      <c r="E87" s="2"/>
      <c r="F87" s="35"/>
      <c r="G87" s="35"/>
      <c r="H87" s="35"/>
      <c r="I87" s="35"/>
      <c r="J87" s="35"/>
      <c r="K87" s="35"/>
      <c r="L87" s="35"/>
      <c r="M87" s="35"/>
      <c r="N87" s="35"/>
      <c r="O87" s="35"/>
      <c r="P87" s="35"/>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row>
    <row r="88" spans="1:55" x14ac:dyDescent="0.25">
      <c r="A88" s="161"/>
      <c r="B88" s="85"/>
      <c r="C88" s="86"/>
      <c r="D88" s="88"/>
      <c r="E88" s="2"/>
      <c r="F88" s="35"/>
      <c r="G88" s="35"/>
      <c r="H88" s="35"/>
      <c r="I88" s="35"/>
      <c r="J88" s="35"/>
      <c r="K88" s="35"/>
      <c r="L88" s="35"/>
      <c r="M88" s="35"/>
      <c r="N88" s="35"/>
      <c r="O88" s="35"/>
      <c r="P88" s="35"/>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x14ac:dyDescent="0.25">
      <c r="A89" s="161"/>
      <c r="B89" s="85"/>
      <c r="C89" s="86"/>
      <c r="D89" s="88"/>
      <c r="E89" s="2"/>
      <c r="F89" s="35"/>
      <c r="G89" s="35"/>
      <c r="H89" s="35"/>
      <c r="I89" s="35"/>
      <c r="J89" s="35"/>
      <c r="K89" s="35"/>
      <c r="L89" s="35"/>
      <c r="M89" s="35"/>
      <c r="N89" s="35"/>
      <c r="O89" s="35"/>
      <c r="P89" s="35"/>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row>
    <row r="90" spans="1:55" x14ac:dyDescent="0.25">
      <c r="A90" s="161"/>
      <c r="B90" s="85"/>
      <c r="C90" s="86"/>
      <c r="D90" s="88"/>
      <c r="E90" s="2"/>
      <c r="F90" s="35"/>
      <c r="G90" s="35"/>
      <c r="H90" s="35"/>
      <c r="I90" s="35"/>
      <c r="J90" s="35"/>
      <c r="K90" s="35"/>
      <c r="L90" s="35"/>
      <c r="M90" s="35"/>
      <c r="N90" s="35"/>
      <c r="O90" s="35"/>
      <c r="P90" s="35"/>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x14ac:dyDescent="0.25">
      <c r="A91" s="161"/>
      <c r="B91" s="85"/>
      <c r="C91" s="86"/>
      <c r="D91" s="88"/>
      <c r="E91" s="2"/>
      <c r="F91" s="35"/>
      <c r="G91" s="35"/>
      <c r="H91" s="35"/>
      <c r="I91" s="35"/>
      <c r="J91" s="35"/>
      <c r="K91" s="35"/>
      <c r="L91" s="35"/>
      <c r="M91" s="35"/>
      <c r="N91" s="35"/>
      <c r="O91" s="35"/>
      <c r="P91" s="35"/>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ht="20.399999999999999" customHeight="1" x14ac:dyDescent="0.25">
      <c r="A92" s="161"/>
      <c r="B92" s="85"/>
      <c r="C92" s="86"/>
      <c r="D92" s="88"/>
      <c r="E92" s="2"/>
      <c r="F92" s="35"/>
      <c r="G92" s="35"/>
      <c r="H92" s="35"/>
      <c r="I92" s="35"/>
      <c r="J92" s="35"/>
      <c r="K92" s="35"/>
      <c r="L92" s="35"/>
      <c r="M92" s="35"/>
      <c r="N92" s="35"/>
      <c r="O92" s="35"/>
      <c r="P92" s="35"/>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ht="20.399999999999999" customHeight="1" x14ac:dyDescent="0.25">
      <c r="A93" s="161"/>
      <c r="B93" s="85"/>
      <c r="C93" s="86"/>
      <c r="D93" s="88"/>
      <c r="E93" s="2"/>
      <c r="F93" s="35"/>
      <c r="G93" s="35"/>
      <c r="H93" s="35"/>
      <c r="I93" s="35"/>
      <c r="J93" s="35"/>
      <c r="K93" s="35"/>
      <c r="L93" s="35"/>
      <c r="M93" s="35"/>
      <c r="N93" s="35"/>
      <c r="O93" s="35"/>
      <c r="P93" s="35"/>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row>
    <row r="94" spans="1:55" ht="20.399999999999999" customHeight="1" x14ac:dyDescent="0.25">
      <c r="A94" s="161"/>
      <c r="B94" s="85"/>
      <c r="C94" s="86"/>
      <c r="D94" s="88"/>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1:55" ht="20.399999999999999" customHeight="1" x14ac:dyDescent="0.25">
      <c r="A95" s="161"/>
      <c r="B95" s="85"/>
      <c r="C95" s="86"/>
      <c r="D95" s="88"/>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row>
    <row r="96" spans="1:55" ht="20.399999999999999" customHeight="1" x14ac:dyDescent="0.25">
      <c r="A96" s="161"/>
      <c r="B96" s="85"/>
      <c r="C96" s="86"/>
      <c r="D96" s="88"/>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row>
    <row r="97" spans="1:55" ht="24" customHeight="1" x14ac:dyDescent="0.25">
      <c r="A97" s="161"/>
      <c r="B97" s="85"/>
      <c r="C97" s="86"/>
      <c r="D97" s="88"/>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row>
    <row r="98" spans="1:55" ht="24" customHeight="1" x14ac:dyDescent="0.25">
      <c r="A98" s="161"/>
      <c r="B98" s="85"/>
      <c r="C98" s="86"/>
      <c r="D98" s="88"/>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row>
    <row r="99" spans="1:55" ht="24" customHeight="1" x14ac:dyDescent="0.25">
      <c r="A99" s="161"/>
      <c r="B99" s="85"/>
      <c r="C99" s="86"/>
      <c r="D99" s="88"/>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row>
    <row r="100" spans="1:55" x14ac:dyDescent="0.25">
      <c r="A100" s="161"/>
      <c r="B100" s="85"/>
      <c r="C100" s="86"/>
      <c r="D100" s="88"/>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row>
  </sheetData>
  <mergeCells count="2">
    <mergeCell ref="C1:D2"/>
    <mergeCell ref="F4:L5"/>
  </mergeCells>
  <pageMargins left="0" right="0" top="0" bottom="0" header="0" footer="0"/>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2:A42"/>
  <sheetViews>
    <sheetView workbookViewId="0">
      <selection activeCell="A3" sqref="A3"/>
    </sheetView>
  </sheetViews>
  <sheetFormatPr defaultRowHeight="14.4" x14ac:dyDescent="0.3"/>
  <cols>
    <col min="1" max="1" width="23.109375" customWidth="1"/>
    <col min="2" max="2" width="72.44140625" customWidth="1"/>
  </cols>
  <sheetData>
    <row r="2" spans="1:1" ht="19.2" customHeight="1" x14ac:dyDescent="0.3">
      <c r="A2" s="38" t="str">
        <f>Data!A7</f>
        <v>Camp Name</v>
      </c>
    </row>
    <row r="3" spans="1:1" ht="231.6" customHeight="1" x14ac:dyDescent="0.3">
      <c r="A3" t="str">
        <f>Data!A8</f>
        <v>Aiden (New Alyawa)</v>
      </c>
    </row>
    <row r="4" spans="1:1" x14ac:dyDescent="0.3">
      <c r="A4" t="str">
        <f>Data!A9</f>
        <v>Al Yawa Old</v>
      </c>
    </row>
    <row r="5" spans="1:1" x14ac:dyDescent="0.3">
      <c r="A5" t="str">
        <f>Data!A10</f>
        <v>Al-Nabi Younis</v>
      </c>
    </row>
    <row r="6" spans="1:1" x14ac:dyDescent="0.3">
      <c r="A6" t="str">
        <f>Data!A11</f>
        <v>Al-Wand 1</v>
      </c>
    </row>
    <row r="7" spans="1:1" x14ac:dyDescent="0.3">
      <c r="A7" t="str">
        <f>Data!A12</f>
        <v>Al-Wand 2</v>
      </c>
    </row>
    <row r="8" spans="1:1" x14ac:dyDescent="0.3">
      <c r="A8" t="str">
        <f>Data!A13</f>
        <v>Arbat IDP</v>
      </c>
    </row>
    <row r="9" spans="1:1" x14ac:dyDescent="0.3">
      <c r="A9" t="str">
        <f>Data!A14</f>
        <v>Ashti IDP</v>
      </c>
    </row>
    <row r="10" spans="1:1" x14ac:dyDescent="0.3">
      <c r="A10" t="str">
        <f>Data!A15</f>
        <v>Babylon tbc</v>
      </c>
    </row>
    <row r="11" spans="1:1" x14ac:dyDescent="0.3">
      <c r="A11" t="str">
        <f>Data!A16</f>
        <v>Bahari Taza Old</v>
      </c>
    </row>
    <row r="12" spans="1:1" x14ac:dyDescent="0.3">
      <c r="A12" t="str">
        <f>Data!A17</f>
        <v>Baharka</v>
      </c>
    </row>
    <row r="13" spans="1:1" x14ac:dyDescent="0.3">
      <c r="A13" t="str">
        <f>Data!A18</f>
        <v>Bajet Kandala</v>
      </c>
    </row>
    <row r="14" spans="1:1" x14ac:dyDescent="0.3">
      <c r="A14" t="str">
        <f>Data!A19</f>
        <v>Bardarash</v>
      </c>
    </row>
    <row r="15" spans="1:1" x14ac:dyDescent="0.3">
      <c r="A15" t="str">
        <f>Data!A20</f>
        <v>Basrah (Shabat al Arab)</v>
      </c>
    </row>
    <row r="16" spans="1:1" x14ac:dyDescent="0.3">
      <c r="A16" t="str">
        <f>Data!A21</f>
        <v>Berseve 1</v>
      </c>
    </row>
    <row r="17" spans="1:1" x14ac:dyDescent="0.3">
      <c r="A17" t="str">
        <f>Data!A22</f>
        <v>Berseve 2</v>
      </c>
    </row>
    <row r="18" spans="1:1" x14ac:dyDescent="0.3">
      <c r="A18" t="str">
        <f>Data!A23</f>
        <v>Chamishku</v>
      </c>
    </row>
    <row r="19" spans="1:1" x14ac:dyDescent="0.3">
      <c r="A19" t="str">
        <f>Data!A24</f>
        <v>Dawadia</v>
      </c>
    </row>
    <row r="20" spans="1:1" x14ac:dyDescent="0.3">
      <c r="A20" t="str">
        <f>Data!A25</f>
        <v>Dukan</v>
      </c>
    </row>
    <row r="21" spans="1:1" x14ac:dyDescent="0.3">
      <c r="A21" t="str">
        <f>Data!A26</f>
        <v>Essian</v>
      </c>
    </row>
    <row r="22" spans="1:1" x14ac:dyDescent="0.3">
      <c r="A22" t="str">
        <f>Data!A27</f>
        <v>Eyes of Missan</v>
      </c>
    </row>
    <row r="23" spans="1:1" x14ac:dyDescent="0.3">
      <c r="A23" t="str">
        <f>Data!A28</f>
        <v>Garmawa</v>
      </c>
    </row>
    <row r="24" spans="1:1" x14ac:dyDescent="0.3">
      <c r="A24" t="str">
        <f>Data!A29</f>
        <v>Harshm</v>
      </c>
    </row>
    <row r="25" spans="1:1" x14ac:dyDescent="0.3">
      <c r="A25" t="str">
        <f>Data!A30</f>
        <v>Kabarto 1</v>
      </c>
    </row>
    <row r="26" spans="1:1" x14ac:dyDescent="0.3">
      <c r="A26" t="str">
        <f>Data!A31</f>
        <v>Kabarto 2</v>
      </c>
    </row>
    <row r="27" spans="1:1" x14ac:dyDescent="0.3">
      <c r="A27" t="str">
        <f>Data!A32</f>
        <v>Kerbalah tbc</v>
      </c>
    </row>
    <row r="28" spans="1:1" x14ac:dyDescent="0.3">
      <c r="A28" t="str">
        <f>Data!A33</f>
        <v>Khanke</v>
      </c>
    </row>
    <row r="29" spans="1:1" x14ac:dyDescent="0.3">
      <c r="A29" t="str">
        <f>Data!A34</f>
        <v>Kut Spot city</v>
      </c>
    </row>
    <row r="30" spans="1:1" x14ac:dyDescent="0.3">
      <c r="A30" t="str">
        <f>Data!A35</f>
        <v>Laylan IDP</v>
      </c>
    </row>
    <row r="31" spans="1:1" x14ac:dyDescent="0.3">
      <c r="A31" t="str">
        <f>Data!A36</f>
        <v>Mamilian</v>
      </c>
    </row>
    <row r="32" spans="1:1" x14ac:dyDescent="0.3">
      <c r="A32" t="str">
        <f>Data!A37</f>
        <v>Mamrashan</v>
      </c>
    </row>
    <row r="33" spans="1:1" x14ac:dyDescent="0.3">
      <c r="A33" t="str">
        <f>Data!A38</f>
        <v>Nabi Sheit (Prophet Sheit)</v>
      </c>
    </row>
    <row r="34" spans="1:1" x14ac:dyDescent="0.3">
      <c r="A34" t="str">
        <f>Data!A39</f>
        <v>Najaf tbc</v>
      </c>
    </row>
    <row r="35" spans="1:1" x14ac:dyDescent="0.3">
      <c r="A35" t="str">
        <f>Data!A40</f>
        <v>New Kurdistan</v>
      </c>
    </row>
    <row r="36" spans="1:1" x14ac:dyDescent="0.3">
      <c r="A36" t="str">
        <f>Data!A41</f>
        <v>Qoratu / Banrasayi</v>
      </c>
    </row>
    <row r="37" spans="1:1" x14ac:dyDescent="0.3">
      <c r="A37" t="str">
        <f>Data!A42</f>
        <v>Rwanga Community</v>
      </c>
    </row>
    <row r="38" spans="1:1" x14ac:dyDescent="0.3">
      <c r="A38" t="str">
        <f>Data!A43</f>
        <v>Shariya</v>
      </c>
    </row>
    <row r="39" spans="1:1" x14ac:dyDescent="0.3">
      <c r="A39" t="str">
        <f>Data!A44</f>
        <v>Sheikhan</v>
      </c>
    </row>
    <row r="40" spans="1:1" x14ac:dyDescent="0.3">
      <c r="A40" t="str">
        <f>Data!A45</f>
        <v>Tazar De</v>
      </c>
    </row>
    <row r="41" spans="1:1" x14ac:dyDescent="0.3">
      <c r="A41" t="str">
        <f>Data!A46</f>
        <v>Wargahe Zakho</v>
      </c>
    </row>
    <row r="42" spans="1:1" x14ac:dyDescent="0.3">
      <c r="A42" t="str">
        <f>Data!A47</f>
        <v>Yayawah</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Data</vt:lpstr>
      <vt:lpstr>Profile_Portrait</vt:lpstr>
      <vt:lpstr>Profile_Landscape</vt:lpstr>
      <vt:lpstr>Photos</vt:lpstr>
      <vt:lpstr>Profile_Landscape!Print_Area</vt:lpstr>
      <vt:lpstr>Profile_Portrait!Print_Area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2015-10-30T13:10:39Z</cp:lastPrinted>
  <dcterms:created xsi:type="dcterms:W3CDTF">2015-09-08T07:25:50Z</dcterms:created>
  <dcterms:modified xsi:type="dcterms:W3CDTF">2015-10-30T15:54:21Z</dcterms:modified>
</cp:coreProperties>
</file>