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dember\Desktop\UNHCR\Gap Anaylsis\"/>
    </mc:Choice>
  </mc:AlternateContent>
  <bookViews>
    <workbookView xWindow="0" yWindow="0" windowWidth="24000" windowHeight="9432"/>
  </bookViews>
  <sheets>
    <sheet name="Master " sheetId="2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3" i="23" l="1"/>
  <c r="H193" i="23" s="1"/>
  <c r="G194" i="23"/>
  <c r="H194" i="23" s="1"/>
  <c r="G195" i="23"/>
  <c r="H195" i="23" s="1"/>
  <c r="G196" i="23"/>
  <c r="H196" i="23" s="1"/>
  <c r="G197" i="23"/>
  <c r="H197" i="23" s="1"/>
  <c r="G198" i="23"/>
  <c r="H198" i="23" s="1"/>
  <c r="G199" i="23"/>
  <c r="H199" i="23" s="1"/>
  <c r="G200" i="23"/>
  <c r="H200" i="23" s="1"/>
  <c r="G201" i="23"/>
  <c r="H201" i="23" s="1"/>
  <c r="G202" i="23"/>
  <c r="H202" i="23" s="1"/>
  <c r="G203" i="23"/>
  <c r="H203" i="23" s="1"/>
  <c r="G204" i="23"/>
  <c r="H204" i="23" s="1"/>
  <c r="G205" i="23"/>
  <c r="H205" i="23" s="1"/>
  <c r="G206" i="23"/>
  <c r="H206" i="23" s="1"/>
  <c r="G207" i="23"/>
  <c r="H207" i="23" s="1"/>
  <c r="G208" i="23"/>
  <c r="H208" i="23" s="1"/>
  <c r="G209" i="23"/>
  <c r="H209" i="23" s="1"/>
  <c r="G210" i="23"/>
  <c r="H210" i="23" s="1"/>
  <c r="G211" i="23"/>
  <c r="H211" i="23" s="1"/>
  <c r="G212" i="23"/>
  <c r="H212" i="23" s="1"/>
  <c r="G213" i="23"/>
  <c r="H213" i="23" s="1"/>
  <c r="G214" i="23"/>
  <c r="H214" i="23" s="1"/>
  <c r="G215" i="23"/>
  <c r="H215" i="23" s="1"/>
  <c r="G216" i="23"/>
  <c r="H216" i="23" s="1"/>
  <c r="G217" i="23"/>
  <c r="H217" i="23" s="1"/>
  <c r="G218" i="23"/>
  <c r="H218" i="23" s="1"/>
  <c r="G219" i="23"/>
  <c r="H219" i="23" s="1"/>
  <c r="G220" i="23"/>
  <c r="H220" i="23" s="1"/>
  <c r="G221" i="23"/>
  <c r="H221" i="23" s="1"/>
  <c r="G222" i="23"/>
  <c r="H222" i="23" s="1"/>
  <c r="G223" i="23"/>
  <c r="H223" i="23" s="1"/>
  <c r="G224" i="23"/>
  <c r="H224" i="23" s="1"/>
  <c r="G225" i="23"/>
  <c r="H225" i="23" s="1"/>
  <c r="G226" i="23"/>
  <c r="H226" i="23" s="1"/>
  <c r="G227" i="23"/>
  <c r="H227" i="23" s="1"/>
  <c r="G228" i="23"/>
  <c r="H228" i="23" s="1"/>
  <c r="G229" i="23"/>
  <c r="H229" i="23" s="1"/>
  <c r="G230" i="23"/>
  <c r="H230" i="23" s="1"/>
  <c r="G231" i="23"/>
  <c r="H231" i="23" s="1"/>
  <c r="G232" i="23"/>
  <c r="H232" i="23" s="1"/>
  <c r="G233" i="23"/>
  <c r="H233" i="23" s="1"/>
  <c r="G234" i="23"/>
  <c r="H234" i="23" s="1"/>
  <c r="G235" i="23"/>
  <c r="H235" i="23" s="1"/>
  <c r="G236" i="23"/>
  <c r="H236" i="23" s="1"/>
  <c r="G237" i="23"/>
  <c r="H237" i="23" s="1"/>
  <c r="G238" i="23"/>
  <c r="H238" i="23" s="1"/>
  <c r="G239" i="23"/>
  <c r="H239" i="23" s="1"/>
  <c r="G240" i="23"/>
  <c r="H240" i="23" s="1"/>
  <c r="G241" i="23"/>
  <c r="H241" i="23" s="1"/>
  <c r="G242" i="23"/>
  <c r="H242" i="23" s="1"/>
  <c r="G192" i="23" l="1"/>
  <c r="H192" i="23" s="1"/>
  <c r="G191" i="23"/>
  <c r="G190" i="23"/>
  <c r="H191" i="23" l="1"/>
  <c r="G243" i="23"/>
  <c r="H243" i="23" s="1"/>
  <c r="G147" i="23"/>
  <c r="H147" i="23" s="1"/>
  <c r="G148" i="23"/>
  <c r="H148" i="23" s="1"/>
  <c r="G149" i="23"/>
  <c r="H149" i="23" s="1"/>
  <c r="G150" i="23"/>
  <c r="H150" i="23" s="1"/>
  <c r="G188" i="23" l="1"/>
  <c r="H188" i="23" s="1"/>
  <c r="G187" i="23"/>
  <c r="H187" i="23" s="1"/>
  <c r="G186" i="23"/>
  <c r="H186" i="23" s="1"/>
  <c r="G185" i="23"/>
  <c r="H185" i="23" s="1"/>
  <c r="G184" i="23"/>
  <c r="H184" i="23" s="1"/>
  <c r="G183" i="23"/>
  <c r="H183" i="23" s="1"/>
  <c r="G182" i="23"/>
  <c r="H182" i="23" s="1"/>
  <c r="G181" i="23"/>
  <c r="H181" i="23" s="1"/>
  <c r="G180" i="23"/>
  <c r="H180" i="23" s="1"/>
  <c r="G179" i="23"/>
  <c r="H179" i="23" s="1"/>
  <c r="G178" i="23"/>
  <c r="H178" i="23" s="1"/>
  <c r="G177" i="23"/>
  <c r="H177" i="23" s="1"/>
  <c r="G176" i="23"/>
  <c r="H176" i="23" s="1"/>
  <c r="G175" i="23"/>
  <c r="H175" i="23" s="1"/>
  <c r="G174" i="23"/>
  <c r="H174" i="23" s="1"/>
  <c r="G173" i="23"/>
  <c r="H173" i="23" s="1"/>
  <c r="G172" i="23"/>
  <c r="H172" i="23" s="1"/>
  <c r="G171" i="23"/>
  <c r="H171" i="23" s="1"/>
  <c r="G170" i="23"/>
  <c r="H170" i="23" s="1"/>
  <c r="G167" i="23"/>
  <c r="H167" i="23" s="1"/>
  <c r="G166" i="23"/>
  <c r="H166" i="23" s="1"/>
  <c r="G165" i="23"/>
  <c r="H165" i="23" s="1"/>
  <c r="G164" i="23"/>
  <c r="H164" i="23" s="1"/>
  <c r="G163" i="23"/>
  <c r="H163" i="23" s="1"/>
  <c r="G162" i="23"/>
  <c r="H162" i="23" s="1"/>
  <c r="G161" i="23"/>
  <c r="H161" i="23" s="1"/>
  <c r="G160" i="23"/>
  <c r="H160" i="23" s="1"/>
  <c r="G159" i="23"/>
  <c r="H159" i="23" s="1"/>
  <c r="G158" i="23"/>
  <c r="H158" i="23" s="1"/>
  <c r="G157" i="23"/>
  <c r="H157" i="23" s="1"/>
  <c r="G156" i="23"/>
  <c r="H156" i="23" s="1"/>
  <c r="G155" i="23"/>
  <c r="H155" i="23" s="1"/>
  <c r="G154" i="23"/>
  <c r="H154" i="23" s="1"/>
  <c r="G153" i="23"/>
  <c r="H153" i="23" s="1"/>
  <c r="G152" i="23"/>
  <c r="H152" i="23" s="1"/>
  <c r="G151" i="23"/>
  <c r="H151" i="23" s="1"/>
  <c r="G146" i="23"/>
  <c r="H146" i="23" s="1"/>
  <c r="G144" i="23"/>
  <c r="H144" i="23" s="1"/>
  <c r="G143" i="23"/>
  <c r="H143" i="23" s="1"/>
  <c r="G142" i="23"/>
  <c r="H142" i="23" s="1"/>
  <c r="G141" i="23"/>
  <c r="H141" i="23" s="1"/>
  <c r="G140" i="23"/>
  <c r="H140" i="23" s="1"/>
  <c r="G139" i="23"/>
  <c r="H139" i="23" s="1"/>
  <c r="G138" i="23"/>
  <c r="H138" i="23" s="1"/>
  <c r="G137" i="23"/>
  <c r="H137" i="23" s="1"/>
  <c r="G136" i="23"/>
  <c r="H136" i="23" s="1"/>
  <c r="G135" i="23"/>
  <c r="H135" i="23" s="1"/>
  <c r="G134" i="23"/>
  <c r="H134" i="23" s="1"/>
  <c r="G133" i="23"/>
  <c r="H133" i="23" s="1"/>
  <c r="G132" i="23"/>
  <c r="H132" i="23" s="1"/>
  <c r="G131" i="23"/>
  <c r="H131" i="23" s="1"/>
  <c r="G130" i="23"/>
  <c r="H130" i="23" s="1"/>
  <c r="G129" i="23"/>
  <c r="H129" i="23" s="1"/>
  <c r="G128" i="23"/>
  <c r="H128" i="23" s="1"/>
  <c r="G127" i="23"/>
  <c r="H127" i="23" s="1"/>
  <c r="G126" i="23"/>
  <c r="H126" i="23" s="1"/>
  <c r="G125" i="23"/>
  <c r="H125" i="23" s="1"/>
  <c r="G124" i="23"/>
  <c r="H124" i="23" s="1"/>
  <c r="G123" i="23"/>
  <c r="H123" i="23" s="1"/>
  <c r="G122" i="23"/>
  <c r="H122" i="23" s="1"/>
  <c r="G121" i="23"/>
  <c r="H121" i="23" s="1"/>
  <c r="G120" i="23"/>
  <c r="H120" i="23" s="1"/>
  <c r="G119" i="23"/>
  <c r="H119" i="23" s="1"/>
  <c r="G118" i="23"/>
  <c r="H118" i="23" s="1"/>
  <c r="G117" i="23"/>
  <c r="H117" i="23" s="1"/>
  <c r="G116" i="23"/>
  <c r="H116" i="23" s="1"/>
  <c r="G115" i="23"/>
  <c r="H115" i="23" s="1"/>
  <c r="G114" i="23"/>
  <c r="H114" i="23" s="1"/>
  <c r="G113" i="23"/>
  <c r="H113" i="23" s="1"/>
  <c r="G112" i="23"/>
  <c r="H112" i="23" s="1"/>
  <c r="G111" i="23"/>
  <c r="H111" i="23" s="1"/>
  <c r="G110" i="23"/>
  <c r="H110" i="23" s="1"/>
  <c r="G109" i="23"/>
  <c r="H109" i="23" s="1"/>
  <c r="G108" i="23"/>
  <c r="H108" i="23" s="1"/>
  <c r="G107" i="23"/>
  <c r="H107" i="23" s="1"/>
  <c r="G106" i="23"/>
  <c r="H106" i="23" s="1"/>
  <c r="G105" i="23"/>
  <c r="H105" i="23" s="1"/>
  <c r="G104" i="23"/>
  <c r="H104" i="23" s="1"/>
  <c r="G103" i="23"/>
  <c r="H103" i="23" s="1"/>
  <c r="G102" i="23"/>
  <c r="H102" i="23" s="1"/>
  <c r="G101" i="23"/>
  <c r="H101" i="23" s="1"/>
  <c r="G100" i="23"/>
  <c r="H100" i="23" s="1"/>
  <c r="G99" i="23"/>
  <c r="H99" i="23" s="1"/>
  <c r="G98" i="23"/>
  <c r="H98" i="23" s="1"/>
  <c r="G97" i="23"/>
  <c r="H97" i="23" s="1"/>
  <c r="G96" i="23"/>
  <c r="H96" i="23" s="1"/>
  <c r="G95" i="23"/>
  <c r="H95" i="23" s="1"/>
  <c r="G94" i="23"/>
  <c r="H94" i="23" s="1"/>
  <c r="G93" i="23"/>
  <c r="H93" i="23" s="1"/>
  <c r="G92" i="23"/>
  <c r="G91" i="23"/>
  <c r="G89" i="23"/>
  <c r="H89" i="23" s="1"/>
  <c r="G88" i="23"/>
  <c r="H88" i="23" s="1"/>
  <c r="G87" i="23"/>
  <c r="H87" i="23" s="1"/>
  <c r="G86" i="23"/>
  <c r="H86" i="23" s="1"/>
  <c r="G85" i="23"/>
  <c r="H85" i="23" s="1"/>
  <c r="G84" i="23"/>
  <c r="H84" i="23" s="1"/>
  <c r="G83" i="23"/>
  <c r="H83" i="23" s="1"/>
  <c r="G82" i="23"/>
  <c r="H82" i="23" s="1"/>
  <c r="G81" i="23"/>
  <c r="H81" i="23" s="1"/>
  <c r="G80" i="23"/>
  <c r="H80" i="23" s="1"/>
  <c r="G79" i="23"/>
  <c r="H79" i="23" s="1"/>
  <c r="G78" i="23"/>
  <c r="H78" i="23" s="1"/>
  <c r="G77" i="23"/>
  <c r="H77" i="23" s="1"/>
  <c r="G76" i="23"/>
  <c r="H76" i="23" s="1"/>
  <c r="G75" i="23"/>
  <c r="H75" i="23" s="1"/>
  <c r="G74" i="23"/>
  <c r="H74" i="23" s="1"/>
  <c r="G73" i="23"/>
  <c r="H73" i="23" s="1"/>
  <c r="G72" i="23"/>
  <c r="H72" i="23" s="1"/>
  <c r="G71" i="23"/>
  <c r="H71" i="23" s="1"/>
  <c r="G70" i="23"/>
  <c r="H70" i="23" s="1"/>
  <c r="G69" i="23"/>
  <c r="H69" i="23" s="1"/>
  <c r="G68" i="23"/>
  <c r="H68" i="23" s="1"/>
  <c r="G67" i="23"/>
  <c r="H67" i="23" s="1"/>
  <c r="G66" i="23"/>
  <c r="H66" i="23" s="1"/>
  <c r="G65" i="23"/>
  <c r="H65" i="23" s="1"/>
  <c r="G64" i="23"/>
  <c r="H64" i="23" s="1"/>
  <c r="G63" i="23"/>
  <c r="H63" i="23" s="1"/>
  <c r="G62" i="23"/>
  <c r="H62" i="23" s="1"/>
  <c r="G61" i="23"/>
  <c r="H61" i="23" s="1"/>
  <c r="G60" i="23"/>
  <c r="H60" i="23" s="1"/>
  <c r="G59" i="23"/>
  <c r="H59" i="23" s="1"/>
  <c r="G58" i="23"/>
  <c r="H58" i="23" s="1"/>
  <c r="G57" i="23"/>
  <c r="H57" i="23" s="1"/>
  <c r="G56" i="23"/>
  <c r="H56" i="23" s="1"/>
  <c r="G55" i="23"/>
  <c r="H55" i="23" s="1"/>
  <c r="G54" i="23"/>
  <c r="H54" i="23" s="1"/>
  <c r="G53" i="23"/>
  <c r="H53" i="23" s="1"/>
  <c r="G52" i="23"/>
  <c r="H52" i="23" s="1"/>
  <c r="G51" i="23"/>
  <c r="H51" i="23" s="1"/>
  <c r="G50" i="23"/>
  <c r="H50" i="23" s="1"/>
  <c r="G49" i="23"/>
  <c r="H49" i="23" s="1"/>
  <c r="G48" i="23"/>
  <c r="H48" i="23" s="1"/>
  <c r="G47" i="23"/>
  <c r="H47" i="23" s="1"/>
  <c r="G46" i="23"/>
  <c r="H46" i="23" s="1"/>
  <c r="G45" i="23"/>
  <c r="H45" i="23" s="1"/>
  <c r="G44" i="23"/>
  <c r="H44" i="23" s="1"/>
  <c r="G43" i="23"/>
  <c r="H43" i="23" s="1"/>
  <c r="G42" i="23"/>
  <c r="H42" i="23" s="1"/>
  <c r="G41" i="23"/>
  <c r="H41" i="23" s="1"/>
  <c r="G40" i="23"/>
  <c r="H40" i="23" s="1"/>
  <c r="G39" i="23"/>
  <c r="H39" i="23" s="1"/>
  <c r="G38" i="23"/>
  <c r="H38" i="23" s="1"/>
  <c r="G37" i="23"/>
  <c r="H37" i="23" s="1"/>
  <c r="G36" i="23"/>
  <c r="H36" i="23" s="1"/>
  <c r="G35" i="23"/>
  <c r="H35" i="23" s="1"/>
  <c r="G34" i="23"/>
  <c r="H34" i="23" s="1"/>
  <c r="G33" i="23"/>
  <c r="H33" i="23" s="1"/>
  <c r="G32" i="23"/>
  <c r="H32" i="23" s="1"/>
  <c r="G31" i="23"/>
  <c r="H31" i="23" s="1"/>
  <c r="G30" i="23"/>
  <c r="H30" i="23" s="1"/>
  <c r="G29" i="23"/>
  <c r="H29" i="23" s="1"/>
  <c r="G28" i="23"/>
  <c r="H28" i="23" s="1"/>
  <c r="G27" i="23"/>
  <c r="H27" i="23" s="1"/>
  <c r="G26" i="23"/>
  <c r="H26" i="23" s="1"/>
  <c r="G25" i="23"/>
  <c r="H25" i="23" s="1"/>
  <c r="G24" i="23"/>
  <c r="H24" i="23" s="1"/>
  <c r="G23" i="23"/>
  <c r="H23" i="23" s="1"/>
  <c r="G22" i="23"/>
  <c r="H22" i="23" s="1"/>
  <c r="G21" i="23"/>
  <c r="H21" i="23" s="1"/>
  <c r="G20" i="23"/>
  <c r="H20" i="23" s="1"/>
  <c r="G19" i="23"/>
  <c r="H19" i="23" s="1"/>
  <c r="G18" i="23"/>
  <c r="H18" i="23" s="1"/>
  <c r="G17" i="23"/>
  <c r="H17" i="23" s="1"/>
  <c r="G16" i="23"/>
  <c r="H16" i="23" s="1"/>
  <c r="G15" i="23"/>
  <c r="H15" i="23" s="1"/>
  <c r="G14" i="23"/>
  <c r="H14" i="23" s="1"/>
  <c r="G13" i="23"/>
  <c r="H13" i="23" s="1"/>
  <c r="G12" i="23"/>
  <c r="H12" i="23" s="1"/>
  <c r="G11" i="23"/>
  <c r="H11" i="23" s="1"/>
  <c r="G10" i="23"/>
  <c r="H10" i="23" s="1"/>
  <c r="G9" i="23"/>
  <c r="H9" i="23" s="1"/>
  <c r="G8" i="23"/>
  <c r="H8" i="23" s="1"/>
  <c r="G7" i="23"/>
  <c r="H7" i="23" s="1"/>
  <c r="G6" i="23"/>
  <c r="H92" i="23" l="1"/>
  <c r="H91" i="23"/>
  <c r="E169" i="23"/>
  <c r="G169" i="23" s="1"/>
  <c r="H169" i="23" s="1"/>
  <c r="E168" i="23"/>
  <c r="G168" i="23" s="1"/>
  <c r="H168" i="23" s="1"/>
  <c r="G189" i="23" l="1"/>
  <c r="H6" i="23"/>
  <c r="H189" i="23" l="1"/>
  <c r="G5" i="23"/>
  <c r="G90" i="23" s="1"/>
  <c r="H90" i="23" s="1"/>
  <c r="G244" i="23" l="1"/>
  <c r="H244" i="23" s="1"/>
</calcChain>
</file>

<file path=xl/sharedStrings.xml><?xml version="1.0" encoding="utf-8"?>
<sst xmlns="http://schemas.openxmlformats.org/spreadsheetml/2006/main" count="293" uniqueCount="208">
  <si>
    <t>Adjumani</t>
  </si>
  <si>
    <t>Parolinya</t>
  </si>
  <si>
    <t>Kiryandongo</t>
  </si>
  <si>
    <t>Kyangwali</t>
  </si>
  <si>
    <t>Rwamwanja</t>
  </si>
  <si>
    <t>Nakivale</t>
  </si>
  <si>
    <t>Oruchinga</t>
  </si>
  <si>
    <t>Staffing</t>
  </si>
  <si>
    <t>Item</t>
  </si>
  <si>
    <t>Qty</t>
  </si>
  <si>
    <t>Unit cost</t>
  </si>
  <si>
    <t>comment</t>
  </si>
  <si>
    <t>Oxygen concentrator</t>
  </si>
  <si>
    <t>Frequency</t>
  </si>
  <si>
    <t>Accomodation for staff</t>
  </si>
  <si>
    <t>Koboko (4 blocks)</t>
  </si>
  <si>
    <t>Expansion of existing health facilities</t>
  </si>
  <si>
    <t>Construction of new health centre</t>
  </si>
  <si>
    <t>Fencing of health facilities</t>
  </si>
  <si>
    <t>Latrine construction</t>
  </si>
  <si>
    <t>solar lighting in health facilities</t>
  </si>
  <si>
    <t>Location</t>
  </si>
  <si>
    <t>Water Source for health facilities</t>
  </si>
  <si>
    <t>Doctors</t>
  </si>
  <si>
    <t>Nurses</t>
  </si>
  <si>
    <t>Midwives</t>
  </si>
  <si>
    <t>Clinical Officers</t>
  </si>
  <si>
    <t>Laboratory technician</t>
  </si>
  <si>
    <t>Radiographer</t>
  </si>
  <si>
    <t>Equipment</t>
  </si>
  <si>
    <t>Cold Chain Fridges</t>
  </si>
  <si>
    <t>Computers</t>
  </si>
  <si>
    <t>Bicycles for VHTs</t>
  </si>
  <si>
    <t>VHT Tool Kit (Gumboats, Rain coats, Torches, IDs)</t>
  </si>
  <si>
    <t>Motorcycles</t>
  </si>
  <si>
    <t>E-ranger ambulances</t>
  </si>
  <si>
    <t>Ambulances</t>
  </si>
  <si>
    <t>Sub Total</t>
  </si>
  <si>
    <t>1.</t>
  </si>
  <si>
    <t>2.</t>
  </si>
  <si>
    <t>3.</t>
  </si>
  <si>
    <t>4.</t>
  </si>
  <si>
    <t>5.</t>
  </si>
  <si>
    <t>6.</t>
  </si>
  <si>
    <t>7.</t>
  </si>
  <si>
    <t>coordination vehicles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</si>
  <si>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</si>
  <si>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</si>
  <si>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</si>
  <si>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</si>
  <si>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</si>
  <si>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</si>
  <si>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</si>
  <si>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</si>
  <si>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</si>
  <si>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</si>
  <si>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</si>
  <si>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</si>
  <si>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</si>
  <si>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</si>
  <si>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No. </t>
  </si>
  <si>
    <t>Adjumani (5 staff blocks)</t>
  </si>
  <si>
    <t>Adjumani (Expand Maternity Blocks in Nyumazi and Mugula)</t>
  </si>
  <si>
    <t>CD4 machine</t>
  </si>
  <si>
    <t xml:space="preserve">Adjumani (Maternity Block in Pagirinya) </t>
  </si>
  <si>
    <t>Cold chain boxes</t>
  </si>
  <si>
    <t>Vaccines Carriers</t>
  </si>
  <si>
    <t>Infrastructure</t>
  </si>
  <si>
    <t>Placenta Pits</t>
  </si>
  <si>
    <t>Incenarators</t>
  </si>
  <si>
    <t>Parolinya (2 blocks)</t>
  </si>
  <si>
    <t>Parolinya (3 semi permamnent maternity wards Idiwa, Luru, Bele)</t>
  </si>
  <si>
    <t>Rennovation</t>
  </si>
  <si>
    <t>Parolinya (Maternity wards in Parolinya H/C III and Tula)</t>
  </si>
  <si>
    <t>Parolinya (50 latrines in communtiy)</t>
  </si>
  <si>
    <t>CBC Machine</t>
  </si>
  <si>
    <t>Chemistry Anaylzer</t>
  </si>
  <si>
    <t>Viral Load counter</t>
  </si>
  <si>
    <t>Bididbidi (4 blocks)</t>
  </si>
  <si>
    <t>Bidibidi</t>
  </si>
  <si>
    <t>Bidibid (Nutrition unit)</t>
  </si>
  <si>
    <t>Ultrasound scan</t>
  </si>
  <si>
    <t>Hospital beds</t>
  </si>
  <si>
    <t>Ivempi (4 blocks)</t>
  </si>
  <si>
    <t>Ivempi (3 IPD blocks)</t>
  </si>
  <si>
    <t>Ivempi</t>
  </si>
  <si>
    <t xml:space="preserve">Ivempi </t>
  </si>
  <si>
    <t>Incubators</t>
  </si>
  <si>
    <t>Bathing shelters</t>
  </si>
  <si>
    <t>Demolition</t>
  </si>
  <si>
    <t>Ivempi (Yiga H/C III -2, Ivempi H/C III - 2)</t>
  </si>
  <si>
    <t>Rhino</t>
  </si>
  <si>
    <t>Parabek</t>
  </si>
  <si>
    <t>Kyaka</t>
  </si>
  <si>
    <t>Rhino (12 blocks)</t>
  </si>
  <si>
    <t>Rhino (7 IPDs)</t>
  </si>
  <si>
    <t>Rhino (2 OPDs, Siripi and Oduodu h/C II)</t>
  </si>
  <si>
    <t>Rhino (Waiting sheds - siripi, Oduodo and Omugo)</t>
  </si>
  <si>
    <t xml:space="preserve"> (Oduobu 04, Ofua VI 02, Ofua IV/V 02, Ofua III 02, Omugo I 10, Omugo III 02).</t>
  </si>
  <si>
    <t>(Siripi 02, Omugo I 2, Omugo III 02, Ofua IV/V 02, Oduobu 02)</t>
  </si>
  <si>
    <t>Rhino (Oduobu and Siripi)</t>
  </si>
  <si>
    <t>Airconditioners</t>
  </si>
  <si>
    <t>Rhino (Partition of ITC Ofowa 3 and Oduobu Ward)</t>
  </si>
  <si>
    <t>(5 OPD, 5 IPDs, 5 Maternity</t>
  </si>
  <si>
    <t>Parabek (5 block)</t>
  </si>
  <si>
    <t>Kiryandongo (6 blocks)</t>
  </si>
  <si>
    <t>Kiryandongo (mortuary)</t>
  </si>
  <si>
    <t>Kiryandongo (maternity)</t>
  </si>
  <si>
    <t>Kiryandongo (surgical)</t>
  </si>
  <si>
    <t>Kiryandondo</t>
  </si>
  <si>
    <t>Kyangwali (3 blocks)</t>
  </si>
  <si>
    <t>Kyangwali (OPD)</t>
  </si>
  <si>
    <t>Kyangwali (2ART clinics - Rweyewawa, Kituti)</t>
  </si>
  <si>
    <t>Kyaka (Maternity Ward)</t>
  </si>
  <si>
    <t>Bujumbuli H/C III</t>
  </si>
  <si>
    <t>Kyaka (Waiting shed - Bujumbuli)</t>
  </si>
  <si>
    <t>Kyaka (2 blocks)</t>
  </si>
  <si>
    <t>Kyaka (ART clinic)</t>
  </si>
  <si>
    <t>Shelves</t>
  </si>
  <si>
    <t>Rwamwaja (OPD)</t>
  </si>
  <si>
    <t>Rwamwanja (2 blocks)</t>
  </si>
  <si>
    <t>Rwamwanja (ART Clinic)</t>
  </si>
  <si>
    <t xml:space="preserve">Rwamwanja </t>
  </si>
  <si>
    <t>Rwamwanja (medicine warehouse)</t>
  </si>
  <si>
    <t>Nakivale (4 blocks)</t>
  </si>
  <si>
    <t>Nakivale, Juru, Kibengo and Rulongo</t>
  </si>
  <si>
    <t>Nakivale (2 waiting sheds)</t>
  </si>
  <si>
    <t>Ruhoko, Misyera</t>
  </si>
  <si>
    <t>Nakivale (stabilization block - Kibengo)</t>
  </si>
  <si>
    <t>Nakivale (5 staff blocks)</t>
  </si>
  <si>
    <t>Juru, Kibengo, Nakivale, Rubondo</t>
  </si>
  <si>
    <t>Nakivale (HIV Clinic - Nakivale)</t>
  </si>
  <si>
    <t>Connection to the power Grid</t>
  </si>
  <si>
    <t>Nakivale (Rwekubo H/C IV)</t>
  </si>
  <si>
    <t>Nakivale ( water tanks)</t>
  </si>
  <si>
    <t>Misyera and Ruhoko</t>
  </si>
  <si>
    <t>Oruchinga (2 blocks)</t>
  </si>
  <si>
    <t>Oruchinga (OPD)</t>
  </si>
  <si>
    <t>Oruchinga (IPD)</t>
  </si>
  <si>
    <t>Nakivale (Maternity Ward)</t>
  </si>
  <si>
    <t xml:space="preserve">Oruchinga </t>
  </si>
  <si>
    <t>Koboko (4 OPD blocks)</t>
  </si>
  <si>
    <t>Koboko (4 IPD blocks)</t>
  </si>
  <si>
    <t>Koboko (20 stances)</t>
  </si>
  <si>
    <t>Amount (UGX)</t>
  </si>
  <si>
    <t>Amount (USD)</t>
  </si>
  <si>
    <t>Exchange Rate</t>
  </si>
  <si>
    <t>Nshungyezi and Rulongo</t>
  </si>
  <si>
    <t>Parolinya (Semi-permanent facilities - OPD)</t>
  </si>
  <si>
    <t>Parabek (Semi-permanent facilities - OPD)</t>
  </si>
  <si>
    <t>Bidibidi (semi-permanent facilities - OPD)</t>
  </si>
  <si>
    <t>Resuscitation Equipment (ample bags, bulb syringes, Stethoscpoes)</t>
  </si>
  <si>
    <t xml:space="preserve">       PUBLIC HEALTH SECTOR                                                                                                                                                                COST GAP ANALYSIS </t>
  </si>
  <si>
    <t>Zone 3, zone 2</t>
  </si>
  <si>
    <t>4 in Panyadoli HC II,  2 nyakadoti  HC II</t>
  </si>
  <si>
    <t>Rwenyawawa, Nguruwe, Malembo</t>
  </si>
  <si>
    <t>Panyadoli</t>
  </si>
  <si>
    <t>Kyangwali (laboratory)</t>
  </si>
  <si>
    <t>Malembo</t>
  </si>
  <si>
    <t>Panyadoli Hills</t>
  </si>
  <si>
    <t>Kituti govt  HF</t>
  </si>
  <si>
    <t>Rwenyewewa, kituti</t>
  </si>
  <si>
    <t>Imvepi</t>
  </si>
  <si>
    <t>Yiga H/C III -2, Ivempi H/C III - 2</t>
  </si>
  <si>
    <t>Oduobu and Siripi</t>
  </si>
  <si>
    <t>Rwamwanja HC III</t>
  </si>
  <si>
    <t>Pagirinya HC</t>
  </si>
  <si>
    <t>Nyumanzi &amp; Mugula</t>
  </si>
  <si>
    <t>Idiwa, Luru, Bele</t>
  </si>
  <si>
    <t>Siripi, Oduodo, Omugo HFs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</si>
  <si>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</si>
  <si>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</si>
  <si>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</si>
  <si>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</si>
  <si>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</si>
  <si>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</si>
  <si>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</si>
  <si>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</si>
  <si>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</si>
  <si>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</si>
  <si>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</si>
  <si>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</si>
  <si>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</si>
  <si>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Sub total</t>
  </si>
  <si>
    <t>Grand total</t>
  </si>
  <si>
    <t>Data clerks</t>
  </si>
  <si>
    <t>Stores Assistant</t>
  </si>
  <si>
    <t xml:space="preserve">Nakivale </t>
  </si>
  <si>
    <t>Pharmacist</t>
  </si>
  <si>
    <t>Anaesthetic Officer</t>
  </si>
  <si>
    <t xml:space="preserve">Rwamwaja </t>
  </si>
  <si>
    <t>Support Staff</t>
  </si>
  <si>
    <t>Health Inspector</t>
  </si>
  <si>
    <t>Kyagwali</t>
  </si>
  <si>
    <t>Nutritionist</t>
  </si>
  <si>
    <t>35.</t>
  </si>
  <si>
    <t>36.</t>
  </si>
  <si>
    <t>37.</t>
  </si>
  <si>
    <t>38.</t>
  </si>
  <si>
    <t>39.</t>
  </si>
  <si>
    <t>40</t>
  </si>
  <si>
    <t>41.</t>
  </si>
  <si>
    <t>42.</t>
  </si>
  <si>
    <t>43.</t>
  </si>
  <si>
    <t>44.</t>
  </si>
  <si>
    <t>45.</t>
  </si>
  <si>
    <t>46.</t>
  </si>
  <si>
    <t>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</si>
</sst>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wrapText="1"/>
    </xf>
    <xf numFmtId="0" fontId="0" fillId="5" borderId="0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9" xfId="0" applyFill="1" applyBorder="1" applyAlignment="1">
      <alignment vertical="center" wrapText="1"/>
    </xf>
    <xf numFmtId="0" fontId="0" fillId="5" borderId="19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0" fillId="5" borderId="3" xfId="0" applyFill="1" applyBorder="1" applyAlignment="1">
      <alignment wrapText="1"/>
    </xf>
    <xf numFmtId="0" fontId="0" fillId="5" borderId="11" xfId="0" applyFill="1" applyBorder="1" applyAlignment="1">
      <alignment vertical="center" wrapText="1"/>
    </xf>
    <xf numFmtId="0" fontId="0" fillId="5" borderId="12" xfId="0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49" fontId="0" fillId="0" borderId="16" xfId="0" applyNumberFormat="1" applyBorder="1" applyAlignment="1">
      <alignment horizontal="center"/>
    </xf>
    <xf numFmtId="49" fontId="0" fillId="5" borderId="29" xfId="0" applyNumberFormat="1" applyFill="1" applyBorder="1" applyAlignment="1">
      <alignment horizontal="center"/>
    </xf>
    <xf numFmtId="49" fontId="0" fillId="5" borderId="31" xfId="0" applyNumberFormat="1" applyFill="1" applyBorder="1" applyAlignment="1">
      <alignment horizontal="center"/>
    </xf>
    <xf numFmtId="49" fontId="0" fillId="5" borderId="32" xfId="0" applyNumberForma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4" borderId="2" xfId="0" applyFont="1" applyFill="1" applyBorder="1" applyAlignment="1">
      <alignment horizontal="center" wrapText="1"/>
    </xf>
    <xf numFmtId="0" fontId="0" fillId="2" borderId="34" xfId="0" applyFill="1" applyBorder="1"/>
    <xf numFmtId="0" fontId="0" fillId="5" borderId="36" xfId="0" applyFill="1" applyBorder="1" applyAlignment="1">
      <alignment vertical="center" wrapText="1"/>
    </xf>
    <xf numFmtId="0" fontId="1" fillId="0" borderId="1" xfId="0" applyFont="1" applyBorder="1"/>
    <xf numFmtId="49" fontId="0" fillId="4" borderId="2" xfId="0" applyNumberFormat="1" applyFill="1" applyBorder="1" applyAlignment="1">
      <alignment horizontal="center"/>
    </xf>
    <xf numFmtId="0" fontId="2" fillId="4" borderId="35" xfId="0" applyFont="1" applyFill="1" applyBorder="1" applyAlignment="1">
      <alignment horizontal="center" wrapText="1"/>
    </xf>
    <xf numFmtId="0" fontId="2" fillId="4" borderId="38" xfId="0" applyFont="1" applyFill="1" applyBorder="1" applyAlignment="1">
      <alignment horizontal="center" wrapText="1"/>
    </xf>
    <xf numFmtId="0" fontId="0" fillId="2" borderId="39" xfId="0" applyFill="1" applyBorder="1"/>
    <xf numFmtId="49" fontId="0" fillId="0" borderId="14" xfId="0" applyNumberFormat="1" applyBorder="1" applyAlignment="1">
      <alignment horizontal="center"/>
    </xf>
    <xf numFmtId="0" fontId="0" fillId="0" borderId="15" xfId="0" applyBorder="1"/>
    <xf numFmtId="0" fontId="2" fillId="4" borderId="1" xfId="0" applyFont="1" applyFill="1" applyBorder="1" applyAlignment="1">
      <alignment horizontal="center" wrapText="1"/>
    </xf>
    <xf numFmtId="0" fontId="0" fillId="0" borderId="15" xfId="0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49" fontId="0" fillId="3" borderId="6" xfId="0" applyNumberFormat="1" applyFill="1" applyBorder="1" applyAlignment="1">
      <alignment horizontal="center"/>
    </xf>
    <xf numFmtId="0" fontId="0" fillId="2" borderId="40" xfId="0" applyFill="1" applyBorder="1"/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7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164" fontId="0" fillId="2" borderId="25" xfId="1" applyNumberFormat="1" applyFont="1" applyFill="1" applyBorder="1"/>
    <xf numFmtId="0" fontId="7" fillId="5" borderId="13" xfId="0" applyFont="1" applyFill="1" applyBorder="1" applyAlignment="1">
      <alignment vertical="center" wrapText="1"/>
    </xf>
    <xf numFmtId="164" fontId="0" fillId="6" borderId="9" xfId="1" applyNumberFormat="1" applyFont="1" applyFill="1" applyBorder="1"/>
    <xf numFmtId="164" fontId="0" fillId="6" borderId="3" xfId="1" applyNumberFormat="1" applyFont="1" applyFill="1" applyBorder="1"/>
    <xf numFmtId="164" fontId="1" fillId="2" borderId="28" xfId="1" applyNumberFormat="1" applyFont="1" applyFill="1" applyBorder="1" applyAlignment="1">
      <alignment horizontal="center" vertical="center"/>
    </xf>
    <xf numFmtId="164" fontId="0" fillId="2" borderId="24" xfId="1" applyNumberFormat="1" applyFont="1" applyFill="1" applyBorder="1"/>
    <xf numFmtId="164" fontId="0" fillId="2" borderId="34" xfId="1" applyNumberFormat="1" applyFont="1" applyFill="1" applyBorder="1"/>
    <xf numFmtId="164" fontId="0" fillId="2" borderId="26" xfId="1" applyNumberFormat="1" applyFont="1" applyFill="1" applyBorder="1"/>
    <xf numFmtId="164" fontId="0" fillId="2" borderId="27" xfId="1" applyNumberFormat="1" applyFont="1" applyFill="1" applyBorder="1"/>
    <xf numFmtId="164" fontId="0" fillId="0" borderId="0" xfId="1" applyNumberFormat="1" applyFont="1" applyBorder="1"/>
    <xf numFmtId="164" fontId="0" fillId="0" borderId="15" xfId="1" applyNumberFormat="1" applyFont="1" applyBorder="1"/>
    <xf numFmtId="164" fontId="1" fillId="0" borderId="1" xfId="1" applyNumberFormat="1" applyFont="1" applyBorder="1"/>
    <xf numFmtId="164" fontId="0" fillId="0" borderId="0" xfId="1" applyNumberFormat="1" applyFont="1"/>
    <xf numFmtId="164" fontId="0" fillId="6" borderId="36" xfId="1" applyNumberFormat="1" applyFont="1" applyFill="1" applyBorder="1"/>
    <xf numFmtId="164" fontId="0" fillId="6" borderId="35" xfId="1" applyNumberFormat="1" applyFont="1" applyFill="1" applyBorder="1"/>
    <xf numFmtId="164" fontId="0" fillId="6" borderId="10" xfId="1" applyNumberFormat="1" applyFont="1" applyFill="1" applyBorder="1"/>
    <xf numFmtId="164" fontId="0" fillId="0" borderId="3" xfId="1" applyNumberFormat="1" applyFont="1" applyBorder="1"/>
    <xf numFmtId="164" fontId="1" fillId="6" borderId="15" xfId="1" applyNumberFormat="1" applyFont="1" applyFill="1" applyBorder="1" applyAlignment="1">
      <alignment horizontal="center" vertical="center"/>
    </xf>
    <xf numFmtId="164" fontId="0" fillId="6" borderId="17" xfId="1" applyNumberFormat="1" applyFont="1" applyFill="1" applyBorder="1"/>
    <xf numFmtId="164" fontId="0" fillId="6" borderId="1" xfId="1" applyNumberFormat="1" applyFont="1" applyFill="1" applyBorder="1"/>
    <xf numFmtId="164" fontId="0" fillId="6" borderId="0" xfId="1" applyNumberFormat="1" applyFont="1" applyFill="1" applyBorder="1"/>
    <xf numFmtId="164" fontId="0" fillId="6" borderId="20" xfId="1" applyNumberFormat="1" applyFont="1" applyFill="1" applyBorder="1"/>
    <xf numFmtId="164" fontId="0" fillId="6" borderId="21" xfId="1" applyNumberFormat="1" applyFont="1" applyFill="1" applyBorder="1"/>
    <xf numFmtId="164" fontId="0" fillId="6" borderId="23" xfId="1" applyNumberFormat="1" applyFont="1" applyFill="1" applyBorder="1"/>
    <xf numFmtId="164" fontId="0" fillId="6" borderId="19" xfId="1" applyNumberFormat="1" applyFont="1" applyFill="1" applyBorder="1"/>
    <xf numFmtId="164" fontId="0" fillId="6" borderId="22" xfId="1" applyNumberFormat="1" applyFont="1" applyFill="1" applyBorder="1"/>
    <xf numFmtId="0" fontId="1" fillId="0" borderId="18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33" xfId="0" applyFill="1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8" xfId="0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0" xfId="0" applyAlignment="1">
      <alignment wrapText="1"/>
    </xf>
    <xf numFmtId="164" fontId="1" fillId="6" borderId="47" xfId="1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164" fontId="0" fillId="0" borderId="0" xfId="1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wrapText="1"/>
    </xf>
    <xf numFmtId="0" fontId="1" fillId="0" borderId="17" xfId="0" applyFont="1" applyBorder="1"/>
    <xf numFmtId="164" fontId="1" fillId="0" borderId="17" xfId="1" applyNumberFormat="1" applyFont="1" applyBorder="1"/>
    <xf numFmtId="0" fontId="1" fillId="0" borderId="7" xfId="0" applyFont="1" applyBorder="1" applyAlignment="1">
      <alignment wrapText="1"/>
    </xf>
    <xf numFmtId="49" fontId="0" fillId="5" borderId="11" xfId="0" applyNumberFormat="1" applyFill="1" applyBorder="1" applyAlignment="1">
      <alignment horizontal="center"/>
    </xf>
    <xf numFmtId="0" fontId="0" fillId="0" borderId="20" xfId="0" applyBorder="1" applyAlignment="1">
      <alignment wrapText="1"/>
    </xf>
    <xf numFmtId="49" fontId="0" fillId="5" borderId="12" xfId="0" applyNumberFormat="1" applyFill="1" applyBorder="1" applyAlignment="1">
      <alignment horizontal="center"/>
    </xf>
    <xf numFmtId="0" fontId="0" fillId="0" borderId="48" xfId="0" applyBorder="1" applyAlignment="1">
      <alignment wrapText="1"/>
    </xf>
    <xf numFmtId="49" fontId="0" fillId="5" borderId="13" xfId="0" applyNumberFormat="1" applyFill="1" applyBorder="1" applyAlignment="1">
      <alignment horizontal="center"/>
    </xf>
    <xf numFmtId="0" fontId="1" fillId="0" borderId="49" xfId="0" applyFont="1" applyBorder="1" applyAlignment="1">
      <alignment wrapText="1"/>
    </xf>
    <xf numFmtId="0" fontId="0" fillId="0" borderId="49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colors>
    <mruColors>
      <color rgb="FF009900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1</xdr:col>
      <xdr:colOff>885825</xdr:colOff>
      <xdr:row>0</xdr:row>
      <xdr:rowOff>1155396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1095375" cy="1155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9"/>
  <sheetViews>
    <sheetView tabSelected="1" workbookViewId="0">
      <selection activeCell="C42" sqref="C42"/>
    </sheetView>
  </sheetViews>
  <sheetFormatPr defaultRowHeight="14.4" x14ac:dyDescent="0.3"/>
  <cols>
    <col min="1" max="1" width="5.88671875" style="8" customWidth="1"/>
    <col min="2" max="2" width="15.5546875" style="3" customWidth="1"/>
    <col min="3" max="3" width="26.5546875" style="3" customWidth="1"/>
    <col min="5" max="5" width="15.33203125" style="66" bestFit="1" customWidth="1"/>
    <col min="6" max="6" width="5.5546875" customWidth="1"/>
    <col min="7" max="7" width="15.6640625" style="66" customWidth="1"/>
    <col min="8" max="8" width="12.5546875" style="66" customWidth="1"/>
    <col min="9" max="9" width="22.109375" style="92" customWidth="1"/>
  </cols>
  <sheetData>
    <row r="1" spans="1:9" ht="92.25" customHeight="1" thickBot="1" x14ac:dyDescent="0.65">
      <c r="A1" s="43"/>
      <c r="B1" s="113" t="s">
        <v>152</v>
      </c>
      <c r="C1" s="113"/>
      <c r="D1" s="113"/>
      <c r="E1" s="113"/>
      <c r="F1" s="113"/>
      <c r="G1" s="113"/>
      <c r="H1" s="113"/>
      <c r="I1" s="113"/>
    </row>
    <row r="2" spans="1:9" s="2" customFormat="1" x14ac:dyDescent="0.3">
      <c r="A2" s="40" t="s">
        <v>60</v>
      </c>
      <c r="B2" s="41" t="s">
        <v>8</v>
      </c>
      <c r="C2" s="41" t="s">
        <v>21</v>
      </c>
      <c r="D2" s="42" t="s">
        <v>9</v>
      </c>
      <c r="E2" s="58" t="s">
        <v>10</v>
      </c>
      <c r="F2" s="46" t="s">
        <v>13</v>
      </c>
      <c r="G2" s="93" t="s">
        <v>144</v>
      </c>
      <c r="H2" s="71" t="s">
        <v>145</v>
      </c>
      <c r="I2" s="80" t="s">
        <v>11</v>
      </c>
    </row>
    <row r="3" spans="1:9" ht="16.2" thickBot="1" x14ac:dyDescent="0.35">
      <c r="A3" s="38"/>
      <c r="B3" s="37"/>
      <c r="C3" s="37"/>
      <c r="D3" s="39"/>
      <c r="E3" s="59"/>
      <c r="F3" s="47"/>
      <c r="G3" s="67"/>
      <c r="H3" s="72"/>
      <c r="I3" s="81"/>
    </row>
    <row r="4" spans="1:9" ht="16.2" thickBot="1" x14ac:dyDescent="0.35">
      <c r="A4" s="29"/>
      <c r="B4" s="30" t="s">
        <v>67</v>
      </c>
      <c r="C4" s="31"/>
      <c r="D4" s="32"/>
      <c r="E4" s="60"/>
      <c r="F4" s="48"/>
      <c r="G4" s="68"/>
      <c r="H4" s="73"/>
      <c r="I4" s="82"/>
    </row>
    <row r="5" spans="1:9" ht="28.8" x14ac:dyDescent="0.3">
      <c r="A5" s="21" t="s">
        <v>38</v>
      </c>
      <c r="B5" s="5" t="s">
        <v>14</v>
      </c>
      <c r="C5" s="45"/>
      <c r="D5" s="16"/>
      <c r="E5" s="54"/>
      <c r="F5" s="49"/>
      <c r="G5" s="57">
        <f>D5*E5*F5</f>
        <v>0</v>
      </c>
      <c r="H5" s="74"/>
      <c r="I5" s="83"/>
    </row>
    <row r="6" spans="1:9" x14ac:dyDescent="0.3">
      <c r="A6" s="21"/>
      <c r="B6" s="5"/>
      <c r="C6" s="45" t="s">
        <v>61</v>
      </c>
      <c r="D6" s="16">
        <v>5</v>
      </c>
      <c r="E6" s="54">
        <v>102642400</v>
      </c>
      <c r="F6" s="49">
        <v>1</v>
      </c>
      <c r="G6" s="57">
        <f t="shared" ref="G6:G60" si="0">D6*E6*F6</f>
        <v>513212000</v>
      </c>
      <c r="H6" s="74">
        <f>G6/3500</f>
        <v>146632</v>
      </c>
      <c r="I6" s="83"/>
    </row>
    <row r="7" spans="1:9" x14ac:dyDescent="0.3">
      <c r="A7" s="21"/>
      <c r="B7" s="5"/>
      <c r="C7" s="45" t="s">
        <v>104</v>
      </c>
      <c r="D7" s="16">
        <v>5</v>
      </c>
      <c r="E7" s="54">
        <v>102642400</v>
      </c>
      <c r="F7" s="49">
        <v>1</v>
      </c>
      <c r="G7" s="57">
        <f t="shared" si="0"/>
        <v>513212000</v>
      </c>
      <c r="H7" s="74">
        <f t="shared" ref="H7:H61" si="1">G7/3500</f>
        <v>146632</v>
      </c>
      <c r="I7" s="83" t="s">
        <v>153</v>
      </c>
    </row>
    <row r="8" spans="1:9" ht="43.2" x14ac:dyDescent="0.3">
      <c r="A8" s="21"/>
      <c r="B8" s="5"/>
      <c r="C8" s="45" t="s">
        <v>105</v>
      </c>
      <c r="D8" s="16">
        <v>6</v>
      </c>
      <c r="E8" s="54">
        <v>102642400</v>
      </c>
      <c r="F8" s="49">
        <v>1</v>
      </c>
      <c r="G8" s="57">
        <f t="shared" si="0"/>
        <v>615854400</v>
      </c>
      <c r="H8" s="74">
        <f t="shared" si="1"/>
        <v>175958.39999999999</v>
      </c>
      <c r="I8" s="83" t="s">
        <v>154</v>
      </c>
    </row>
    <row r="9" spans="1:9" ht="43.2" x14ac:dyDescent="0.3">
      <c r="A9" s="21"/>
      <c r="B9" s="5"/>
      <c r="C9" s="45" t="s">
        <v>110</v>
      </c>
      <c r="D9" s="16">
        <v>3</v>
      </c>
      <c r="E9" s="54">
        <v>102642400</v>
      </c>
      <c r="F9" s="49">
        <v>1</v>
      </c>
      <c r="G9" s="57">
        <f t="shared" si="0"/>
        <v>307927200</v>
      </c>
      <c r="H9" s="74">
        <f t="shared" si="1"/>
        <v>87979.199999999997</v>
      </c>
      <c r="I9" s="83" t="s">
        <v>155</v>
      </c>
    </row>
    <row r="10" spans="1:9" x14ac:dyDescent="0.3">
      <c r="A10" s="21"/>
      <c r="B10" s="5"/>
      <c r="C10" s="14" t="s">
        <v>70</v>
      </c>
      <c r="D10" s="16">
        <v>2</v>
      </c>
      <c r="E10" s="54">
        <v>102642400</v>
      </c>
      <c r="F10" s="49">
        <v>1</v>
      </c>
      <c r="G10" s="57">
        <f t="shared" si="0"/>
        <v>205284800</v>
      </c>
      <c r="H10" s="74">
        <f t="shared" si="1"/>
        <v>58652.800000000003</v>
      </c>
      <c r="I10" s="83"/>
    </row>
    <row r="11" spans="1:9" x14ac:dyDescent="0.3">
      <c r="A11" s="21"/>
      <c r="B11" s="5"/>
      <c r="C11" s="14" t="s">
        <v>83</v>
      </c>
      <c r="D11" s="16">
        <v>4</v>
      </c>
      <c r="E11" s="54">
        <v>102642400</v>
      </c>
      <c r="F11" s="49">
        <v>1</v>
      </c>
      <c r="G11" s="57">
        <f t="shared" si="0"/>
        <v>410569600</v>
      </c>
      <c r="H11" s="74">
        <f t="shared" si="1"/>
        <v>117305.60000000001</v>
      </c>
      <c r="I11" s="83"/>
    </row>
    <row r="12" spans="1:9" ht="28.8" x14ac:dyDescent="0.3">
      <c r="A12" s="21"/>
      <c r="B12" s="5"/>
      <c r="C12" s="14" t="s">
        <v>116</v>
      </c>
      <c r="D12" s="16">
        <v>2</v>
      </c>
      <c r="E12" s="54">
        <v>102642400</v>
      </c>
      <c r="F12" s="49">
        <v>1</v>
      </c>
      <c r="G12" s="57">
        <f t="shared" si="0"/>
        <v>205284800</v>
      </c>
      <c r="H12" s="74">
        <f t="shared" si="1"/>
        <v>58652.800000000003</v>
      </c>
      <c r="I12" s="83" t="s">
        <v>114</v>
      </c>
    </row>
    <row r="13" spans="1:9" ht="43.2" x14ac:dyDescent="0.3">
      <c r="A13" s="21"/>
      <c r="B13" s="5"/>
      <c r="C13" s="14" t="s">
        <v>124</v>
      </c>
      <c r="D13" s="16">
        <v>4</v>
      </c>
      <c r="E13" s="54">
        <v>102642400</v>
      </c>
      <c r="F13" s="49">
        <v>1</v>
      </c>
      <c r="G13" s="57">
        <f t="shared" si="0"/>
        <v>410569600</v>
      </c>
      <c r="H13" s="74">
        <f t="shared" si="1"/>
        <v>117305.60000000001</v>
      </c>
      <c r="I13" s="83" t="s">
        <v>125</v>
      </c>
    </row>
    <row r="14" spans="1:9" ht="28.8" x14ac:dyDescent="0.3">
      <c r="A14" s="21"/>
      <c r="B14" s="5"/>
      <c r="C14" s="14" t="s">
        <v>136</v>
      </c>
      <c r="D14" s="16">
        <v>2</v>
      </c>
      <c r="E14" s="54">
        <v>102642400</v>
      </c>
      <c r="F14" s="49">
        <v>1</v>
      </c>
      <c r="G14" s="57">
        <f t="shared" si="0"/>
        <v>205284800</v>
      </c>
      <c r="H14" s="74">
        <f t="shared" si="1"/>
        <v>58652.800000000003</v>
      </c>
      <c r="I14" s="83" t="s">
        <v>147</v>
      </c>
    </row>
    <row r="15" spans="1:9" ht="28.8" x14ac:dyDescent="0.3">
      <c r="A15" s="21"/>
      <c r="B15" s="5"/>
      <c r="C15" s="14" t="s">
        <v>120</v>
      </c>
      <c r="D15" s="16">
        <v>2</v>
      </c>
      <c r="E15" s="54">
        <v>102642400</v>
      </c>
      <c r="F15" s="49">
        <v>1</v>
      </c>
      <c r="G15" s="57">
        <f t="shared" si="0"/>
        <v>205284800</v>
      </c>
      <c r="H15" s="74">
        <f t="shared" si="1"/>
        <v>58652.800000000003</v>
      </c>
      <c r="I15" s="83" t="s">
        <v>165</v>
      </c>
    </row>
    <row r="16" spans="1:9" x14ac:dyDescent="0.3">
      <c r="A16" s="21"/>
      <c r="B16" s="5"/>
      <c r="C16" s="14" t="s">
        <v>94</v>
      </c>
      <c r="D16" s="16">
        <v>12</v>
      </c>
      <c r="E16" s="54">
        <v>102642400</v>
      </c>
      <c r="F16" s="49">
        <v>1</v>
      </c>
      <c r="G16" s="57">
        <f t="shared" si="0"/>
        <v>1231708800</v>
      </c>
      <c r="H16" s="74">
        <f t="shared" si="1"/>
        <v>351916.79999999999</v>
      </c>
      <c r="I16" s="83"/>
    </row>
    <row r="17" spans="1:9" x14ac:dyDescent="0.3">
      <c r="A17" s="21"/>
      <c r="B17" s="5"/>
      <c r="C17" s="14" t="s">
        <v>15</v>
      </c>
      <c r="D17" s="16">
        <v>4</v>
      </c>
      <c r="E17" s="54">
        <v>102642400</v>
      </c>
      <c r="F17" s="49">
        <v>1</v>
      </c>
      <c r="G17" s="57">
        <f t="shared" si="0"/>
        <v>410569600</v>
      </c>
      <c r="H17" s="74">
        <f t="shared" si="1"/>
        <v>117305.60000000001</v>
      </c>
      <c r="I17" s="83"/>
    </row>
    <row r="18" spans="1:9" x14ac:dyDescent="0.3">
      <c r="A18" s="22"/>
      <c r="B18" s="6"/>
      <c r="C18" s="15" t="s">
        <v>78</v>
      </c>
      <c r="D18" s="18">
        <v>4</v>
      </c>
      <c r="E18" s="54">
        <v>102642400</v>
      </c>
      <c r="F18" s="50">
        <v>1</v>
      </c>
      <c r="G18" s="57">
        <f t="shared" si="0"/>
        <v>410569600</v>
      </c>
      <c r="H18" s="74">
        <f t="shared" si="1"/>
        <v>117305.60000000001</v>
      </c>
      <c r="I18" s="84"/>
    </row>
    <row r="19" spans="1:9" ht="43.2" x14ac:dyDescent="0.3">
      <c r="A19" s="20" t="s">
        <v>39</v>
      </c>
      <c r="B19" s="9" t="s">
        <v>16</v>
      </c>
      <c r="C19" s="13"/>
      <c r="D19" s="17"/>
      <c r="E19" s="61"/>
      <c r="F19" s="51"/>
      <c r="G19" s="56">
        <f t="shared" si="0"/>
        <v>0</v>
      </c>
      <c r="H19" s="75">
        <f t="shared" si="1"/>
        <v>0</v>
      </c>
      <c r="I19" s="85"/>
    </row>
    <row r="20" spans="1:9" ht="28.8" x14ac:dyDescent="0.3">
      <c r="A20" s="21"/>
      <c r="B20" s="5"/>
      <c r="C20" s="45" t="s">
        <v>119</v>
      </c>
      <c r="D20" s="16">
        <v>1</v>
      </c>
      <c r="E20" s="54">
        <v>178970500</v>
      </c>
      <c r="F20" s="49">
        <v>1</v>
      </c>
      <c r="G20" s="57">
        <f t="shared" si="0"/>
        <v>178970500</v>
      </c>
      <c r="H20" s="76">
        <f t="shared" si="1"/>
        <v>51134.428571428572</v>
      </c>
      <c r="I20" s="83" t="s">
        <v>165</v>
      </c>
    </row>
    <row r="21" spans="1:9" ht="28.8" x14ac:dyDescent="0.3">
      <c r="A21" s="21"/>
      <c r="B21" s="5"/>
      <c r="C21" s="45" t="s">
        <v>64</v>
      </c>
      <c r="D21" s="16">
        <v>1</v>
      </c>
      <c r="E21" s="54">
        <v>281816972</v>
      </c>
      <c r="F21" s="49">
        <v>1</v>
      </c>
      <c r="G21" s="57">
        <f t="shared" si="0"/>
        <v>281816972</v>
      </c>
      <c r="H21" s="76">
        <f t="shared" si="1"/>
        <v>80519.134857142853</v>
      </c>
      <c r="I21" s="83" t="s">
        <v>166</v>
      </c>
    </row>
    <row r="22" spans="1:9" ht="28.8" x14ac:dyDescent="0.3">
      <c r="A22" s="21"/>
      <c r="B22" s="5"/>
      <c r="C22" s="14" t="s">
        <v>62</v>
      </c>
      <c r="D22" s="16">
        <v>2</v>
      </c>
      <c r="E22" s="54">
        <v>281816972</v>
      </c>
      <c r="F22" s="49">
        <v>1</v>
      </c>
      <c r="G22" s="57">
        <f t="shared" si="0"/>
        <v>563633944</v>
      </c>
      <c r="H22" s="76">
        <f t="shared" si="1"/>
        <v>161038.26971428571</v>
      </c>
      <c r="I22" s="83" t="s">
        <v>167</v>
      </c>
    </row>
    <row r="23" spans="1:9" ht="43.2" x14ac:dyDescent="0.3">
      <c r="A23" s="21"/>
      <c r="B23" s="5"/>
      <c r="C23" s="14" t="s">
        <v>71</v>
      </c>
      <c r="D23" s="16">
        <v>3</v>
      </c>
      <c r="E23" s="54">
        <v>281816972</v>
      </c>
      <c r="F23" s="49">
        <v>1</v>
      </c>
      <c r="G23" s="57">
        <f t="shared" si="0"/>
        <v>845450916</v>
      </c>
      <c r="H23" s="76">
        <f t="shared" si="1"/>
        <v>241557.40457142857</v>
      </c>
      <c r="I23" s="83" t="s">
        <v>168</v>
      </c>
    </row>
    <row r="24" spans="1:9" x14ac:dyDescent="0.3">
      <c r="A24" s="21"/>
      <c r="B24" s="5"/>
      <c r="C24" s="14" t="s">
        <v>80</v>
      </c>
      <c r="D24" s="16">
        <v>1</v>
      </c>
      <c r="E24" s="54">
        <v>281816972</v>
      </c>
      <c r="F24" s="49">
        <v>1</v>
      </c>
      <c r="G24" s="57">
        <f t="shared" si="0"/>
        <v>281816972</v>
      </c>
      <c r="H24" s="76">
        <f t="shared" si="1"/>
        <v>80519.134857142853</v>
      </c>
      <c r="I24" s="83"/>
    </row>
    <row r="25" spans="1:9" x14ac:dyDescent="0.3">
      <c r="A25" s="21"/>
      <c r="B25" s="5"/>
      <c r="C25" s="14" t="s">
        <v>95</v>
      </c>
      <c r="D25" s="16">
        <v>7</v>
      </c>
      <c r="E25" s="54">
        <v>281816972</v>
      </c>
      <c r="F25" s="49">
        <v>1</v>
      </c>
      <c r="G25" s="57">
        <f t="shared" si="0"/>
        <v>1972718804</v>
      </c>
      <c r="H25" s="76">
        <f t="shared" si="1"/>
        <v>563633.94400000002</v>
      </c>
      <c r="I25" s="83"/>
    </row>
    <row r="26" spans="1:9" ht="28.8" x14ac:dyDescent="0.3">
      <c r="A26" s="21"/>
      <c r="B26" s="5"/>
      <c r="C26" s="14" t="s">
        <v>97</v>
      </c>
      <c r="D26" s="16">
        <v>2</v>
      </c>
      <c r="E26" s="54">
        <v>35000000</v>
      </c>
      <c r="F26" s="49">
        <v>1</v>
      </c>
      <c r="G26" s="57">
        <f t="shared" si="0"/>
        <v>70000000</v>
      </c>
      <c r="H26" s="76">
        <f t="shared" si="1"/>
        <v>20000</v>
      </c>
      <c r="I26" s="83" t="s">
        <v>169</v>
      </c>
    </row>
    <row r="27" spans="1:9" x14ac:dyDescent="0.3">
      <c r="A27" s="21"/>
      <c r="B27" s="5"/>
      <c r="C27" s="14" t="s">
        <v>106</v>
      </c>
      <c r="D27" s="16">
        <v>1</v>
      </c>
      <c r="E27" s="54">
        <v>281816972</v>
      </c>
      <c r="F27" s="49">
        <v>1</v>
      </c>
      <c r="G27" s="57">
        <f t="shared" si="0"/>
        <v>281816972</v>
      </c>
      <c r="H27" s="76">
        <f t="shared" si="1"/>
        <v>80519.134857142853</v>
      </c>
      <c r="I27" s="83" t="s">
        <v>156</v>
      </c>
    </row>
    <row r="28" spans="1:9" x14ac:dyDescent="0.3">
      <c r="A28" s="21"/>
      <c r="B28" s="5"/>
      <c r="C28" s="14" t="s">
        <v>157</v>
      </c>
      <c r="D28" s="16">
        <v>1</v>
      </c>
      <c r="E28" s="54">
        <v>281816972</v>
      </c>
      <c r="F28" s="49">
        <v>1</v>
      </c>
      <c r="G28" s="57">
        <f t="shared" si="0"/>
        <v>281816972</v>
      </c>
      <c r="H28" s="76">
        <f t="shared" si="1"/>
        <v>80519.134857142853</v>
      </c>
      <c r="I28" s="83" t="s">
        <v>158</v>
      </c>
    </row>
    <row r="29" spans="1:9" x14ac:dyDescent="0.3">
      <c r="A29" s="21"/>
      <c r="B29" s="5"/>
      <c r="C29" s="14" t="s">
        <v>107</v>
      </c>
      <c r="D29" s="16">
        <v>1</v>
      </c>
      <c r="E29" s="54">
        <v>281816972</v>
      </c>
      <c r="F29" s="49">
        <v>1</v>
      </c>
      <c r="G29" s="57">
        <f t="shared" si="0"/>
        <v>281816972</v>
      </c>
      <c r="H29" s="76">
        <f t="shared" si="1"/>
        <v>80519.134857142853</v>
      </c>
      <c r="I29" s="83" t="s">
        <v>159</v>
      </c>
    </row>
    <row r="30" spans="1:9" x14ac:dyDescent="0.3">
      <c r="A30" s="21"/>
      <c r="B30" s="5"/>
      <c r="C30" s="14" t="s">
        <v>108</v>
      </c>
      <c r="D30" s="16">
        <v>1</v>
      </c>
      <c r="E30" s="54">
        <v>281816972</v>
      </c>
      <c r="F30" s="49">
        <v>1</v>
      </c>
      <c r="G30" s="57">
        <f t="shared" si="0"/>
        <v>281816972</v>
      </c>
      <c r="H30" s="76">
        <f t="shared" si="1"/>
        <v>80519.134857142853</v>
      </c>
      <c r="I30" s="83" t="s">
        <v>156</v>
      </c>
    </row>
    <row r="31" spans="1:9" x14ac:dyDescent="0.3">
      <c r="A31" s="21"/>
      <c r="B31" s="5"/>
      <c r="C31" s="14" t="s">
        <v>111</v>
      </c>
      <c r="D31" s="16">
        <v>1</v>
      </c>
      <c r="E31" s="54">
        <v>178970500</v>
      </c>
      <c r="F31" s="49">
        <v>1</v>
      </c>
      <c r="G31" s="57">
        <f t="shared" si="0"/>
        <v>178970500</v>
      </c>
      <c r="H31" s="76">
        <f t="shared" si="1"/>
        <v>51134.428571428572</v>
      </c>
      <c r="I31" s="83" t="s">
        <v>160</v>
      </c>
    </row>
    <row r="32" spans="1:9" ht="28.8" x14ac:dyDescent="0.3">
      <c r="A32" s="21"/>
      <c r="B32" s="5"/>
      <c r="C32" s="14" t="s">
        <v>112</v>
      </c>
      <c r="D32" s="16">
        <v>2</v>
      </c>
      <c r="E32" s="54">
        <v>178970500</v>
      </c>
      <c r="F32" s="49">
        <v>1</v>
      </c>
      <c r="G32" s="57">
        <f t="shared" si="0"/>
        <v>357941000</v>
      </c>
      <c r="H32" s="76">
        <f t="shared" si="1"/>
        <v>102268.85714285714</v>
      </c>
      <c r="I32" s="83" t="s">
        <v>161</v>
      </c>
    </row>
    <row r="33" spans="1:9" ht="28.8" x14ac:dyDescent="0.3">
      <c r="A33" s="21"/>
      <c r="B33" s="5"/>
      <c r="C33" s="14" t="s">
        <v>115</v>
      </c>
      <c r="D33" s="16">
        <v>1</v>
      </c>
      <c r="E33" s="54">
        <v>35000000</v>
      </c>
      <c r="F33" s="49">
        <v>1</v>
      </c>
      <c r="G33" s="57">
        <f t="shared" si="0"/>
        <v>35000000</v>
      </c>
      <c r="H33" s="76">
        <f t="shared" si="1"/>
        <v>10000</v>
      </c>
      <c r="I33" s="83" t="s">
        <v>114</v>
      </c>
    </row>
    <row r="34" spans="1:9" x14ac:dyDescent="0.3">
      <c r="A34" s="21"/>
      <c r="B34" s="5"/>
      <c r="C34" s="14" t="s">
        <v>117</v>
      </c>
      <c r="D34" s="16">
        <v>1</v>
      </c>
      <c r="E34" s="54">
        <v>160000000</v>
      </c>
      <c r="F34" s="49">
        <v>1</v>
      </c>
      <c r="G34" s="57">
        <f t="shared" si="0"/>
        <v>160000000</v>
      </c>
      <c r="H34" s="76">
        <f t="shared" si="1"/>
        <v>45714.285714285717</v>
      </c>
      <c r="I34" s="83" t="s">
        <v>114</v>
      </c>
    </row>
    <row r="35" spans="1:9" x14ac:dyDescent="0.3">
      <c r="A35" s="21"/>
      <c r="B35" s="5"/>
      <c r="C35" s="14" t="s">
        <v>121</v>
      </c>
      <c r="D35" s="16">
        <v>1</v>
      </c>
      <c r="E35" s="54">
        <v>178970500</v>
      </c>
      <c r="F35" s="49">
        <v>1</v>
      </c>
      <c r="G35" s="57">
        <f t="shared" si="0"/>
        <v>178970500</v>
      </c>
      <c r="H35" s="76">
        <f t="shared" si="1"/>
        <v>51134.428571428572</v>
      </c>
      <c r="I35" s="83" t="s">
        <v>165</v>
      </c>
    </row>
    <row r="36" spans="1:9" ht="28.8" x14ac:dyDescent="0.3">
      <c r="A36" s="21"/>
      <c r="B36" s="5"/>
      <c r="C36" s="44" t="s">
        <v>123</v>
      </c>
      <c r="D36" s="16">
        <v>1</v>
      </c>
      <c r="E36" s="54"/>
      <c r="F36" s="49">
        <v>1</v>
      </c>
      <c r="G36" s="57">
        <f t="shared" si="0"/>
        <v>0</v>
      </c>
      <c r="H36" s="76">
        <f t="shared" si="1"/>
        <v>0</v>
      </c>
      <c r="I36" s="83" t="s">
        <v>165</v>
      </c>
    </row>
    <row r="37" spans="1:9" ht="28.8" x14ac:dyDescent="0.3">
      <c r="A37" s="21"/>
      <c r="B37" s="5"/>
      <c r="C37" s="14" t="s">
        <v>126</v>
      </c>
      <c r="D37" s="16">
        <v>2</v>
      </c>
      <c r="E37" s="54">
        <v>35000000</v>
      </c>
      <c r="F37" s="49">
        <v>1</v>
      </c>
      <c r="G37" s="57">
        <f t="shared" si="0"/>
        <v>70000000</v>
      </c>
      <c r="H37" s="76">
        <f t="shared" si="1"/>
        <v>20000</v>
      </c>
      <c r="I37" s="83" t="s">
        <v>127</v>
      </c>
    </row>
    <row r="38" spans="1:9" x14ac:dyDescent="0.3">
      <c r="A38" s="21"/>
      <c r="B38" s="5"/>
      <c r="C38" s="14" t="s">
        <v>139</v>
      </c>
      <c r="D38" s="16">
        <v>1</v>
      </c>
      <c r="E38" s="54">
        <v>281816972</v>
      </c>
      <c r="F38" s="49">
        <v>1</v>
      </c>
      <c r="G38" s="57">
        <f t="shared" si="0"/>
        <v>281816972</v>
      </c>
      <c r="H38" s="76">
        <f t="shared" si="1"/>
        <v>80519.134857142853</v>
      </c>
      <c r="I38" s="83"/>
    </row>
    <row r="39" spans="1:9" x14ac:dyDescent="0.3">
      <c r="A39" s="21"/>
      <c r="B39" s="5"/>
      <c r="C39" s="14" t="s">
        <v>141</v>
      </c>
      <c r="D39" s="16">
        <v>4</v>
      </c>
      <c r="E39" s="54">
        <v>178970500</v>
      </c>
      <c r="F39" s="49">
        <v>1</v>
      </c>
      <c r="G39" s="57">
        <f t="shared" si="0"/>
        <v>715882000</v>
      </c>
      <c r="H39" s="76">
        <f t="shared" si="1"/>
        <v>204537.71428571429</v>
      </c>
      <c r="I39" s="83"/>
    </row>
    <row r="40" spans="1:9" x14ac:dyDescent="0.3">
      <c r="A40" s="21"/>
      <c r="B40" s="5"/>
      <c r="C40" s="14" t="s">
        <v>84</v>
      </c>
      <c r="D40" s="16">
        <v>3</v>
      </c>
      <c r="E40" s="54">
        <v>281816972</v>
      </c>
      <c r="F40" s="49">
        <v>1</v>
      </c>
      <c r="G40" s="57">
        <f t="shared" si="0"/>
        <v>845450916</v>
      </c>
      <c r="H40" s="76">
        <f t="shared" si="1"/>
        <v>241557.40457142857</v>
      </c>
      <c r="I40" s="83"/>
    </row>
    <row r="41" spans="1:9" x14ac:dyDescent="0.3">
      <c r="A41" s="22"/>
      <c r="B41" s="6"/>
      <c r="C41" s="15" t="s">
        <v>142</v>
      </c>
      <c r="D41" s="18">
        <v>4</v>
      </c>
      <c r="E41" s="62">
        <v>281816972</v>
      </c>
      <c r="F41" s="50">
        <v>1</v>
      </c>
      <c r="G41" s="69">
        <f t="shared" si="0"/>
        <v>1127267888</v>
      </c>
      <c r="H41" s="77">
        <f t="shared" si="1"/>
        <v>322076.53942857141</v>
      </c>
      <c r="I41" s="84"/>
    </row>
    <row r="42" spans="1:9" x14ac:dyDescent="0.3">
      <c r="A42" s="21" t="s">
        <v>40</v>
      </c>
      <c r="B42" s="5" t="s">
        <v>72</v>
      </c>
      <c r="C42" s="14"/>
      <c r="D42" s="16"/>
      <c r="E42" s="54"/>
      <c r="F42" s="49"/>
      <c r="G42" s="57">
        <f t="shared" si="0"/>
        <v>0</v>
      </c>
      <c r="H42" s="74">
        <f t="shared" si="1"/>
        <v>0</v>
      </c>
      <c r="I42" s="83"/>
    </row>
    <row r="43" spans="1:9" ht="28.8" x14ac:dyDescent="0.3">
      <c r="A43" s="21"/>
      <c r="B43" s="5"/>
      <c r="C43" s="14" t="s">
        <v>73</v>
      </c>
      <c r="D43" s="16">
        <v>2</v>
      </c>
      <c r="E43" s="54">
        <v>80000000</v>
      </c>
      <c r="F43" s="49">
        <v>1</v>
      </c>
      <c r="G43" s="57">
        <f t="shared" si="0"/>
        <v>160000000</v>
      </c>
      <c r="H43" s="74">
        <f t="shared" si="1"/>
        <v>45714.285714285717</v>
      </c>
      <c r="I43" s="83"/>
    </row>
    <row r="44" spans="1:9" ht="28.8" x14ac:dyDescent="0.3">
      <c r="A44" s="21"/>
      <c r="B44" s="5"/>
      <c r="C44" s="14" t="s">
        <v>96</v>
      </c>
      <c r="D44" s="16">
        <v>2</v>
      </c>
      <c r="E44" s="54">
        <v>60000000</v>
      </c>
      <c r="F44" s="49">
        <v>1</v>
      </c>
      <c r="G44" s="57">
        <f t="shared" si="0"/>
        <v>120000000</v>
      </c>
      <c r="H44" s="74">
        <f t="shared" si="1"/>
        <v>34285.714285714283</v>
      </c>
      <c r="I44" s="83"/>
    </row>
    <row r="45" spans="1:9" ht="28.8" x14ac:dyDescent="0.3">
      <c r="A45" s="21"/>
      <c r="B45" s="5"/>
      <c r="C45" s="44" t="s">
        <v>102</v>
      </c>
      <c r="D45" s="16">
        <v>2</v>
      </c>
      <c r="E45" s="54"/>
      <c r="F45" s="49">
        <v>1</v>
      </c>
      <c r="G45" s="57">
        <f t="shared" si="0"/>
        <v>0</v>
      </c>
      <c r="H45" s="74">
        <f t="shared" si="1"/>
        <v>0</v>
      </c>
      <c r="I45" s="83"/>
    </row>
    <row r="46" spans="1:9" ht="28.8" x14ac:dyDescent="0.3">
      <c r="A46" s="21"/>
      <c r="B46" s="5"/>
      <c r="C46" s="14" t="s">
        <v>113</v>
      </c>
      <c r="D46" s="16">
        <v>1</v>
      </c>
      <c r="E46" s="54">
        <v>80000000</v>
      </c>
      <c r="F46" s="49">
        <v>1</v>
      </c>
      <c r="G46" s="57">
        <f t="shared" si="0"/>
        <v>80000000</v>
      </c>
      <c r="H46" s="74">
        <f t="shared" si="1"/>
        <v>22857.142857142859</v>
      </c>
      <c r="I46" s="83" t="s">
        <v>114</v>
      </c>
    </row>
    <row r="47" spans="1:9" ht="28.8" x14ac:dyDescent="0.3">
      <c r="A47" s="21"/>
      <c r="B47" s="5"/>
      <c r="C47" s="14" t="s">
        <v>128</v>
      </c>
      <c r="D47" s="16">
        <v>1</v>
      </c>
      <c r="E47" s="54">
        <v>3000000</v>
      </c>
      <c r="F47" s="49">
        <v>1</v>
      </c>
      <c r="G47" s="57">
        <f t="shared" si="0"/>
        <v>3000000</v>
      </c>
      <c r="H47" s="74">
        <f t="shared" si="1"/>
        <v>857.14285714285711</v>
      </c>
      <c r="I47" s="83"/>
    </row>
    <row r="48" spans="1:9" ht="43.2" x14ac:dyDescent="0.3">
      <c r="A48" s="21"/>
      <c r="B48" s="5"/>
      <c r="C48" s="14" t="s">
        <v>129</v>
      </c>
      <c r="D48" s="16">
        <v>5</v>
      </c>
      <c r="E48" s="54">
        <v>8000000</v>
      </c>
      <c r="F48" s="49">
        <v>1</v>
      </c>
      <c r="G48" s="57">
        <f t="shared" si="0"/>
        <v>40000000</v>
      </c>
      <c r="H48" s="74">
        <f t="shared" si="1"/>
        <v>11428.571428571429</v>
      </c>
      <c r="I48" s="83" t="s">
        <v>130</v>
      </c>
    </row>
    <row r="49" spans="1:9" x14ac:dyDescent="0.3">
      <c r="A49" s="21"/>
      <c r="B49" s="5"/>
      <c r="C49" s="14" t="s">
        <v>131</v>
      </c>
      <c r="D49" s="16">
        <v>1</v>
      </c>
      <c r="E49" s="54">
        <v>25000000</v>
      </c>
      <c r="F49" s="49">
        <v>1</v>
      </c>
      <c r="G49" s="57">
        <f t="shared" si="0"/>
        <v>25000000</v>
      </c>
      <c r="H49" s="74">
        <f t="shared" si="1"/>
        <v>7142.8571428571431</v>
      </c>
      <c r="I49" s="83"/>
    </row>
    <row r="50" spans="1:9" x14ac:dyDescent="0.3">
      <c r="A50" s="21"/>
      <c r="B50" s="5"/>
      <c r="C50" s="14" t="s">
        <v>138</v>
      </c>
      <c r="D50" s="16">
        <v>1</v>
      </c>
      <c r="E50" s="54">
        <v>100000000</v>
      </c>
      <c r="F50" s="49">
        <v>1</v>
      </c>
      <c r="G50" s="57">
        <f t="shared" si="0"/>
        <v>100000000</v>
      </c>
      <c r="H50" s="74">
        <f t="shared" si="1"/>
        <v>28571.428571428572</v>
      </c>
      <c r="I50" s="83"/>
    </row>
    <row r="51" spans="1:9" x14ac:dyDescent="0.3">
      <c r="A51" s="21"/>
      <c r="B51" s="5"/>
      <c r="C51" s="14" t="s">
        <v>137</v>
      </c>
      <c r="D51" s="16">
        <v>1</v>
      </c>
      <c r="E51" s="54">
        <v>60000000</v>
      </c>
      <c r="F51" s="49">
        <v>1</v>
      </c>
      <c r="G51" s="57">
        <f t="shared" si="0"/>
        <v>60000000</v>
      </c>
      <c r="H51" s="74">
        <f t="shared" si="1"/>
        <v>17142.857142857141</v>
      </c>
      <c r="I51" s="83"/>
    </row>
    <row r="52" spans="1:9" x14ac:dyDescent="0.3">
      <c r="A52" s="21"/>
      <c r="B52" s="5"/>
      <c r="C52" s="45" t="s">
        <v>138</v>
      </c>
      <c r="D52" s="16">
        <v>1</v>
      </c>
      <c r="E52" s="54">
        <v>80000000</v>
      </c>
      <c r="F52" s="49">
        <v>1</v>
      </c>
      <c r="G52" s="57">
        <f t="shared" si="0"/>
        <v>80000000</v>
      </c>
      <c r="H52" s="74">
        <f t="shared" si="1"/>
        <v>22857.142857142859</v>
      </c>
      <c r="I52" s="83"/>
    </row>
    <row r="53" spans="1:9" ht="43.2" x14ac:dyDescent="0.3">
      <c r="A53" s="20" t="s">
        <v>41</v>
      </c>
      <c r="B53" s="9" t="s">
        <v>17</v>
      </c>
      <c r="C53" s="13"/>
      <c r="D53" s="17"/>
      <c r="E53" s="61"/>
      <c r="F53" s="51"/>
      <c r="G53" s="56">
        <f t="shared" si="0"/>
        <v>0</v>
      </c>
      <c r="H53" s="78">
        <f t="shared" si="1"/>
        <v>0</v>
      </c>
      <c r="I53" s="85"/>
    </row>
    <row r="54" spans="1:9" ht="28.8" x14ac:dyDescent="0.3">
      <c r="A54" s="21"/>
      <c r="B54" s="5"/>
      <c r="C54" s="14" t="s">
        <v>148</v>
      </c>
      <c r="D54" s="16">
        <v>10</v>
      </c>
      <c r="E54" s="54">
        <v>178970500</v>
      </c>
      <c r="F54" s="49">
        <v>1</v>
      </c>
      <c r="G54" s="57">
        <f t="shared" si="0"/>
        <v>1789705000</v>
      </c>
      <c r="H54" s="74">
        <f t="shared" si="1"/>
        <v>511344.28571428574</v>
      </c>
      <c r="I54" s="83"/>
    </row>
    <row r="55" spans="1:9" ht="28.8" x14ac:dyDescent="0.3">
      <c r="A55" s="21"/>
      <c r="B55" s="5"/>
      <c r="C55" s="14" t="s">
        <v>149</v>
      </c>
      <c r="D55" s="16">
        <v>15</v>
      </c>
      <c r="E55" s="54">
        <v>178970500</v>
      </c>
      <c r="F55" s="49">
        <v>1</v>
      </c>
      <c r="G55" s="57">
        <f t="shared" si="0"/>
        <v>2684557500</v>
      </c>
      <c r="H55" s="74">
        <f t="shared" si="1"/>
        <v>767016.42857142852</v>
      </c>
      <c r="I55" s="83" t="s">
        <v>103</v>
      </c>
    </row>
    <row r="56" spans="1:9" ht="28.8" x14ac:dyDescent="0.3">
      <c r="A56" s="22"/>
      <c r="B56" s="6"/>
      <c r="C56" s="15" t="s">
        <v>150</v>
      </c>
      <c r="D56" s="18">
        <v>8</v>
      </c>
      <c r="E56" s="54">
        <v>178970500</v>
      </c>
      <c r="F56" s="50">
        <v>1</v>
      </c>
      <c r="G56" s="57">
        <f t="shared" si="0"/>
        <v>1431764000</v>
      </c>
      <c r="H56" s="79">
        <f t="shared" si="1"/>
        <v>409075.42857142858</v>
      </c>
      <c r="I56" s="84"/>
    </row>
    <row r="57" spans="1:9" ht="28.8" x14ac:dyDescent="0.3">
      <c r="A57" s="20" t="s">
        <v>42</v>
      </c>
      <c r="B57" s="9" t="s">
        <v>20</v>
      </c>
      <c r="C57" s="13"/>
      <c r="D57" s="17"/>
      <c r="E57" s="61"/>
      <c r="F57" s="51"/>
      <c r="G57" s="56">
        <f t="shared" si="0"/>
        <v>0</v>
      </c>
      <c r="H57" s="78">
        <f t="shared" si="1"/>
        <v>0</v>
      </c>
      <c r="I57" s="85"/>
    </row>
    <row r="58" spans="1:9" x14ac:dyDescent="0.3">
      <c r="A58" s="21"/>
      <c r="B58" s="5"/>
      <c r="C58" s="14"/>
      <c r="D58" s="16"/>
      <c r="E58" s="54">
        <v>10000000</v>
      </c>
      <c r="F58" s="49">
        <v>1</v>
      </c>
      <c r="G58" s="57">
        <f t="shared" si="0"/>
        <v>0</v>
      </c>
      <c r="H58" s="74">
        <f t="shared" si="1"/>
        <v>0</v>
      </c>
      <c r="I58" s="83"/>
    </row>
    <row r="59" spans="1:9" x14ac:dyDescent="0.3">
      <c r="A59" s="21"/>
      <c r="B59" s="5"/>
      <c r="C59" s="14"/>
      <c r="D59" s="16"/>
      <c r="E59" s="54">
        <v>10000000</v>
      </c>
      <c r="F59" s="49">
        <v>1</v>
      </c>
      <c r="G59" s="57">
        <f t="shared" si="0"/>
        <v>0</v>
      </c>
      <c r="H59" s="74">
        <f t="shared" si="1"/>
        <v>0</v>
      </c>
      <c r="I59" s="83"/>
    </row>
    <row r="60" spans="1:9" x14ac:dyDescent="0.3">
      <c r="A60" s="21"/>
      <c r="B60" s="5"/>
      <c r="C60" s="14"/>
      <c r="D60" s="16"/>
      <c r="E60" s="54">
        <v>10000000</v>
      </c>
      <c r="F60" s="49">
        <v>1</v>
      </c>
      <c r="G60" s="57">
        <f t="shared" si="0"/>
        <v>0</v>
      </c>
      <c r="H60" s="74">
        <f t="shared" si="1"/>
        <v>0</v>
      </c>
      <c r="I60" s="83"/>
    </row>
    <row r="61" spans="1:9" x14ac:dyDescent="0.3">
      <c r="A61" s="22"/>
      <c r="B61" s="6"/>
      <c r="C61" s="15"/>
      <c r="D61" s="18"/>
      <c r="E61" s="54">
        <v>10000000</v>
      </c>
      <c r="F61" s="50">
        <v>1</v>
      </c>
      <c r="G61" s="69">
        <f t="shared" ref="G61:G111" si="2">D61*E61*F61</f>
        <v>0</v>
      </c>
      <c r="H61" s="79">
        <f t="shared" si="1"/>
        <v>0</v>
      </c>
      <c r="I61" s="84"/>
    </row>
    <row r="62" spans="1:9" ht="28.8" x14ac:dyDescent="0.3">
      <c r="A62" s="21" t="s">
        <v>43</v>
      </c>
      <c r="B62" s="5" t="s">
        <v>132</v>
      </c>
      <c r="C62" s="14"/>
      <c r="D62" s="16"/>
      <c r="E62" s="54"/>
      <c r="F62" s="49"/>
      <c r="G62" s="57">
        <f t="shared" si="2"/>
        <v>0</v>
      </c>
      <c r="H62" s="74">
        <f t="shared" ref="H62:H112" si="3">G62/3500</f>
        <v>0</v>
      </c>
      <c r="I62" s="83"/>
    </row>
    <row r="63" spans="1:9" x14ac:dyDescent="0.3">
      <c r="A63" s="21"/>
      <c r="B63" s="5"/>
      <c r="C63" s="44" t="s">
        <v>133</v>
      </c>
      <c r="D63" s="16"/>
      <c r="E63" s="54"/>
      <c r="F63" s="49"/>
      <c r="G63" s="57">
        <f t="shared" si="2"/>
        <v>0</v>
      </c>
      <c r="H63" s="74">
        <f t="shared" si="3"/>
        <v>0</v>
      </c>
      <c r="I63" s="83"/>
    </row>
    <row r="64" spans="1:9" ht="28.8" x14ac:dyDescent="0.3">
      <c r="A64" s="20" t="s">
        <v>44</v>
      </c>
      <c r="B64" s="9" t="s">
        <v>18</v>
      </c>
      <c r="C64" s="13"/>
      <c r="D64" s="17"/>
      <c r="E64" s="61"/>
      <c r="F64" s="51"/>
      <c r="G64" s="56">
        <f t="shared" si="2"/>
        <v>0</v>
      </c>
      <c r="H64" s="78">
        <f t="shared" si="3"/>
        <v>0</v>
      </c>
      <c r="I64" s="85"/>
    </row>
    <row r="65" spans="1:9" x14ac:dyDescent="0.3">
      <c r="A65" s="21"/>
      <c r="B65" s="5"/>
      <c r="C65" s="14"/>
      <c r="D65" s="16"/>
      <c r="E65" s="54">
        <v>50000000</v>
      </c>
      <c r="F65" s="49">
        <v>1</v>
      </c>
      <c r="G65" s="57">
        <f t="shared" si="2"/>
        <v>0</v>
      </c>
      <c r="H65" s="74">
        <f t="shared" si="3"/>
        <v>0</v>
      </c>
      <c r="I65" s="83"/>
    </row>
    <row r="66" spans="1:9" x14ac:dyDescent="0.3">
      <c r="A66" s="21"/>
      <c r="B66" s="5"/>
      <c r="C66" s="14"/>
      <c r="D66" s="16"/>
      <c r="E66" s="54">
        <v>50000000</v>
      </c>
      <c r="F66" s="49">
        <v>1</v>
      </c>
      <c r="G66" s="57">
        <f t="shared" si="2"/>
        <v>0</v>
      </c>
      <c r="H66" s="74">
        <f t="shared" si="3"/>
        <v>0</v>
      </c>
      <c r="I66" s="83"/>
    </row>
    <row r="67" spans="1:9" x14ac:dyDescent="0.3">
      <c r="A67" s="21"/>
      <c r="B67" s="5"/>
      <c r="C67" s="44"/>
      <c r="D67" s="16"/>
      <c r="E67" s="54">
        <v>50000000</v>
      </c>
      <c r="F67" s="49">
        <v>1</v>
      </c>
      <c r="G67" s="57">
        <f t="shared" si="2"/>
        <v>0</v>
      </c>
      <c r="H67" s="74">
        <f t="shared" si="3"/>
        <v>0</v>
      </c>
      <c r="I67" s="83"/>
    </row>
    <row r="68" spans="1:9" ht="28.8" x14ac:dyDescent="0.3">
      <c r="A68" s="20" t="s">
        <v>46</v>
      </c>
      <c r="B68" s="9" t="s">
        <v>22</v>
      </c>
      <c r="C68" s="13"/>
      <c r="D68" s="17"/>
      <c r="E68" s="61"/>
      <c r="F68" s="51"/>
      <c r="G68" s="56">
        <f t="shared" si="2"/>
        <v>0</v>
      </c>
      <c r="H68" s="75">
        <f t="shared" si="3"/>
        <v>0</v>
      </c>
      <c r="I68" s="85"/>
    </row>
    <row r="69" spans="1:9" x14ac:dyDescent="0.3">
      <c r="A69" s="21"/>
      <c r="B69" s="5"/>
      <c r="C69" s="44" t="s">
        <v>133</v>
      </c>
      <c r="D69" s="16"/>
      <c r="E69" s="54"/>
      <c r="F69" s="49"/>
      <c r="G69" s="57">
        <f t="shared" si="2"/>
        <v>0</v>
      </c>
      <c r="H69" s="76">
        <f t="shared" si="3"/>
        <v>0</v>
      </c>
      <c r="I69" s="83"/>
    </row>
    <row r="70" spans="1:9" ht="28.8" x14ac:dyDescent="0.3">
      <c r="A70" s="22"/>
      <c r="B70" s="6"/>
      <c r="C70" s="55" t="s">
        <v>134</v>
      </c>
      <c r="D70" s="18"/>
      <c r="E70" s="62"/>
      <c r="F70" s="50"/>
      <c r="G70" s="69">
        <f t="shared" si="2"/>
        <v>0</v>
      </c>
      <c r="H70" s="77">
        <f t="shared" si="3"/>
        <v>0</v>
      </c>
      <c r="I70" s="84" t="s">
        <v>135</v>
      </c>
    </row>
    <row r="71" spans="1:9" x14ac:dyDescent="0.3">
      <c r="A71" s="20" t="s">
        <v>47</v>
      </c>
      <c r="B71" s="9" t="s">
        <v>89</v>
      </c>
      <c r="C71" s="13"/>
      <c r="D71" s="17"/>
      <c r="E71" s="61"/>
      <c r="F71" s="51"/>
      <c r="G71" s="56">
        <f t="shared" si="2"/>
        <v>0</v>
      </c>
      <c r="H71" s="75">
        <f t="shared" si="3"/>
        <v>0</v>
      </c>
      <c r="I71" s="85"/>
    </row>
    <row r="72" spans="1:9" ht="43.2" x14ac:dyDescent="0.3">
      <c r="A72" s="21"/>
      <c r="B72" s="5"/>
      <c r="C72" s="14" t="s">
        <v>90</v>
      </c>
      <c r="D72" s="16"/>
      <c r="E72" s="54">
        <v>2000000</v>
      </c>
      <c r="F72" s="49">
        <v>1</v>
      </c>
      <c r="G72" s="57">
        <f t="shared" si="2"/>
        <v>0</v>
      </c>
      <c r="H72" s="76">
        <f t="shared" si="3"/>
        <v>0</v>
      </c>
      <c r="I72" s="83" t="s">
        <v>163</v>
      </c>
    </row>
    <row r="73" spans="1:9" ht="28.8" x14ac:dyDescent="0.3">
      <c r="A73" s="22"/>
      <c r="B73" s="6"/>
      <c r="C73" s="15" t="s">
        <v>100</v>
      </c>
      <c r="D73" s="18"/>
      <c r="E73" s="54">
        <v>2000000</v>
      </c>
      <c r="F73" s="50">
        <v>1</v>
      </c>
      <c r="G73" s="57">
        <f t="shared" si="2"/>
        <v>0</v>
      </c>
      <c r="H73" s="77">
        <f t="shared" si="3"/>
        <v>0</v>
      </c>
      <c r="I73" s="84" t="s">
        <v>164</v>
      </c>
    </row>
    <row r="74" spans="1:9" x14ac:dyDescent="0.3">
      <c r="A74" s="20" t="s">
        <v>48</v>
      </c>
      <c r="B74" s="9" t="s">
        <v>68</v>
      </c>
      <c r="C74" s="13"/>
      <c r="D74" s="17"/>
      <c r="E74" s="61"/>
      <c r="F74" s="51"/>
      <c r="G74" s="56">
        <f t="shared" si="2"/>
        <v>0</v>
      </c>
      <c r="H74" s="75">
        <f t="shared" si="3"/>
        <v>0</v>
      </c>
      <c r="I74" s="85"/>
    </row>
    <row r="75" spans="1:9" x14ac:dyDescent="0.3">
      <c r="A75" s="21"/>
      <c r="B75" s="5"/>
      <c r="C75" s="14"/>
      <c r="D75" s="16"/>
      <c r="E75" s="54">
        <v>13000000</v>
      </c>
      <c r="F75" s="49">
        <v>1</v>
      </c>
      <c r="G75" s="57">
        <f t="shared" si="2"/>
        <v>0</v>
      </c>
      <c r="H75" s="76">
        <f t="shared" si="3"/>
        <v>0</v>
      </c>
      <c r="I75" s="83"/>
    </row>
    <row r="76" spans="1:9" x14ac:dyDescent="0.3">
      <c r="A76" s="21"/>
      <c r="B76" s="5"/>
      <c r="C76" s="14"/>
      <c r="D76" s="16"/>
      <c r="E76" s="54">
        <v>13000000</v>
      </c>
      <c r="F76" s="49">
        <v>1</v>
      </c>
      <c r="G76" s="57">
        <f t="shared" si="2"/>
        <v>0</v>
      </c>
      <c r="H76" s="76">
        <f t="shared" si="3"/>
        <v>0</v>
      </c>
      <c r="I76" s="83"/>
    </row>
    <row r="77" spans="1:9" x14ac:dyDescent="0.3">
      <c r="A77" s="22"/>
      <c r="B77" s="6"/>
      <c r="C77" s="15"/>
      <c r="D77" s="18"/>
      <c r="E77" s="62">
        <v>13000000</v>
      </c>
      <c r="F77" s="50">
        <v>1</v>
      </c>
      <c r="G77" s="69">
        <f t="shared" si="2"/>
        <v>0</v>
      </c>
      <c r="H77" s="77">
        <f t="shared" si="3"/>
        <v>0</v>
      </c>
      <c r="I77" s="84"/>
    </row>
    <row r="78" spans="1:9" x14ac:dyDescent="0.3">
      <c r="A78" s="21" t="s">
        <v>49</v>
      </c>
      <c r="B78" s="5" t="s">
        <v>69</v>
      </c>
      <c r="C78" s="14"/>
      <c r="D78" s="16"/>
      <c r="E78" s="54">
        <v>15000000</v>
      </c>
      <c r="F78" s="49">
        <v>1</v>
      </c>
      <c r="G78" s="57">
        <f t="shared" si="2"/>
        <v>0</v>
      </c>
      <c r="H78" s="74">
        <f t="shared" si="3"/>
        <v>0</v>
      </c>
      <c r="I78" s="83"/>
    </row>
    <row r="79" spans="1:9" x14ac:dyDescent="0.3">
      <c r="A79" s="21"/>
      <c r="B79" s="5"/>
      <c r="C79" s="14"/>
      <c r="D79" s="16"/>
      <c r="E79" s="54">
        <v>15000000</v>
      </c>
      <c r="F79" s="49">
        <v>1</v>
      </c>
      <c r="G79" s="57">
        <f t="shared" si="2"/>
        <v>0</v>
      </c>
      <c r="H79" s="74">
        <f t="shared" si="3"/>
        <v>0</v>
      </c>
      <c r="I79" s="83"/>
    </row>
    <row r="80" spans="1:9" x14ac:dyDescent="0.3">
      <c r="A80" s="21"/>
      <c r="B80" s="5"/>
      <c r="C80" s="14"/>
      <c r="D80" s="16"/>
      <c r="E80" s="54">
        <v>15000000</v>
      </c>
      <c r="F80" s="49">
        <v>1</v>
      </c>
      <c r="G80" s="57">
        <f t="shared" si="2"/>
        <v>0</v>
      </c>
      <c r="H80" s="74">
        <f t="shared" si="3"/>
        <v>0</v>
      </c>
      <c r="I80" s="83"/>
    </row>
    <row r="81" spans="1:9" x14ac:dyDescent="0.3">
      <c r="A81" s="22"/>
      <c r="B81" s="6"/>
      <c r="C81" s="15"/>
      <c r="D81" s="18"/>
      <c r="E81" s="54">
        <v>15000000</v>
      </c>
      <c r="F81" s="50">
        <v>1</v>
      </c>
      <c r="G81" s="69">
        <f t="shared" si="2"/>
        <v>0</v>
      </c>
      <c r="H81" s="79">
        <f t="shared" si="3"/>
        <v>0</v>
      </c>
      <c r="I81" s="84"/>
    </row>
    <row r="82" spans="1:9" ht="28.8" x14ac:dyDescent="0.3">
      <c r="A82" s="20" t="s">
        <v>50</v>
      </c>
      <c r="B82" s="9" t="s">
        <v>19</v>
      </c>
      <c r="C82" s="13"/>
      <c r="D82" s="17"/>
      <c r="E82" s="61"/>
      <c r="F82" s="51"/>
      <c r="G82" s="56">
        <f t="shared" si="2"/>
        <v>0</v>
      </c>
      <c r="H82" s="78">
        <f t="shared" si="3"/>
        <v>0</v>
      </c>
      <c r="I82" s="85"/>
    </row>
    <row r="83" spans="1:9" ht="28.8" x14ac:dyDescent="0.3">
      <c r="A83" s="21"/>
      <c r="B83" s="5"/>
      <c r="C83" s="14" t="s">
        <v>74</v>
      </c>
      <c r="D83" s="16">
        <v>50</v>
      </c>
      <c r="E83" s="54">
        <v>15000000</v>
      </c>
      <c r="F83" s="49">
        <v>1</v>
      </c>
      <c r="G83" s="57">
        <f t="shared" si="2"/>
        <v>750000000</v>
      </c>
      <c r="H83" s="74">
        <f t="shared" si="3"/>
        <v>214285.71428571429</v>
      </c>
      <c r="I83" s="83"/>
    </row>
    <row r="84" spans="1:9" x14ac:dyDescent="0.3">
      <c r="A84" s="21"/>
      <c r="B84" s="5"/>
      <c r="C84" s="14" t="s">
        <v>85</v>
      </c>
      <c r="D84" s="16">
        <v>20</v>
      </c>
      <c r="E84" s="54">
        <v>15000000</v>
      </c>
      <c r="F84" s="49">
        <v>1</v>
      </c>
      <c r="G84" s="57">
        <f t="shared" si="2"/>
        <v>300000000</v>
      </c>
      <c r="H84" s="74">
        <f t="shared" si="3"/>
        <v>85714.28571428571</v>
      </c>
      <c r="I84" s="83"/>
    </row>
    <row r="85" spans="1:9" ht="60" customHeight="1" x14ac:dyDescent="0.3">
      <c r="A85" s="21"/>
      <c r="B85" s="5"/>
      <c r="C85" s="14" t="s">
        <v>91</v>
      </c>
      <c r="D85" s="16">
        <v>22</v>
      </c>
      <c r="E85" s="54">
        <v>15000000</v>
      </c>
      <c r="F85" s="49">
        <v>1</v>
      </c>
      <c r="G85" s="57">
        <f t="shared" si="2"/>
        <v>330000000</v>
      </c>
      <c r="H85" s="74">
        <f t="shared" si="3"/>
        <v>94285.71428571429</v>
      </c>
      <c r="I85" s="83" t="s">
        <v>98</v>
      </c>
    </row>
    <row r="86" spans="1:9" x14ac:dyDescent="0.3">
      <c r="A86" s="21"/>
      <c r="B86" s="5"/>
      <c r="C86" s="14" t="s">
        <v>143</v>
      </c>
      <c r="D86" s="16">
        <v>20</v>
      </c>
      <c r="E86" s="54">
        <v>15000000</v>
      </c>
      <c r="F86" s="49">
        <v>1</v>
      </c>
      <c r="G86" s="57">
        <f t="shared" si="2"/>
        <v>300000000</v>
      </c>
      <c r="H86" s="74">
        <f t="shared" si="3"/>
        <v>85714.28571428571</v>
      </c>
      <c r="I86" s="83"/>
    </row>
    <row r="87" spans="1:9" x14ac:dyDescent="0.3">
      <c r="A87" s="20" t="s">
        <v>51</v>
      </c>
      <c r="B87" s="9" t="s">
        <v>88</v>
      </c>
      <c r="C87" s="13"/>
      <c r="D87" s="17"/>
      <c r="E87" s="61"/>
      <c r="F87" s="51"/>
      <c r="G87" s="56">
        <f t="shared" si="2"/>
        <v>0</v>
      </c>
      <c r="H87" s="75">
        <f t="shared" si="3"/>
        <v>0</v>
      </c>
      <c r="I87" s="85"/>
    </row>
    <row r="88" spans="1:9" ht="72" x14ac:dyDescent="0.3">
      <c r="A88" s="21"/>
      <c r="B88" s="5"/>
      <c r="C88" s="14" t="s">
        <v>91</v>
      </c>
      <c r="D88" s="16">
        <v>10</v>
      </c>
      <c r="E88" s="54">
        <v>3000000</v>
      </c>
      <c r="F88" s="49">
        <v>1</v>
      </c>
      <c r="G88" s="57">
        <f t="shared" si="2"/>
        <v>30000000</v>
      </c>
      <c r="H88" s="76">
        <f t="shared" si="3"/>
        <v>8571.4285714285706</v>
      </c>
      <c r="I88" s="83" t="s">
        <v>99</v>
      </c>
    </row>
    <row r="89" spans="1:9" x14ac:dyDescent="0.3">
      <c r="A89" s="22"/>
      <c r="B89" s="6"/>
      <c r="C89" s="15" t="s">
        <v>85</v>
      </c>
      <c r="D89" s="18">
        <v>10</v>
      </c>
      <c r="E89" s="54">
        <v>3000000</v>
      </c>
      <c r="F89" s="50">
        <v>1</v>
      </c>
      <c r="G89" s="69">
        <f t="shared" si="2"/>
        <v>30000000</v>
      </c>
      <c r="H89" s="77">
        <f t="shared" si="3"/>
        <v>8571.4285714285706</v>
      </c>
      <c r="I89" s="84"/>
    </row>
    <row r="90" spans="1:9" ht="15" thickBot="1" x14ac:dyDescent="0.35">
      <c r="A90" s="19"/>
      <c r="B90" s="23" t="s">
        <v>37</v>
      </c>
      <c r="C90" s="24"/>
      <c r="D90" s="1"/>
      <c r="E90" s="63"/>
      <c r="F90" s="1"/>
      <c r="G90" s="70">
        <f>SUM(G5:G89)</f>
        <v>23232334272</v>
      </c>
      <c r="H90" s="96">
        <f t="shared" si="3"/>
        <v>6637809.7920000004</v>
      </c>
      <c r="I90" s="86"/>
    </row>
    <row r="91" spans="1:9" ht="16.2" thickBot="1" x14ac:dyDescent="0.35">
      <c r="A91" s="29"/>
      <c r="B91" s="25" t="s">
        <v>29</v>
      </c>
      <c r="C91" s="31"/>
      <c r="D91" s="32"/>
      <c r="E91" s="60"/>
      <c r="F91" s="48"/>
      <c r="G91" s="68">
        <f t="shared" si="2"/>
        <v>0</v>
      </c>
      <c r="H91" s="73">
        <f t="shared" si="3"/>
        <v>0</v>
      </c>
      <c r="I91" s="87"/>
    </row>
    <row r="92" spans="1:9" ht="28.8" x14ac:dyDescent="0.3">
      <c r="A92" s="21" t="s">
        <v>52</v>
      </c>
      <c r="B92" s="5" t="s">
        <v>45</v>
      </c>
      <c r="C92" s="14"/>
      <c r="D92" s="16"/>
      <c r="E92" s="54"/>
      <c r="F92" s="49"/>
      <c r="G92" s="57">
        <f t="shared" si="2"/>
        <v>0</v>
      </c>
      <c r="H92" s="74">
        <f t="shared" si="3"/>
        <v>0</v>
      </c>
      <c r="I92" s="86"/>
    </row>
    <row r="93" spans="1:9" x14ac:dyDescent="0.3">
      <c r="A93" s="21"/>
      <c r="B93" s="5"/>
      <c r="C93" s="14" t="s">
        <v>85</v>
      </c>
      <c r="D93" s="16">
        <v>1</v>
      </c>
      <c r="E93" s="54">
        <v>136462260</v>
      </c>
      <c r="F93" s="49">
        <v>1</v>
      </c>
      <c r="G93" s="57">
        <f t="shared" si="2"/>
        <v>136462260</v>
      </c>
      <c r="H93" s="74">
        <f t="shared" si="3"/>
        <v>38989.217142857146</v>
      </c>
      <c r="I93" s="86"/>
    </row>
    <row r="94" spans="1:9" x14ac:dyDescent="0.3">
      <c r="A94" s="21"/>
      <c r="B94" s="5"/>
      <c r="C94" s="44" t="s">
        <v>91</v>
      </c>
      <c r="D94" s="16">
        <v>2</v>
      </c>
      <c r="E94" s="54">
        <v>136462260</v>
      </c>
      <c r="F94" s="49">
        <v>1</v>
      </c>
      <c r="G94" s="57">
        <f t="shared" si="2"/>
        <v>272924520</v>
      </c>
      <c r="H94" s="74">
        <f t="shared" si="3"/>
        <v>77978.434285714291</v>
      </c>
      <c r="I94" s="86"/>
    </row>
    <row r="95" spans="1:9" x14ac:dyDescent="0.3">
      <c r="A95" s="21"/>
      <c r="B95" s="5"/>
      <c r="C95" s="14" t="s">
        <v>93</v>
      </c>
      <c r="D95" s="16">
        <v>1</v>
      </c>
      <c r="E95" s="54">
        <v>136462260</v>
      </c>
      <c r="F95" s="49">
        <v>1</v>
      </c>
      <c r="G95" s="57">
        <f t="shared" si="2"/>
        <v>136462260</v>
      </c>
      <c r="H95" s="74">
        <f t="shared" si="3"/>
        <v>38989.217142857146</v>
      </c>
      <c r="I95" s="86"/>
    </row>
    <row r="96" spans="1:9" x14ac:dyDescent="0.3">
      <c r="A96" s="21"/>
      <c r="B96" s="5"/>
      <c r="C96" s="14" t="s">
        <v>5</v>
      </c>
      <c r="D96" s="16">
        <v>1</v>
      </c>
      <c r="E96" s="54">
        <v>136462260</v>
      </c>
      <c r="F96" s="49">
        <v>1</v>
      </c>
      <c r="G96" s="57">
        <f t="shared" si="2"/>
        <v>136462260</v>
      </c>
      <c r="H96" s="74">
        <f t="shared" si="3"/>
        <v>38989.217142857146</v>
      </c>
      <c r="I96" s="86"/>
    </row>
    <row r="97" spans="1:9" x14ac:dyDescent="0.3">
      <c r="A97" s="20" t="s">
        <v>53</v>
      </c>
      <c r="B97" s="9" t="s">
        <v>36</v>
      </c>
      <c r="C97" s="13"/>
      <c r="D97" s="17"/>
      <c r="E97" s="61"/>
      <c r="F97" s="51"/>
      <c r="G97" s="56">
        <f t="shared" si="2"/>
        <v>0</v>
      </c>
      <c r="H97" s="78">
        <f t="shared" si="3"/>
        <v>0</v>
      </c>
      <c r="I97" s="88"/>
    </row>
    <row r="98" spans="1:9" x14ac:dyDescent="0.3">
      <c r="A98" s="21"/>
      <c r="B98" s="5"/>
      <c r="C98" s="44"/>
      <c r="D98" s="16"/>
      <c r="E98" s="54">
        <v>154808040</v>
      </c>
      <c r="F98" s="49">
        <v>1</v>
      </c>
      <c r="G98" s="57">
        <f t="shared" si="2"/>
        <v>0</v>
      </c>
      <c r="H98" s="74">
        <f t="shared" si="3"/>
        <v>0</v>
      </c>
      <c r="I98" s="86"/>
    </row>
    <row r="99" spans="1:9" x14ac:dyDescent="0.3">
      <c r="A99" s="21"/>
      <c r="B99" s="5"/>
      <c r="C99" s="44"/>
      <c r="D99" s="16"/>
      <c r="E99" s="54">
        <v>154808040</v>
      </c>
      <c r="F99" s="49">
        <v>1</v>
      </c>
      <c r="G99" s="57">
        <f t="shared" si="2"/>
        <v>0</v>
      </c>
      <c r="H99" s="74">
        <f t="shared" si="3"/>
        <v>0</v>
      </c>
      <c r="I99" s="86"/>
    </row>
    <row r="100" spans="1:9" x14ac:dyDescent="0.3">
      <c r="A100" s="21"/>
      <c r="B100" s="5"/>
      <c r="C100" s="14"/>
      <c r="D100" s="16"/>
      <c r="E100" s="54">
        <v>154808040</v>
      </c>
      <c r="F100" s="49">
        <v>1</v>
      </c>
      <c r="G100" s="57">
        <f t="shared" si="2"/>
        <v>0</v>
      </c>
      <c r="H100" s="74">
        <f t="shared" si="3"/>
        <v>0</v>
      </c>
      <c r="I100" s="86"/>
    </row>
    <row r="101" spans="1:9" x14ac:dyDescent="0.3">
      <c r="A101" s="22"/>
      <c r="B101" s="6"/>
      <c r="C101" s="55"/>
      <c r="D101" s="18"/>
      <c r="E101" s="54">
        <v>154808040</v>
      </c>
      <c r="F101" s="50">
        <v>1</v>
      </c>
      <c r="G101" s="69">
        <f t="shared" si="2"/>
        <v>0</v>
      </c>
      <c r="H101" s="79">
        <f t="shared" si="3"/>
        <v>0</v>
      </c>
      <c r="I101" s="89"/>
    </row>
    <row r="102" spans="1:9" ht="28.8" x14ac:dyDescent="0.3">
      <c r="A102" s="20" t="s">
        <v>54</v>
      </c>
      <c r="B102" s="9" t="s">
        <v>35</v>
      </c>
      <c r="C102" s="13"/>
      <c r="D102" s="17"/>
      <c r="E102" s="61"/>
      <c r="F102" s="51"/>
      <c r="G102" s="56">
        <f t="shared" si="2"/>
        <v>0</v>
      </c>
      <c r="H102" s="78">
        <f t="shared" si="3"/>
        <v>0</v>
      </c>
      <c r="I102" s="88"/>
    </row>
    <row r="103" spans="1:9" x14ac:dyDescent="0.3">
      <c r="A103" s="21"/>
      <c r="B103" s="5"/>
      <c r="C103" s="14"/>
      <c r="D103" s="16"/>
      <c r="E103" s="54">
        <v>17000000</v>
      </c>
      <c r="F103" s="49">
        <v>1</v>
      </c>
      <c r="G103" s="57">
        <f t="shared" si="2"/>
        <v>0</v>
      </c>
      <c r="H103" s="74">
        <f t="shared" si="3"/>
        <v>0</v>
      </c>
      <c r="I103" s="86"/>
    </row>
    <row r="104" spans="1:9" x14ac:dyDescent="0.3">
      <c r="A104" s="22"/>
      <c r="B104" s="6"/>
      <c r="C104" s="15"/>
      <c r="D104" s="18"/>
      <c r="E104" s="62"/>
      <c r="F104" s="50"/>
      <c r="G104" s="69">
        <f t="shared" si="2"/>
        <v>0</v>
      </c>
      <c r="H104" s="79">
        <f t="shared" si="3"/>
        <v>0</v>
      </c>
      <c r="I104" s="89"/>
    </row>
    <row r="105" spans="1:9" x14ac:dyDescent="0.3">
      <c r="A105" s="20" t="s">
        <v>55</v>
      </c>
      <c r="B105" s="9" t="s">
        <v>34</v>
      </c>
      <c r="C105" s="13"/>
      <c r="D105" s="17"/>
      <c r="E105" s="61"/>
      <c r="F105" s="51"/>
      <c r="G105" s="56">
        <f t="shared" si="2"/>
        <v>0</v>
      </c>
      <c r="H105" s="75">
        <f t="shared" si="3"/>
        <v>0</v>
      </c>
      <c r="I105" s="88"/>
    </row>
    <row r="106" spans="1:9" x14ac:dyDescent="0.3">
      <c r="A106" s="21"/>
      <c r="B106" s="5"/>
      <c r="C106" s="14"/>
      <c r="D106" s="16"/>
      <c r="E106" s="54">
        <v>5000000</v>
      </c>
      <c r="F106" s="49">
        <v>6</v>
      </c>
      <c r="G106" s="57">
        <f t="shared" si="2"/>
        <v>0</v>
      </c>
      <c r="H106" s="76">
        <f t="shared" si="3"/>
        <v>0</v>
      </c>
      <c r="I106" s="86"/>
    </row>
    <row r="107" spans="1:9" x14ac:dyDescent="0.3">
      <c r="A107" s="21"/>
      <c r="B107" s="5"/>
      <c r="C107" s="14"/>
      <c r="D107" s="16"/>
      <c r="E107" s="54"/>
      <c r="F107" s="49"/>
      <c r="G107" s="57">
        <f t="shared" si="2"/>
        <v>0</v>
      </c>
      <c r="H107" s="76">
        <f t="shared" si="3"/>
        <v>0</v>
      </c>
      <c r="I107" s="86"/>
    </row>
    <row r="108" spans="1:9" x14ac:dyDescent="0.3">
      <c r="A108" s="22"/>
      <c r="B108" s="6"/>
      <c r="C108" s="15"/>
      <c r="D108" s="18"/>
      <c r="E108" s="62"/>
      <c r="F108" s="50"/>
      <c r="G108" s="69">
        <f t="shared" si="2"/>
        <v>0</v>
      </c>
      <c r="H108" s="77">
        <f t="shared" si="3"/>
        <v>0</v>
      </c>
      <c r="I108" s="89"/>
    </row>
    <row r="109" spans="1:9" x14ac:dyDescent="0.3">
      <c r="A109" s="20" t="s">
        <v>56</v>
      </c>
      <c r="B109" s="9" t="s">
        <v>81</v>
      </c>
      <c r="C109" s="13"/>
      <c r="D109" s="17"/>
      <c r="E109" s="61"/>
      <c r="F109" s="51"/>
      <c r="G109" s="56">
        <f t="shared" si="2"/>
        <v>0</v>
      </c>
      <c r="H109" s="75">
        <f t="shared" si="3"/>
        <v>0</v>
      </c>
      <c r="I109" s="88"/>
    </row>
    <row r="110" spans="1:9" x14ac:dyDescent="0.3">
      <c r="A110" s="21"/>
      <c r="B110" s="5"/>
      <c r="C110" s="14" t="s">
        <v>79</v>
      </c>
      <c r="D110" s="16">
        <v>1</v>
      </c>
      <c r="E110" s="54">
        <v>30000000</v>
      </c>
      <c r="F110" s="49">
        <v>1</v>
      </c>
      <c r="G110" s="57">
        <f t="shared" si="2"/>
        <v>30000000</v>
      </c>
      <c r="H110" s="76">
        <f t="shared" si="3"/>
        <v>8571.4285714285706</v>
      </c>
      <c r="I110" s="86"/>
    </row>
    <row r="111" spans="1:9" x14ac:dyDescent="0.3">
      <c r="A111" s="21"/>
      <c r="B111" s="5"/>
      <c r="C111" s="14" t="s">
        <v>3</v>
      </c>
      <c r="D111" s="16">
        <v>1</v>
      </c>
      <c r="E111" s="54">
        <v>30000000</v>
      </c>
      <c r="F111" s="49">
        <v>1</v>
      </c>
      <c r="G111" s="57">
        <f t="shared" si="2"/>
        <v>30000000</v>
      </c>
      <c r="H111" s="76">
        <f t="shared" si="3"/>
        <v>8571.4285714285706</v>
      </c>
      <c r="I111" s="86"/>
    </row>
    <row r="112" spans="1:9" x14ac:dyDescent="0.3">
      <c r="A112" s="22"/>
      <c r="B112" s="6"/>
      <c r="C112" s="15" t="s">
        <v>5</v>
      </c>
      <c r="D112" s="18">
        <v>1</v>
      </c>
      <c r="E112" s="54">
        <v>30000000</v>
      </c>
      <c r="F112" s="50">
        <v>1</v>
      </c>
      <c r="G112" s="69">
        <f t="shared" ref="G112:G173" si="4">D112*E112*F112</f>
        <v>30000000</v>
      </c>
      <c r="H112" s="77">
        <f t="shared" si="3"/>
        <v>8571.4285714285706</v>
      </c>
      <c r="I112" s="89"/>
    </row>
    <row r="113" spans="1:9" x14ac:dyDescent="0.3">
      <c r="A113" s="20" t="s">
        <v>57</v>
      </c>
      <c r="B113" s="9" t="s">
        <v>82</v>
      </c>
      <c r="C113" s="13"/>
      <c r="D113" s="17"/>
      <c r="E113" s="61"/>
      <c r="F113" s="51"/>
      <c r="G113" s="56">
        <f t="shared" si="4"/>
        <v>0</v>
      </c>
      <c r="H113" s="75">
        <f t="shared" ref="H113:H174" si="5">G113/3500</f>
        <v>0</v>
      </c>
      <c r="I113" s="88"/>
    </row>
    <row r="114" spans="1:9" x14ac:dyDescent="0.3">
      <c r="A114" s="21"/>
      <c r="B114" s="5"/>
      <c r="C114" s="44" t="s">
        <v>79</v>
      </c>
      <c r="D114" s="16"/>
      <c r="E114" s="54">
        <v>950000</v>
      </c>
      <c r="F114" s="49">
        <v>1</v>
      </c>
      <c r="G114" s="57">
        <f t="shared" si="4"/>
        <v>0</v>
      </c>
      <c r="H114" s="76">
        <f t="shared" si="5"/>
        <v>0</v>
      </c>
      <c r="I114" s="86"/>
    </row>
    <row r="115" spans="1:9" x14ac:dyDescent="0.3">
      <c r="A115" s="21"/>
      <c r="B115" s="5"/>
      <c r="C115" s="14" t="s">
        <v>85</v>
      </c>
      <c r="D115" s="16">
        <v>50</v>
      </c>
      <c r="E115" s="54">
        <v>950000</v>
      </c>
      <c r="F115" s="49">
        <v>1</v>
      </c>
      <c r="G115" s="57">
        <f t="shared" si="4"/>
        <v>47500000</v>
      </c>
      <c r="H115" s="76">
        <f t="shared" si="5"/>
        <v>13571.428571428571</v>
      </c>
      <c r="I115" s="86"/>
    </row>
    <row r="116" spans="1:9" x14ac:dyDescent="0.3">
      <c r="A116" s="21"/>
      <c r="B116" s="5"/>
      <c r="C116" s="14" t="s">
        <v>91</v>
      </c>
      <c r="D116" s="16">
        <v>100</v>
      </c>
      <c r="E116" s="54">
        <v>950000</v>
      </c>
      <c r="F116" s="49">
        <v>1</v>
      </c>
      <c r="G116" s="57">
        <f t="shared" si="4"/>
        <v>95000000</v>
      </c>
      <c r="H116" s="76">
        <f t="shared" si="5"/>
        <v>27142.857142857141</v>
      </c>
      <c r="I116" s="86"/>
    </row>
    <row r="117" spans="1:9" x14ac:dyDescent="0.3">
      <c r="A117" s="22"/>
      <c r="B117" s="6"/>
      <c r="C117" s="15"/>
      <c r="D117" s="18"/>
      <c r="E117" s="62"/>
      <c r="F117" s="50"/>
      <c r="G117" s="69">
        <f t="shared" si="4"/>
        <v>0</v>
      </c>
      <c r="H117" s="77">
        <f t="shared" si="5"/>
        <v>0</v>
      </c>
      <c r="I117" s="89"/>
    </row>
    <row r="118" spans="1:9" ht="28.8" x14ac:dyDescent="0.3">
      <c r="A118" s="20" t="s">
        <v>58</v>
      </c>
      <c r="B118" s="9" t="s">
        <v>30</v>
      </c>
      <c r="C118" s="13"/>
      <c r="D118" s="17"/>
      <c r="E118" s="61"/>
      <c r="F118" s="51"/>
      <c r="G118" s="56">
        <f t="shared" si="4"/>
        <v>0</v>
      </c>
      <c r="H118" s="75">
        <f t="shared" si="5"/>
        <v>0</v>
      </c>
      <c r="I118" s="88"/>
    </row>
    <row r="119" spans="1:9" x14ac:dyDescent="0.3">
      <c r="A119" s="21"/>
      <c r="B119" s="5"/>
      <c r="C119" s="14"/>
      <c r="D119" s="16"/>
      <c r="E119" s="54">
        <v>35000000</v>
      </c>
      <c r="F119" s="49">
        <v>1</v>
      </c>
      <c r="G119" s="57">
        <f t="shared" si="4"/>
        <v>0</v>
      </c>
      <c r="H119" s="76">
        <f t="shared" si="5"/>
        <v>0</v>
      </c>
      <c r="I119" s="86"/>
    </row>
    <row r="120" spans="1:9" x14ac:dyDescent="0.3">
      <c r="A120" s="21"/>
      <c r="B120" s="5"/>
      <c r="C120" s="14"/>
      <c r="D120" s="16"/>
      <c r="E120" s="54">
        <v>35000000</v>
      </c>
      <c r="F120" s="49">
        <v>1</v>
      </c>
      <c r="G120" s="57">
        <f t="shared" si="4"/>
        <v>0</v>
      </c>
      <c r="H120" s="76">
        <f t="shared" si="5"/>
        <v>0</v>
      </c>
      <c r="I120" s="86"/>
    </row>
    <row r="121" spans="1:9" x14ac:dyDescent="0.3">
      <c r="A121" s="21"/>
      <c r="B121" s="5"/>
      <c r="C121" s="14"/>
      <c r="D121" s="16"/>
      <c r="E121" s="54">
        <v>35000000</v>
      </c>
      <c r="F121" s="49">
        <v>1</v>
      </c>
      <c r="G121" s="57">
        <f t="shared" si="4"/>
        <v>0</v>
      </c>
      <c r="H121" s="76">
        <f t="shared" si="5"/>
        <v>0</v>
      </c>
      <c r="I121" s="86"/>
    </row>
    <row r="122" spans="1:9" x14ac:dyDescent="0.3">
      <c r="A122" s="21"/>
      <c r="B122" s="5"/>
      <c r="C122" s="14"/>
      <c r="D122" s="16"/>
      <c r="E122" s="54">
        <v>35000000</v>
      </c>
      <c r="F122" s="49">
        <v>1</v>
      </c>
      <c r="G122" s="57">
        <f t="shared" si="4"/>
        <v>0</v>
      </c>
      <c r="H122" s="76">
        <f t="shared" si="5"/>
        <v>0</v>
      </c>
      <c r="I122" s="86"/>
    </row>
    <row r="123" spans="1:9" x14ac:dyDescent="0.3">
      <c r="A123" s="21"/>
      <c r="B123" s="5"/>
      <c r="C123" s="14"/>
      <c r="D123" s="16"/>
      <c r="E123" s="54">
        <v>35000000</v>
      </c>
      <c r="F123" s="49">
        <v>1</v>
      </c>
      <c r="G123" s="57">
        <f t="shared" si="4"/>
        <v>0</v>
      </c>
      <c r="H123" s="76">
        <f t="shared" si="5"/>
        <v>0</v>
      </c>
      <c r="I123" s="86"/>
    </row>
    <row r="124" spans="1:9" x14ac:dyDescent="0.3">
      <c r="A124" s="20" t="s">
        <v>59</v>
      </c>
      <c r="B124" s="9" t="s">
        <v>65</v>
      </c>
      <c r="C124" s="13"/>
      <c r="D124" s="17"/>
      <c r="E124" s="61"/>
      <c r="F124" s="51"/>
      <c r="G124" s="56">
        <f t="shared" si="4"/>
        <v>0</v>
      </c>
      <c r="H124" s="75">
        <f t="shared" si="5"/>
        <v>0</v>
      </c>
      <c r="I124" s="88"/>
    </row>
    <row r="125" spans="1:9" x14ac:dyDescent="0.3">
      <c r="A125" s="21"/>
      <c r="B125" s="5"/>
      <c r="C125" s="14" t="s">
        <v>0</v>
      </c>
      <c r="D125" s="16">
        <v>4</v>
      </c>
      <c r="E125" s="54">
        <v>600000</v>
      </c>
      <c r="F125" s="49">
        <v>1</v>
      </c>
      <c r="G125" s="57">
        <f t="shared" si="4"/>
        <v>2400000</v>
      </c>
      <c r="H125" s="76">
        <f t="shared" si="5"/>
        <v>685.71428571428567</v>
      </c>
      <c r="I125" s="86"/>
    </row>
    <row r="126" spans="1:9" x14ac:dyDescent="0.3">
      <c r="A126" s="21"/>
      <c r="B126" s="5"/>
      <c r="C126" s="14" t="s">
        <v>79</v>
      </c>
      <c r="D126" s="16">
        <v>8</v>
      </c>
      <c r="E126" s="54">
        <v>600000</v>
      </c>
      <c r="F126" s="49">
        <v>1</v>
      </c>
      <c r="G126" s="57">
        <f t="shared" si="4"/>
        <v>4800000</v>
      </c>
      <c r="H126" s="76">
        <f t="shared" si="5"/>
        <v>1371.4285714285713</v>
      </c>
      <c r="I126" s="86"/>
    </row>
    <row r="127" spans="1:9" x14ac:dyDescent="0.3">
      <c r="A127" s="21"/>
      <c r="B127" s="5"/>
      <c r="C127" s="14" t="s">
        <v>92</v>
      </c>
      <c r="D127" s="16">
        <v>4</v>
      </c>
      <c r="E127" s="54">
        <v>600000</v>
      </c>
      <c r="F127" s="49">
        <v>1</v>
      </c>
      <c r="G127" s="57">
        <f t="shared" si="4"/>
        <v>2400000</v>
      </c>
      <c r="H127" s="76">
        <f t="shared" si="5"/>
        <v>685.71428571428567</v>
      </c>
      <c r="I127" s="86"/>
    </row>
    <row r="128" spans="1:9" x14ac:dyDescent="0.3">
      <c r="A128" s="21"/>
      <c r="B128" s="5"/>
      <c r="C128" s="14" t="s">
        <v>109</v>
      </c>
      <c r="D128" s="16">
        <v>4</v>
      </c>
      <c r="E128" s="54">
        <v>600000</v>
      </c>
      <c r="F128" s="49">
        <v>1</v>
      </c>
      <c r="G128" s="57">
        <f t="shared" si="4"/>
        <v>2400000</v>
      </c>
      <c r="H128" s="76">
        <f t="shared" si="5"/>
        <v>685.71428571428567</v>
      </c>
      <c r="I128" s="86"/>
    </row>
    <row r="129" spans="1:9" x14ac:dyDescent="0.3">
      <c r="A129" s="21"/>
      <c r="B129" s="5"/>
      <c r="C129" s="14" t="s">
        <v>3</v>
      </c>
      <c r="D129" s="16">
        <v>4</v>
      </c>
      <c r="E129" s="54">
        <v>600000</v>
      </c>
      <c r="F129" s="49">
        <v>1</v>
      </c>
      <c r="G129" s="57">
        <f t="shared" si="4"/>
        <v>2400000</v>
      </c>
      <c r="H129" s="76">
        <f t="shared" si="5"/>
        <v>685.71428571428567</v>
      </c>
      <c r="I129" s="86"/>
    </row>
    <row r="130" spans="1:9" x14ac:dyDescent="0.3">
      <c r="A130" s="21"/>
      <c r="B130" s="5"/>
      <c r="C130" s="14" t="s">
        <v>122</v>
      </c>
      <c r="D130" s="16">
        <v>4</v>
      </c>
      <c r="E130" s="54">
        <v>600000</v>
      </c>
      <c r="F130" s="49">
        <v>1</v>
      </c>
      <c r="G130" s="57">
        <f t="shared" si="4"/>
        <v>2400000</v>
      </c>
      <c r="H130" s="76">
        <f t="shared" si="5"/>
        <v>685.71428571428567</v>
      </c>
      <c r="I130" s="86"/>
    </row>
    <row r="131" spans="1:9" x14ac:dyDescent="0.3">
      <c r="A131" s="21"/>
      <c r="B131" s="5"/>
      <c r="C131" s="14" t="s">
        <v>5</v>
      </c>
      <c r="D131" s="16">
        <v>16</v>
      </c>
      <c r="E131" s="54">
        <v>600000</v>
      </c>
      <c r="F131" s="49">
        <v>1</v>
      </c>
      <c r="G131" s="57">
        <f t="shared" si="4"/>
        <v>9600000</v>
      </c>
      <c r="H131" s="76">
        <f t="shared" si="5"/>
        <v>2742.8571428571427</v>
      </c>
      <c r="I131" s="86"/>
    </row>
    <row r="132" spans="1:9" x14ac:dyDescent="0.3">
      <c r="A132" s="22"/>
      <c r="B132" s="6"/>
      <c r="C132" s="15" t="s">
        <v>6</v>
      </c>
      <c r="D132" s="18">
        <v>4</v>
      </c>
      <c r="E132" s="54">
        <v>600000</v>
      </c>
      <c r="F132" s="50">
        <v>1</v>
      </c>
      <c r="G132" s="69">
        <f t="shared" si="4"/>
        <v>2400000</v>
      </c>
      <c r="H132" s="77">
        <f t="shared" si="5"/>
        <v>685.71428571428567</v>
      </c>
      <c r="I132" s="89"/>
    </row>
    <row r="133" spans="1:9" x14ac:dyDescent="0.3">
      <c r="A133" s="20" t="s">
        <v>170</v>
      </c>
      <c r="B133" s="9" t="s">
        <v>66</v>
      </c>
      <c r="C133" s="13"/>
      <c r="D133" s="17"/>
      <c r="E133" s="61"/>
      <c r="F133" s="51"/>
      <c r="G133" s="56">
        <f t="shared" si="4"/>
        <v>0</v>
      </c>
      <c r="H133" s="75">
        <f t="shared" si="5"/>
        <v>0</v>
      </c>
      <c r="I133" s="88"/>
    </row>
    <row r="134" spans="1:9" x14ac:dyDescent="0.3">
      <c r="A134" s="21"/>
      <c r="B134" s="5"/>
      <c r="C134" s="14" t="s">
        <v>0</v>
      </c>
      <c r="D134" s="16">
        <v>8</v>
      </c>
      <c r="E134" s="54">
        <v>150000</v>
      </c>
      <c r="F134" s="49">
        <v>1</v>
      </c>
      <c r="G134" s="57">
        <f t="shared" si="4"/>
        <v>1200000</v>
      </c>
      <c r="H134" s="76">
        <f t="shared" si="5"/>
        <v>342.85714285714283</v>
      </c>
      <c r="I134" s="86"/>
    </row>
    <row r="135" spans="1:9" x14ac:dyDescent="0.3">
      <c r="A135" s="21"/>
      <c r="B135" s="5"/>
      <c r="C135" s="14" t="s">
        <v>79</v>
      </c>
      <c r="D135" s="16">
        <v>16</v>
      </c>
      <c r="E135" s="54">
        <v>150000</v>
      </c>
      <c r="F135" s="49">
        <v>1</v>
      </c>
      <c r="G135" s="57">
        <f t="shared" si="4"/>
        <v>2400000</v>
      </c>
      <c r="H135" s="76">
        <f t="shared" si="5"/>
        <v>685.71428571428567</v>
      </c>
      <c r="I135" s="86"/>
    </row>
    <row r="136" spans="1:9" x14ac:dyDescent="0.3">
      <c r="A136" s="21"/>
      <c r="B136" s="5"/>
      <c r="C136" s="14" t="s">
        <v>92</v>
      </c>
      <c r="D136" s="16">
        <v>8</v>
      </c>
      <c r="E136" s="54">
        <v>150000</v>
      </c>
      <c r="F136" s="49">
        <v>1</v>
      </c>
      <c r="G136" s="57">
        <f t="shared" si="4"/>
        <v>1200000</v>
      </c>
      <c r="H136" s="76">
        <f t="shared" si="5"/>
        <v>342.85714285714283</v>
      </c>
      <c r="I136" s="86"/>
    </row>
    <row r="137" spans="1:9" x14ac:dyDescent="0.3">
      <c r="A137" s="21"/>
      <c r="B137" s="5"/>
      <c r="C137" s="14" t="s">
        <v>2</v>
      </c>
      <c r="D137" s="16">
        <v>8</v>
      </c>
      <c r="E137" s="54">
        <v>150000</v>
      </c>
      <c r="F137" s="49">
        <v>1</v>
      </c>
      <c r="G137" s="57">
        <f t="shared" si="4"/>
        <v>1200000</v>
      </c>
      <c r="H137" s="76">
        <f t="shared" si="5"/>
        <v>342.85714285714283</v>
      </c>
      <c r="I137" s="86"/>
    </row>
    <row r="138" spans="1:9" x14ac:dyDescent="0.3">
      <c r="A138" s="21"/>
      <c r="B138" s="5"/>
      <c r="C138" s="14" t="s">
        <v>3</v>
      </c>
      <c r="D138" s="16">
        <v>8</v>
      </c>
      <c r="E138" s="54">
        <v>150000</v>
      </c>
      <c r="F138" s="49">
        <v>1</v>
      </c>
      <c r="G138" s="57">
        <f t="shared" si="4"/>
        <v>1200000</v>
      </c>
      <c r="H138" s="76">
        <f t="shared" si="5"/>
        <v>342.85714285714283</v>
      </c>
      <c r="I138" s="86"/>
    </row>
    <row r="139" spans="1:9" x14ac:dyDescent="0.3">
      <c r="A139" s="21"/>
      <c r="B139" s="5"/>
      <c r="C139" s="14" t="s">
        <v>4</v>
      </c>
      <c r="D139" s="16">
        <v>8</v>
      </c>
      <c r="E139" s="54">
        <v>150000</v>
      </c>
      <c r="F139" s="49">
        <v>1</v>
      </c>
      <c r="G139" s="57">
        <f t="shared" si="4"/>
        <v>1200000</v>
      </c>
      <c r="H139" s="76">
        <f t="shared" si="5"/>
        <v>342.85714285714283</v>
      </c>
      <c r="I139" s="86"/>
    </row>
    <row r="140" spans="1:9" x14ac:dyDescent="0.3">
      <c r="A140" s="21"/>
      <c r="B140" s="5"/>
      <c r="C140" s="14" t="s">
        <v>5</v>
      </c>
      <c r="D140" s="16">
        <v>8</v>
      </c>
      <c r="E140" s="54">
        <v>150000</v>
      </c>
      <c r="F140" s="49">
        <v>1</v>
      </c>
      <c r="G140" s="57">
        <f t="shared" si="4"/>
        <v>1200000</v>
      </c>
      <c r="H140" s="76">
        <f t="shared" si="5"/>
        <v>342.85714285714283</v>
      </c>
      <c r="I140" s="86"/>
    </row>
    <row r="141" spans="1:9" x14ac:dyDescent="0.3">
      <c r="A141" s="22"/>
      <c r="B141" s="6"/>
      <c r="C141" s="15" t="s">
        <v>140</v>
      </c>
      <c r="D141" s="18">
        <v>8</v>
      </c>
      <c r="E141" s="54">
        <v>150000</v>
      </c>
      <c r="F141" s="50">
        <v>1</v>
      </c>
      <c r="G141" s="69">
        <f t="shared" si="4"/>
        <v>1200000</v>
      </c>
      <c r="H141" s="77">
        <f t="shared" si="5"/>
        <v>342.85714285714283</v>
      </c>
      <c r="I141" s="89"/>
    </row>
    <row r="142" spans="1:9" x14ac:dyDescent="0.3">
      <c r="A142" s="21" t="s">
        <v>171</v>
      </c>
      <c r="B142" s="5" t="s">
        <v>101</v>
      </c>
      <c r="C142" s="14"/>
      <c r="D142" s="16"/>
      <c r="E142" s="54"/>
      <c r="F142" s="49"/>
      <c r="G142" s="57">
        <f t="shared" si="4"/>
        <v>0</v>
      </c>
      <c r="H142" s="74">
        <f t="shared" si="5"/>
        <v>0</v>
      </c>
      <c r="I142" s="86"/>
    </row>
    <row r="143" spans="1:9" x14ac:dyDescent="0.3">
      <c r="A143" s="21"/>
      <c r="B143" s="5"/>
      <c r="C143" s="14"/>
      <c r="D143" s="16"/>
      <c r="E143" s="54">
        <v>49000000</v>
      </c>
      <c r="F143" s="49">
        <v>1</v>
      </c>
      <c r="G143" s="57">
        <f t="shared" si="4"/>
        <v>0</v>
      </c>
      <c r="H143" s="74">
        <f t="shared" si="5"/>
        <v>0</v>
      </c>
      <c r="I143" s="86"/>
    </row>
    <row r="144" spans="1:9" x14ac:dyDescent="0.3">
      <c r="A144" s="21"/>
      <c r="B144" s="5"/>
      <c r="C144" s="14"/>
      <c r="D144" s="16"/>
      <c r="E144" s="54">
        <v>49000000</v>
      </c>
      <c r="F144" s="49">
        <v>1</v>
      </c>
      <c r="G144" s="57">
        <f t="shared" si="4"/>
        <v>0</v>
      </c>
      <c r="H144" s="74">
        <f t="shared" si="5"/>
        <v>0</v>
      </c>
      <c r="I144" s="86"/>
    </row>
    <row r="145" spans="1:9" x14ac:dyDescent="0.3">
      <c r="A145" s="20" t="s">
        <v>172</v>
      </c>
      <c r="B145" s="9" t="s">
        <v>31</v>
      </c>
      <c r="C145" s="13"/>
      <c r="D145" s="17"/>
      <c r="E145" s="61"/>
      <c r="F145" s="51"/>
      <c r="G145" s="56"/>
      <c r="H145" s="78"/>
      <c r="I145" s="88"/>
    </row>
    <row r="146" spans="1:9" x14ac:dyDescent="0.3">
      <c r="A146" s="21"/>
      <c r="B146" s="5"/>
      <c r="C146" s="14" t="s">
        <v>0</v>
      </c>
      <c r="D146" s="16">
        <v>11</v>
      </c>
      <c r="E146" s="54">
        <v>3000000</v>
      </c>
      <c r="F146" s="49">
        <v>1</v>
      </c>
      <c r="G146" s="57">
        <f t="shared" si="4"/>
        <v>33000000</v>
      </c>
      <c r="H146" s="74">
        <f t="shared" si="5"/>
        <v>9428.5714285714294</v>
      </c>
      <c r="I146" s="86"/>
    </row>
    <row r="147" spans="1:9" x14ac:dyDescent="0.3">
      <c r="A147" s="21"/>
      <c r="B147" s="5"/>
      <c r="C147" s="14" t="s">
        <v>5</v>
      </c>
      <c r="D147" s="16">
        <v>6</v>
      </c>
      <c r="E147" s="54">
        <v>3000000</v>
      </c>
      <c r="F147" s="49">
        <v>1</v>
      </c>
      <c r="G147" s="57">
        <f t="shared" si="4"/>
        <v>18000000</v>
      </c>
      <c r="H147" s="74">
        <f t="shared" si="5"/>
        <v>5142.8571428571431</v>
      </c>
      <c r="I147" s="86"/>
    </row>
    <row r="148" spans="1:9" x14ac:dyDescent="0.3">
      <c r="A148" s="21"/>
      <c r="B148" s="5"/>
      <c r="C148" s="14" t="s">
        <v>6</v>
      </c>
      <c r="D148" s="16">
        <v>2</v>
      </c>
      <c r="E148" s="54">
        <v>3000000</v>
      </c>
      <c r="F148" s="49">
        <v>1</v>
      </c>
      <c r="G148" s="57">
        <f t="shared" si="4"/>
        <v>6000000</v>
      </c>
      <c r="H148" s="74">
        <f t="shared" si="5"/>
        <v>1714.2857142857142</v>
      </c>
      <c r="I148" s="86"/>
    </row>
    <row r="149" spans="1:9" x14ac:dyDescent="0.3">
      <c r="A149" s="21"/>
      <c r="B149" s="5"/>
      <c r="C149" s="14" t="s">
        <v>162</v>
      </c>
      <c r="D149" s="16">
        <v>4</v>
      </c>
      <c r="E149" s="54">
        <v>3000000</v>
      </c>
      <c r="F149" s="49">
        <v>1</v>
      </c>
      <c r="G149" s="57">
        <f t="shared" si="4"/>
        <v>12000000</v>
      </c>
      <c r="H149" s="74">
        <f t="shared" si="5"/>
        <v>3428.5714285714284</v>
      </c>
      <c r="I149" s="86"/>
    </row>
    <row r="150" spans="1:9" x14ac:dyDescent="0.3">
      <c r="A150" s="21"/>
      <c r="B150" s="5"/>
      <c r="C150" s="14" t="s">
        <v>4</v>
      </c>
      <c r="D150" s="16">
        <v>2</v>
      </c>
      <c r="E150" s="54">
        <v>3000000</v>
      </c>
      <c r="F150" s="49">
        <v>1</v>
      </c>
      <c r="G150" s="57">
        <f t="shared" si="4"/>
        <v>6000000</v>
      </c>
      <c r="H150" s="74">
        <f t="shared" si="5"/>
        <v>1714.2857142857142</v>
      </c>
      <c r="I150" s="86"/>
    </row>
    <row r="151" spans="1:9" x14ac:dyDescent="0.3">
      <c r="A151" s="21"/>
      <c r="B151" s="5"/>
      <c r="C151" s="14" t="s">
        <v>91</v>
      </c>
      <c r="D151" s="16">
        <v>15</v>
      </c>
      <c r="E151" s="54">
        <v>3000000</v>
      </c>
      <c r="F151" s="49">
        <v>1</v>
      </c>
      <c r="G151" s="57">
        <f t="shared" si="4"/>
        <v>45000000</v>
      </c>
      <c r="H151" s="74">
        <f t="shared" si="5"/>
        <v>12857.142857142857</v>
      </c>
      <c r="I151" s="86"/>
    </row>
    <row r="152" spans="1:9" x14ac:dyDescent="0.3">
      <c r="A152" s="21"/>
      <c r="B152" s="5"/>
      <c r="C152" s="14" t="s">
        <v>92</v>
      </c>
      <c r="D152" s="16">
        <v>5</v>
      </c>
      <c r="E152" s="54">
        <v>3000000</v>
      </c>
      <c r="F152" s="49">
        <v>1</v>
      </c>
      <c r="G152" s="57">
        <f t="shared" si="4"/>
        <v>15000000</v>
      </c>
      <c r="H152" s="74">
        <f t="shared" si="5"/>
        <v>4285.7142857142853</v>
      </c>
      <c r="I152" s="86"/>
    </row>
    <row r="153" spans="1:9" x14ac:dyDescent="0.3">
      <c r="A153" s="21"/>
      <c r="B153" s="5"/>
      <c r="C153" s="14" t="s">
        <v>2</v>
      </c>
      <c r="D153" s="16">
        <v>4</v>
      </c>
      <c r="E153" s="54">
        <v>3000000</v>
      </c>
      <c r="F153" s="49">
        <v>1</v>
      </c>
      <c r="G153" s="57">
        <f t="shared" si="4"/>
        <v>12000000</v>
      </c>
      <c r="H153" s="74">
        <f t="shared" si="5"/>
        <v>3428.5714285714284</v>
      </c>
      <c r="I153" s="86"/>
    </row>
    <row r="154" spans="1:9" x14ac:dyDescent="0.3">
      <c r="A154" s="22"/>
      <c r="B154" s="6"/>
      <c r="C154" s="15" t="s">
        <v>79</v>
      </c>
      <c r="D154" s="18">
        <v>10</v>
      </c>
      <c r="E154" s="62">
        <v>3000000</v>
      </c>
      <c r="F154" s="50">
        <v>1</v>
      </c>
      <c r="G154" s="69">
        <f t="shared" si="4"/>
        <v>30000000</v>
      </c>
      <c r="H154" s="79">
        <f t="shared" si="5"/>
        <v>8571.4285714285706</v>
      </c>
      <c r="I154" s="89"/>
    </row>
    <row r="155" spans="1:9" x14ac:dyDescent="0.3">
      <c r="A155" s="20" t="s">
        <v>173</v>
      </c>
      <c r="B155" s="9" t="s">
        <v>32</v>
      </c>
      <c r="C155" s="14"/>
      <c r="D155" s="17"/>
      <c r="E155" s="61"/>
      <c r="F155" s="51"/>
      <c r="G155" s="56">
        <f t="shared" si="4"/>
        <v>0</v>
      </c>
      <c r="H155" s="78">
        <f t="shared" si="5"/>
        <v>0</v>
      </c>
      <c r="I155" s="88"/>
    </row>
    <row r="156" spans="1:9" x14ac:dyDescent="0.3">
      <c r="A156" s="21"/>
      <c r="B156" s="12"/>
      <c r="C156" s="14"/>
      <c r="D156" s="16"/>
      <c r="E156" s="54">
        <v>350000</v>
      </c>
      <c r="F156" s="49">
        <v>1</v>
      </c>
      <c r="G156" s="57">
        <f t="shared" si="4"/>
        <v>0</v>
      </c>
      <c r="H156" s="74">
        <f t="shared" si="5"/>
        <v>0</v>
      </c>
      <c r="I156" s="86"/>
    </row>
    <row r="157" spans="1:9" x14ac:dyDescent="0.3">
      <c r="A157" s="21"/>
      <c r="B157" s="5"/>
      <c r="C157" s="14"/>
      <c r="D157" s="16"/>
      <c r="E157" s="54"/>
      <c r="F157" s="49"/>
      <c r="G157" s="57">
        <f t="shared" si="4"/>
        <v>0</v>
      </c>
      <c r="H157" s="74">
        <f t="shared" si="5"/>
        <v>0</v>
      </c>
      <c r="I157" s="86"/>
    </row>
    <row r="158" spans="1:9" x14ac:dyDescent="0.3">
      <c r="A158" s="22"/>
      <c r="B158" s="6"/>
      <c r="C158" s="15"/>
      <c r="D158" s="18"/>
      <c r="E158" s="62"/>
      <c r="F158" s="50"/>
      <c r="G158" s="69">
        <f t="shared" si="4"/>
        <v>0</v>
      </c>
      <c r="H158" s="79">
        <f t="shared" si="5"/>
        <v>0</v>
      </c>
      <c r="I158" s="89"/>
    </row>
    <row r="159" spans="1:9" ht="57.6" x14ac:dyDescent="0.3">
      <c r="A159" s="20" t="s">
        <v>174</v>
      </c>
      <c r="B159" s="9" t="s">
        <v>33</v>
      </c>
      <c r="C159" s="13"/>
      <c r="D159" s="17"/>
      <c r="E159" s="61"/>
      <c r="F159" s="51"/>
      <c r="G159" s="56">
        <f t="shared" si="4"/>
        <v>0</v>
      </c>
      <c r="H159" s="75">
        <f t="shared" si="5"/>
        <v>0</v>
      </c>
      <c r="I159" s="88"/>
    </row>
    <row r="160" spans="1:9" x14ac:dyDescent="0.3">
      <c r="A160" s="21"/>
      <c r="B160" s="5"/>
      <c r="C160" s="14"/>
      <c r="D160" s="16"/>
      <c r="E160" s="54">
        <v>100000</v>
      </c>
      <c r="F160" s="49">
        <v>1</v>
      </c>
      <c r="G160" s="57">
        <f t="shared" si="4"/>
        <v>0</v>
      </c>
      <c r="H160" s="76">
        <f t="shared" si="5"/>
        <v>0</v>
      </c>
      <c r="I160" s="86"/>
    </row>
    <row r="161" spans="1:9" x14ac:dyDescent="0.3">
      <c r="A161" s="22"/>
      <c r="B161" s="6"/>
      <c r="C161" s="15"/>
      <c r="D161" s="18"/>
      <c r="E161" s="62"/>
      <c r="F161" s="50"/>
      <c r="G161" s="69">
        <f t="shared" si="4"/>
        <v>0</v>
      </c>
      <c r="H161" s="77">
        <f t="shared" si="5"/>
        <v>0</v>
      </c>
      <c r="I161" s="89"/>
    </row>
    <row r="162" spans="1:9" ht="28.8" x14ac:dyDescent="0.3">
      <c r="A162" s="20" t="s">
        <v>175</v>
      </c>
      <c r="B162" s="9" t="s">
        <v>12</v>
      </c>
      <c r="C162" s="13"/>
      <c r="D162" s="17"/>
      <c r="E162" s="61"/>
      <c r="F162" s="51"/>
      <c r="G162" s="56">
        <f t="shared" si="4"/>
        <v>0</v>
      </c>
      <c r="H162" s="75">
        <f t="shared" si="5"/>
        <v>0</v>
      </c>
      <c r="I162" s="88"/>
    </row>
    <row r="163" spans="1:9" x14ac:dyDescent="0.3">
      <c r="A163" s="21"/>
      <c r="B163" s="5"/>
      <c r="C163" s="14" t="s">
        <v>0</v>
      </c>
      <c r="D163" s="16">
        <v>1</v>
      </c>
      <c r="E163" s="54">
        <v>4332900</v>
      </c>
      <c r="F163" s="49">
        <v>1</v>
      </c>
      <c r="G163" s="57">
        <f t="shared" si="4"/>
        <v>4332900</v>
      </c>
      <c r="H163" s="76">
        <f t="shared" si="5"/>
        <v>1237.9714285714285</v>
      </c>
      <c r="I163" s="86"/>
    </row>
    <row r="164" spans="1:9" x14ac:dyDescent="0.3">
      <c r="A164" s="21"/>
      <c r="B164" s="5"/>
      <c r="C164" s="14" t="s">
        <v>1</v>
      </c>
      <c r="D164" s="16">
        <v>1</v>
      </c>
      <c r="E164" s="54">
        <v>4332900</v>
      </c>
      <c r="F164" s="49">
        <v>1</v>
      </c>
      <c r="G164" s="57">
        <f t="shared" si="4"/>
        <v>4332900</v>
      </c>
      <c r="H164" s="76">
        <f t="shared" si="5"/>
        <v>1237.9714285714285</v>
      </c>
      <c r="I164" s="86"/>
    </row>
    <row r="165" spans="1:9" x14ac:dyDescent="0.3">
      <c r="A165" s="21"/>
      <c r="B165" s="5"/>
      <c r="C165" s="14" t="s">
        <v>91</v>
      </c>
      <c r="D165" s="16">
        <v>6</v>
      </c>
      <c r="E165" s="54">
        <v>4332900</v>
      </c>
      <c r="F165" s="49">
        <v>1</v>
      </c>
      <c r="G165" s="57">
        <f t="shared" si="4"/>
        <v>25997400</v>
      </c>
      <c r="H165" s="76">
        <f t="shared" si="5"/>
        <v>7427.8285714285712</v>
      </c>
      <c r="I165" s="86"/>
    </row>
    <row r="166" spans="1:9" x14ac:dyDescent="0.3">
      <c r="A166" s="22"/>
      <c r="B166" s="6"/>
      <c r="C166" s="15" t="s">
        <v>85</v>
      </c>
      <c r="D166" s="18">
        <v>4</v>
      </c>
      <c r="E166" s="54">
        <v>4332900</v>
      </c>
      <c r="F166" s="50">
        <v>1</v>
      </c>
      <c r="G166" s="69">
        <f t="shared" si="4"/>
        <v>17331600</v>
      </c>
      <c r="H166" s="77">
        <f t="shared" si="5"/>
        <v>4951.8857142857141</v>
      </c>
      <c r="I166" s="89"/>
    </row>
    <row r="167" spans="1:9" x14ac:dyDescent="0.3">
      <c r="A167" s="20" t="s">
        <v>176</v>
      </c>
      <c r="B167" s="9" t="s">
        <v>63</v>
      </c>
      <c r="C167" s="13"/>
      <c r="D167" s="17"/>
      <c r="E167" s="61"/>
      <c r="F167" s="51"/>
      <c r="G167" s="56">
        <f t="shared" si="4"/>
        <v>0</v>
      </c>
      <c r="H167" s="75">
        <f t="shared" si="5"/>
        <v>0</v>
      </c>
      <c r="I167" s="88"/>
    </row>
    <row r="168" spans="1:9" x14ac:dyDescent="0.3">
      <c r="A168" s="21"/>
      <c r="B168" s="5"/>
      <c r="C168" s="14" t="s">
        <v>0</v>
      </c>
      <c r="D168" s="16">
        <v>1</v>
      </c>
      <c r="E168" s="54">
        <f>12000*3500</f>
        <v>42000000</v>
      </c>
      <c r="F168" s="49">
        <v>1</v>
      </c>
      <c r="G168" s="57">
        <f t="shared" si="4"/>
        <v>42000000</v>
      </c>
      <c r="H168" s="76">
        <f t="shared" si="5"/>
        <v>12000</v>
      </c>
      <c r="I168" s="86"/>
    </row>
    <row r="169" spans="1:9" x14ac:dyDescent="0.3">
      <c r="A169" s="22"/>
      <c r="B169" s="6"/>
      <c r="C169" s="15" t="s">
        <v>1</v>
      </c>
      <c r="D169" s="18">
        <v>1</v>
      </c>
      <c r="E169" s="54">
        <f>12000*3500</f>
        <v>42000000</v>
      </c>
      <c r="F169" s="50">
        <v>1</v>
      </c>
      <c r="G169" s="69">
        <f t="shared" si="4"/>
        <v>42000000</v>
      </c>
      <c r="H169" s="77">
        <f t="shared" si="5"/>
        <v>12000</v>
      </c>
      <c r="I169" s="89"/>
    </row>
    <row r="170" spans="1:9" x14ac:dyDescent="0.3">
      <c r="A170" s="20" t="s">
        <v>177</v>
      </c>
      <c r="B170" s="9" t="s">
        <v>75</v>
      </c>
      <c r="C170" s="13"/>
      <c r="D170" s="17"/>
      <c r="E170" s="61"/>
      <c r="F170" s="51"/>
      <c r="G170" s="56">
        <f t="shared" si="4"/>
        <v>0</v>
      </c>
      <c r="H170" s="75">
        <f t="shared" si="5"/>
        <v>0</v>
      </c>
      <c r="I170" s="88"/>
    </row>
    <row r="171" spans="1:9" x14ac:dyDescent="0.3">
      <c r="A171" s="21"/>
      <c r="B171" s="5"/>
      <c r="C171" s="14" t="s">
        <v>1</v>
      </c>
      <c r="D171" s="16">
        <v>1</v>
      </c>
      <c r="E171" s="54">
        <v>20000000</v>
      </c>
      <c r="F171" s="49">
        <v>1</v>
      </c>
      <c r="G171" s="57">
        <f t="shared" si="4"/>
        <v>20000000</v>
      </c>
      <c r="H171" s="76">
        <f t="shared" si="5"/>
        <v>5714.2857142857147</v>
      </c>
      <c r="I171" s="86"/>
    </row>
    <row r="172" spans="1:9" x14ac:dyDescent="0.3">
      <c r="A172" s="22"/>
      <c r="B172" s="6"/>
      <c r="C172" s="15" t="s">
        <v>5</v>
      </c>
      <c r="D172" s="18">
        <v>1</v>
      </c>
      <c r="E172" s="54">
        <v>20000000</v>
      </c>
      <c r="F172" s="50">
        <v>1</v>
      </c>
      <c r="G172" s="69">
        <f t="shared" si="4"/>
        <v>20000000</v>
      </c>
      <c r="H172" s="77">
        <f t="shared" si="5"/>
        <v>5714.2857142857147</v>
      </c>
      <c r="I172" s="89"/>
    </row>
    <row r="173" spans="1:9" ht="28.8" x14ac:dyDescent="0.3">
      <c r="A173" s="20" t="s">
        <v>178</v>
      </c>
      <c r="B173" s="9" t="s">
        <v>76</v>
      </c>
      <c r="C173" s="13"/>
      <c r="D173" s="17"/>
      <c r="E173" s="61"/>
      <c r="F173" s="51"/>
      <c r="G173" s="56">
        <f t="shared" si="4"/>
        <v>0</v>
      </c>
      <c r="H173" s="75">
        <f t="shared" si="5"/>
        <v>0</v>
      </c>
      <c r="I173" s="88"/>
    </row>
    <row r="174" spans="1:9" x14ac:dyDescent="0.3">
      <c r="A174" s="21"/>
      <c r="B174" s="5"/>
      <c r="C174" s="14" t="s">
        <v>1</v>
      </c>
      <c r="D174" s="16">
        <v>1</v>
      </c>
      <c r="E174" s="54">
        <v>10000000</v>
      </c>
      <c r="F174" s="49">
        <v>1</v>
      </c>
      <c r="G174" s="57">
        <f t="shared" ref="G174:G188" si="6">D174*E174*F174</f>
        <v>10000000</v>
      </c>
      <c r="H174" s="76">
        <f t="shared" si="5"/>
        <v>2857.1428571428573</v>
      </c>
      <c r="I174" s="86"/>
    </row>
    <row r="175" spans="1:9" x14ac:dyDescent="0.3">
      <c r="A175" s="22"/>
      <c r="B175" s="6"/>
      <c r="C175" s="15" t="s">
        <v>5</v>
      </c>
      <c r="D175" s="18">
        <v>1</v>
      </c>
      <c r="E175" s="54">
        <v>10000000</v>
      </c>
      <c r="F175" s="50">
        <v>1</v>
      </c>
      <c r="G175" s="69">
        <f t="shared" si="6"/>
        <v>10000000</v>
      </c>
      <c r="H175" s="77">
        <f t="shared" ref="H175:H188" si="7">G175/3500</f>
        <v>2857.1428571428573</v>
      </c>
      <c r="I175" s="89"/>
    </row>
    <row r="176" spans="1:9" ht="28.8" x14ac:dyDescent="0.3">
      <c r="A176" s="20" t="s">
        <v>179</v>
      </c>
      <c r="B176" s="9" t="s">
        <v>77</v>
      </c>
      <c r="C176" s="13"/>
      <c r="D176" s="17"/>
      <c r="E176" s="61"/>
      <c r="F176" s="51"/>
      <c r="G176" s="56">
        <f t="shared" si="6"/>
        <v>0</v>
      </c>
      <c r="H176" s="75">
        <f t="shared" si="7"/>
        <v>0</v>
      </c>
      <c r="I176" s="88"/>
    </row>
    <row r="177" spans="1:9" x14ac:dyDescent="0.3">
      <c r="A177" s="22"/>
      <c r="B177" s="6"/>
      <c r="C177" s="15" t="s">
        <v>1</v>
      </c>
      <c r="D177" s="18">
        <v>1</v>
      </c>
      <c r="E177" s="62">
        <v>40000000</v>
      </c>
      <c r="F177" s="50">
        <v>1</v>
      </c>
      <c r="G177" s="69">
        <f t="shared" si="6"/>
        <v>40000000</v>
      </c>
      <c r="H177" s="77">
        <f t="shared" si="7"/>
        <v>11428.571428571429</v>
      </c>
      <c r="I177" s="89"/>
    </row>
    <row r="178" spans="1:9" ht="72" x14ac:dyDescent="0.3">
      <c r="A178" s="20" t="s">
        <v>180</v>
      </c>
      <c r="B178" s="9" t="s">
        <v>151</v>
      </c>
      <c r="C178" s="14"/>
      <c r="D178" s="16"/>
      <c r="E178" s="54"/>
      <c r="F178" s="51"/>
      <c r="G178" s="56">
        <f t="shared" si="6"/>
        <v>0</v>
      </c>
      <c r="H178" s="75">
        <f t="shared" si="7"/>
        <v>0</v>
      </c>
      <c r="I178" s="88"/>
    </row>
    <row r="179" spans="1:9" x14ac:dyDescent="0.3">
      <c r="A179" s="21"/>
      <c r="B179" s="5"/>
      <c r="C179" s="4" t="s">
        <v>1</v>
      </c>
      <c r="D179" s="16">
        <v>10</v>
      </c>
      <c r="E179" s="54">
        <v>200000</v>
      </c>
      <c r="F179" s="49">
        <v>1</v>
      </c>
      <c r="G179" s="57">
        <f t="shared" si="6"/>
        <v>2000000</v>
      </c>
      <c r="H179" s="76">
        <f t="shared" si="7"/>
        <v>571.42857142857144</v>
      </c>
      <c r="I179" s="86"/>
    </row>
    <row r="180" spans="1:9" x14ac:dyDescent="0.3">
      <c r="A180" s="21"/>
      <c r="B180" s="5"/>
      <c r="C180" s="4" t="s">
        <v>86</v>
      </c>
      <c r="D180" s="16">
        <v>4</v>
      </c>
      <c r="E180" s="54">
        <v>200000</v>
      </c>
      <c r="F180" s="49">
        <v>1</v>
      </c>
      <c r="G180" s="57">
        <f t="shared" si="6"/>
        <v>800000</v>
      </c>
      <c r="H180" s="76">
        <f t="shared" si="7"/>
        <v>228.57142857142858</v>
      </c>
      <c r="I180" s="86"/>
    </row>
    <row r="181" spans="1:9" x14ac:dyDescent="0.3">
      <c r="A181" s="21"/>
      <c r="B181" s="5"/>
      <c r="C181" s="4" t="s">
        <v>91</v>
      </c>
      <c r="D181" s="16">
        <v>6</v>
      </c>
      <c r="E181" s="54">
        <v>200000</v>
      </c>
      <c r="F181" s="49">
        <v>1</v>
      </c>
      <c r="G181" s="57">
        <f t="shared" si="6"/>
        <v>1200000</v>
      </c>
      <c r="H181" s="76">
        <f t="shared" si="7"/>
        <v>342.85714285714283</v>
      </c>
      <c r="I181" s="86"/>
    </row>
    <row r="182" spans="1:9" x14ac:dyDescent="0.3">
      <c r="A182" s="20" t="s">
        <v>181</v>
      </c>
      <c r="B182" s="9" t="s">
        <v>87</v>
      </c>
      <c r="C182" s="13"/>
      <c r="D182" s="17"/>
      <c r="E182" s="61"/>
      <c r="F182" s="51"/>
      <c r="G182" s="56">
        <f t="shared" si="6"/>
        <v>0</v>
      </c>
      <c r="H182" s="75">
        <f t="shared" si="7"/>
        <v>0</v>
      </c>
      <c r="I182" s="88"/>
    </row>
    <row r="183" spans="1:9" x14ac:dyDescent="0.3">
      <c r="A183" s="21"/>
      <c r="B183" s="5"/>
      <c r="C183" s="14" t="s">
        <v>85</v>
      </c>
      <c r="D183" s="16">
        <v>4</v>
      </c>
      <c r="E183" s="54">
        <v>7000000</v>
      </c>
      <c r="F183" s="49">
        <v>1</v>
      </c>
      <c r="G183" s="57">
        <f t="shared" si="6"/>
        <v>28000000</v>
      </c>
      <c r="H183" s="76">
        <f t="shared" si="7"/>
        <v>8000</v>
      </c>
      <c r="I183" s="86"/>
    </row>
    <row r="184" spans="1:9" x14ac:dyDescent="0.3">
      <c r="A184" s="22"/>
      <c r="B184" s="6"/>
      <c r="C184" s="15" t="s">
        <v>91</v>
      </c>
      <c r="D184" s="18">
        <v>6</v>
      </c>
      <c r="E184" s="62">
        <v>7000000</v>
      </c>
      <c r="F184" s="50">
        <v>1</v>
      </c>
      <c r="G184" s="69">
        <f t="shared" si="6"/>
        <v>42000000</v>
      </c>
      <c r="H184" s="77">
        <f t="shared" si="7"/>
        <v>12000</v>
      </c>
      <c r="I184" s="89"/>
    </row>
    <row r="185" spans="1:9" x14ac:dyDescent="0.3">
      <c r="A185" s="21" t="s">
        <v>182</v>
      </c>
      <c r="B185" s="5" t="s">
        <v>118</v>
      </c>
      <c r="C185" s="14"/>
      <c r="D185" s="16"/>
      <c r="E185" s="54"/>
      <c r="F185" s="49"/>
      <c r="G185" s="57">
        <f t="shared" si="6"/>
        <v>0</v>
      </c>
      <c r="H185" s="74">
        <f t="shared" si="7"/>
        <v>0</v>
      </c>
      <c r="I185" s="86"/>
    </row>
    <row r="186" spans="1:9" x14ac:dyDescent="0.3">
      <c r="A186" s="21"/>
      <c r="B186" s="5"/>
      <c r="C186" s="14"/>
      <c r="D186" s="16"/>
      <c r="E186" s="54">
        <v>5000000</v>
      </c>
      <c r="F186" s="49">
        <v>1</v>
      </c>
      <c r="G186" s="57">
        <f t="shared" si="6"/>
        <v>0</v>
      </c>
      <c r="H186" s="74">
        <f t="shared" si="7"/>
        <v>0</v>
      </c>
      <c r="I186" s="86"/>
    </row>
    <row r="187" spans="1:9" x14ac:dyDescent="0.3">
      <c r="A187" s="21"/>
      <c r="B187" s="5"/>
      <c r="C187" s="14"/>
      <c r="D187" s="16"/>
      <c r="E187" s="54">
        <v>5000000</v>
      </c>
      <c r="F187" s="49">
        <v>1</v>
      </c>
      <c r="G187" s="57">
        <f t="shared" si="6"/>
        <v>0</v>
      </c>
      <c r="H187" s="74">
        <f t="shared" si="7"/>
        <v>0</v>
      </c>
      <c r="I187" s="86"/>
    </row>
    <row r="188" spans="1:9" ht="15" thickBot="1" x14ac:dyDescent="0.35">
      <c r="A188" s="21"/>
      <c r="B188" s="27"/>
      <c r="C188" s="14"/>
      <c r="D188" s="16"/>
      <c r="E188" s="54"/>
      <c r="F188" s="49"/>
      <c r="G188" s="69">
        <f t="shared" si="6"/>
        <v>0</v>
      </c>
      <c r="H188" s="74">
        <f t="shared" si="7"/>
        <v>0</v>
      </c>
      <c r="I188" s="86"/>
    </row>
    <row r="189" spans="1:9" ht="15" thickBot="1" x14ac:dyDescent="0.35">
      <c r="A189" s="33"/>
      <c r="B189" s="23" t="s">
        <v>37</v>
      </c>
      <c r="C189" s="36"/>
      <c r="D189" s="34"/>
      <c r="E189" s="64"/>
      <c r="F189" s="34"/>
      <c r="G189" s="63">
        <f>SUM(G92:G188)</f>
        <v>1441406100</v>
      </c>
      <c r="H189" s="64">
        <f t="shared" ref="H189" si="8">G189/3500</f>
        <v>411830.3142857143</v>
      </c>
      <c r="I189" s="90"/>
    </row>
    <row r="190" spans="1:9" ht="16.2" thickBot="1" x14ac:dyDescent="0.35">
      <c r="A190" s="29"/>
      <c r="B190" s="35" t="s">
        <v>7</v>
      </c>
      <c r="C190" s="35"/>
      <c r="D190" s="26"/>
      <c r="E190" s="60"/>
      <c r="F190" s="48"/>
      <c r="G190" s="68">
        <f t="shared" ref="G190:G242" si="9">D190*E190*F190</f>
        <v>0</v>
      </c>
      <c r="H190" s="73"/>
      <c r="I190" s="87"/>
    </row>
    <row r="191" spans="1:9" x14ac:dyDescent="0.3">
      <c r="A191" s="106" t="s">
        <v>195</v>
      </c>
      <c r="B191" s="5" t="s">
        <v>23</v>
      </c>
      <c r="C191" s="4"/>
      <c r="D191" s="16"/>
      <c r="E191" s="54"/>
      <c r="F191" s="49"/>
      <c r="G191" s="57">
        <f t="shared" si="9"/>
        <v>0</v>
      </c>
      <c r="H191" s="74">
        <f t="shared" ref="H191:H244" si="10">G191/3500</f>
        <v>0</v>
      </c>
      <c r="I191" s="111"/>
    </row>
    <row r="192" spans="1:9" ht="15" customHeight="1" x14ac:dyDescent="0.3">
      <c r="A192" s="106"/>
      <c r="B192" s="5"/>
      <c r="C192" s="4" t="s">
        <v>3</v>
      </c>
      <c r="D192" s="16">
        <v>3</v>
      </c>
      <c r="E192" s="54">
        <v>2500000</v>
      </c>
      <c r="F192" s="49">
        <v>10</v>
      </c>
      <c r="G192" s="57">
        <f t="shared" si="9"/>
        <v>75000000</v>
      </c>
      <c r="H192" s="74">
        <f t="shared" si="10"/>
        <v>21428.571428571428</v>
      </c>
      <c r="I192" s="111"/>
    </row>
    <row r="193" spans="1:9" x14ac:dyDescent="0.3">
      <c r="A193" s="106"/>
      <c r="B193" s="5"/>
      <c r="C193" s="4" t="s">
        <v>2</v>
      </c>
      <c r="D193" s="16">
        <v>2</v>
      </c>
      <c r="E193" s="54">
        <v>2500000</v>
      </c>
      <c r="F193" s="49">
        <v>10</v>
      </c>
      <c r="G193" s="57">
        <f t="shared" si="9"/>
        <v>50000000</v>
      </c>
      <c r="H193" s="74">
        <f t="shared" si="10"/>
        <v>14285.714285714286</v>
      </c>
      <c r="I193" s="111"/>
    </row>
    <row r="194" spans="1:9" x14ac:dyDescent="0.3">
      <c r="A194" s="108"/>
      <c r="B194" s="6"/>
      <c r="C194" s="11"/>
      <c r="D194" s="18"/>
      <c r="E194" s="62"/>
      <c r="F194" s="50">
        <v>10</v>
      </c>
      <c r="G194" s="69">
        <f t="shared" si="9"/>
        <v>0</v>
      </c>
      <c r="H194" s="79">
        <f t="shared" si="10"/>
        <v>0</v>
      </c>
      <c r="I194" s="112"/>
    </row>
    <row r="195" spans="1:9" x14ac:dyDescent="0.3">
      <c r="A195" s="104" t="s">
        <v>196</v>
      </c>
      <c r="B195" s="9" t="s">
        <v>26</v>
      </c>
      <c r="C195" s="10"/>
      <c r="D195" s="17"/>
      <c r="E195" s="61"/>
      <c r="F195" s="51"/>
      <c r="G195" s="56">
        <f t="shared" si="9"/>
        <v>0</v>
      </c>
      <c r="H195" s="78">
        <f t="shared" si="10"/>
        <v>0</v>
      </c>
      <c r="I195" s="105"/>
    </row>
    <row r="196" spans="1:9" x14ac:dyDescent="0.3">
      <c r="A196" s="106"/>
      <c r="B196" s="5"/>
      <c r="C196" s="4" t="s">
        <v>6</v>
      </c>
      <c r="D196" s="16">
        <v>1</v>
      </c>
      <c r="E196" s="54">
        <v>1500000</v>
      </c>
      <c r="F196" s="49">
        <v>10</v>
      </c>
      <c r="G196" s="57">
        <f t="shared" si="9"/>
        <v>15000000</v>
      </c>
      <c r="H196" s="74">
        <f t="shared" si="10"/>
        <v>4285.7142857142853</v>
      </c>
      <c r="I196" s="111"/>
    </row>
    <row r="197" spans="1:9" s="94" customFormat="1" x14ac:dyDescent="0.3">
      <c r="A197" s="106"/>
      <c r="B197" s="5"/>
      <c r="C197" s="4" t="s">
        <v>4</v>
      </c>
      <c r="D197" s="16">
        <v>4</v>
      </c>
      <c r="E197" s="54">
        <v>1500000</v>
      </c>
      <c r="F197" s="49">
        <v>10</v>
      </c>
      <c r="G197" s="57">
        <f t="shared" si="9"/>
        <v>60000000</v>
      </c>
      <c r="H197" s="74">
        <f t="shared" si="10"/>
        <v>17142.857142857141</v>
      </c>
      <c r="I197" s="111"/>
    </row>
    <row r="198" spans="1:9" s="94" customFormat="1" x14ac:dyDescent="0.3">
      <c r="A198" s="106"/>
      <c r="B198" s="5"/>
      <c r="C198" s="4" t="s">
        <v>3</v>
      </c>
      <c r="D198" s="16">
        <v>9</v>
      </c>
      <c r="E198" s="54">
        <v>1500000</v>
      </c>
      <c r="F198" s="49">
        <v>10</v>
      </c>
      <c r="G198" s="57">
        <f t="shared" si="9"/>
        <v>135000000</v>
      </c>
      <c r="H198" s="74">
        <f t="shared" si="10"/>
        <v>38571.428571428572</v>
      </c>
      <c r="I198" s="111"/>
    </row>
    <row r="199" spans="1:9" s="94" customFormat="1" x14ac:dyDescent="0.3">
      <c r="A199" s="106"/>
      <c r="B199" s="5"/>
      <c r="C199" s="4" t="s">
        <v>2</v>
      </c>
      <c r="D199" s="16">
        <v>12</v>
      </c>
      <c r="E199" s="54">
        <v>1500000</v>
      </c>
      <c r="F199" s="49">
        <v>10</v>
      </c>
      <c r="G199" s="57">
        <f t="shared" si="9"/>
        <v>180000000</v>
      </c>
      <c r="H199" s="74">
        <f t="shared" si="10"/>
        <v>51428.571428571428</v>
      </c>
      <c r="I199" s="111"/>
    </row>
    <row r="200" spans="1:9" x14ac:dyDescent="0.3">
      <c r="A200" s="108"/>
      <c r="B200" s="6"/>
      <c r="C200" s="11" t="s">
        <v>5</v>
      </c>
      <c r="D200" s="18">
        <v>1</v>
      </c>
      <c r="E200" s="62">
        <v>1500000</v>
      </c>
      <c r="F200" s="50">
        <v>10</v>
      </c>
      <c r="G200" s="69">
        <f t="shared" si="9"/>
        <v>15000000</v>
      </c>
      <c r="H200" s="79">
        <f t="shared" si="10"/>
        <v>4285.7142857142853</v>
      </c>
      <c r="I200" s="112"/>
    </row>
    <row r="201" spans="1:9" x14ac:dyDescent="0.3">
      <c r="A201" s="104" t="s">
        <v>197</v>
      </c>
      <c r="B201" s="9" t="s">
        <v>24</v>
      </c>
      <c r="C201" s="10"/>
      <c r="D201" s="17"/>
      <c r="E201" s="61"/>
      <c r="F201" s="51"/>
      <c r="G201" s="56">
        <f t="shared" si="9"/>
        <v>0</v>
      </c>
      <c r="H201" s="78">
        <f t="shared" si="10"/>
        <v>0</v>
      </c>
      <c r="I201" s="105"/>
    </row>
    <row r="202" spans="1:9" x14ac:dyDescent="0.3">
      <c r="A202" s="106"/>
      <c r="B202" s="5"/>
      <c r="C202" s="4" t="s">
        <v>5</v>
      </c>
      <c r="D202" s="16">
        <v>18</v>
      </c>
      <c r="E202" s="54">
        <v>1000000</v>
      </c>
      <c r="F202" s="49">
        <v>10</v>
      </c>
      <c r="G202" s="57">
        <f t="shared" si="9"/>
        <v>180000000</v>
      </c>
      <c r="H202" s="74">
        <f t="shared" si="10"/>
        <v>51428.571428571428</v>
      </c>
      <c r="I202" s="111"/>
    </row>
    <row r="203" spans="1:9" s="94" customFormat="1" x14ac:dyDescent="0.3">
      <c r="A203" s="106"/>
      <c r="B203" s="5"/>
      <c r="C203" s="4" t="s">
        <v>2</v>
      </c>
      <c r="D203" s="16">
        <v>31</v>
      </c>
      <c r="E203" s="54">
        <v>1000000</v>
      </c>
      <c r="F203" s="49">
        <v>10</v>
      </c>
      <c r="G203" s="57">
        <f t="shared" si="9"/>
        <v>310000000</v>
      </c>
      <c r="H203" s="74">
        <f t="shared" si="10"/>
        <v>88571.428571428565</v>
      </c>
      <c r="I203" s="111"/>
    </row>
    <row r="204" spans="1:9" s="94" customFormat="1" x14ac:dyDescent="0.3">
      <c r="A204" s="106"/>
      <c r="B204" s="5"/>
      <c r="C204" s="4" t="s">
        <v>190</v>
      </c>
      <c r="D204" s="16">
        <v>16</v>
      </c>
      <c r="E204" s="54">
        <v>1000000</v>
      </c>
      <c r="F204" s="49">
        <v>10</v>
      </c>
      <c r="G204" s="57">
        <f t="shared" si="9"/>
        <v>160000000</v>
      </c>
      <c r="H204" s="74">
        <f t="shared" si="10"/>
        <v>45714.285714285717</v>
      </c>
      <c r="I204" s="111"/>
    </row>
    <row r="205" spans="1:9" s="94" customFormat="1" x14ac:dyDescent="0.3">
      <c r="A205" s="106"/>
      <c r="B205" s="5"/>
      <c r="C205" s="4" t="s">
        <v>3</v>
      </c>
      <c r="D205" s="16">
        <v>23</v>
      </c>
      <c r="E205" s="54">
        <v>1000000</v>
      </c>
      <c r="F205" s="49">
        <v>10</v>
      </c>
      <c r="G205" s="57">
        <f t="shared" si="9"/>
        <v>230000000</v>
      </c>
      <c r="H205" s="74">
        <f t="shared" si="10"/>
        <v>65714.28571428571</v>
      </c>
      <c r="I205" s="111"/>
    </row>
    <row r="206" spans="1:9" x14ac:dyDescent="0.3">
      <c r="A206" s="108"/>
      <c r="B206" s="6"/>
      <c r="C206" s="11" t="s">
        <v>6</v>
      </c>
      <c r="D206" s="18">
        <v>5</v>
      </c>
      <c r="E206" s="62">
        <v>1000000</v>
      </c>
      <c r="F206" s="50">
        <v>10</v>
      </c>
      <c r="G206" s="69">
        <f t="shared" si="9"/>
        <v>50000000</v>
      </c>
      <c r="H206" s="79">
        <f t="shared" si="10"/>
        <v>14285.714285714286</v>
      </c>
      <c r="I206" s="112"/>
    </row>
    <row r="207" spans="1:9" x14ac:dyDescent="0.3">
      <c r="A207" s="104" t="s">
        <v>198</v>
      </c>
      <c r="B207" s="9" t="s">
        <v>25</v>
      </c>
      <c r="C207" s="10"/>
      <c r="D207" s="17"/>
      <c r="E207" s="61"/>
      <c r="F207" s="51"/>
      <c r="G207" s="56">
        <f t="shared" si="9"/>
        <v>0</v>
      </c>
      <c r="H207" s="78">
        <f t="shared" si="10"/>
        <v>0</v>
      </c>
      <c r="I207" s="105"/>
    </row>
    <row r="208" spans="1:9" x14ac:dyDescent="0.3">
      <c r="A208" s="106"/>
      <c r="B208" s="5"/>
      <c r="C208" s="4" t="s">
        <v>5</v>
      </c>
      <c r="D208" s="16">
        <v>3</v>
      </c>
      <c r="E208" s="54">
        <v>1000000</v>
      </c>
      <c r="F208" s="49">
        <v>10</v>
      </c>
      <c r="G208" s="57">
        <f t="shared" si="9"/>
        <v>30000000</v>
      </c>
      <c r="H208" s="74">
        <f t="shared" si="10"/>
        <v>8571.4285714285706</v>
      </c>
      <c r="I208" s="111"/>
    </row>
    <row r="209" spans="1:9" s="94" customFormat="1" x14ac:dyDescent="0.3">
      <c r="A209" s="106"/>
      <c r="B209" s="5"/>
      <c r="C209" s="4" t="s">
        <v>2</v>
      </c>
      <c r="D209" s="16">
        <v>17</v>
      </c>
      <c r="E209" s="54">
        <v>1000000</v>
      </c>
      <c r="F209" s="49">
        <v>10</v>
      </c>
      <c r="G209" s="57">
        <f t="shared" si="9"/>
        <v>170000000</v>
      </c>
      <c r="H209" s="74">
        <f t="shared" si="10"/>
        <v>48571.428571428572</v>
      </c>
      <c r="I209" s="111"/>
    </row>
    <row r="210" spans="1:9" s="94" customFormat="1" x14ac:dyDescent="0.3">
      <c r="A210" s="106"/>
      <c r="B210" s="5"/>
      <c r="C210" s="4" t="s">
        <v>3</v>
      </c>
      <c r="D210" s="16">
        <v>19</v>
      </c>
      <c r="E210" s="54">
        <v>1000000</v>
      </c>
      <c r="F210" s="49">
        <v>10</v>
      </c>
      <c r="G210" s="57">
        <f t="shared" si="9"/>
        <v>190000000</v>
      </c>
      <c r="H210" s="74">
        <f t="shared" si="10"/>
        <v>54285.714285714283</v>
      </c>
      <c r="I210" s="111"/>
    </row>
    <row r="211" spans="1:9" x14ac:dyDescent="0.3">
      <c r="A211" s="108"/>
      <c r="B211" s="6"/>
      <c r="C211" s="11" t="s">
        <v>4</v>
      </c>
      <c r="D211" s="18">
        <v>9</v>
      </c>
      <c r="E211" s="62">
        <v>1000000</v>
      </c>
      <c r="F211" s="50">
        <v>10</v>
      </c>
      <c r="G211" s="69">
        <f t="shared" si="9"/>
        <v>90000000</v>
      </c>
      <c r="H211" s="79">
        <f t="shared" si="10"/>
        <v>25714.285714285714</v>
      </c>
      <c r="I211" s="112"/>
    </row>
    <row r="212" spans="1:9" s="1" customFormat="1" ht="28.8" x14ac:dyDescent="0.3">
      <c r="A212" s="104" t="s">
        <v>199</v>
      </c>
      <c r="B212" s="9" t="s">
        <v>27</v>
      </c>
      <c r="C212" s="10" t="s">
        <v>5</v>
      </c>
      <c r="D212" s="17"/>
      <c r="E212" s="61">
        <v>1000000</v>
      </c>
      <c r="F212" s="51">
        <v>10</v>
      </c>
      <c r="G212" s="56">
        <f t="shared" si="9"/>
        <v>0</v>
      </c>
      <c r="H212" s="78">
        <f t="shared" si="10"/>
        <v>0</v>
      </c>
      <c r="I212" s="105"/>
    </row>
    <row r="213" spans="1:9" s="1" customFormat="1" x14ac:dyDescent="0.3">
      <c r="A213" s="106"/>
      <c r="B213" s="5"/>
      <c r="C213" s="4" t="s">
        <v>2</v>
      </c>
      <c r="D213" s="16">
        <v>8</v>
      </c>
      <c r="E213" s="54">
        <v>1000000</v>
      </c>
      <c r="F213" s="49">
        <v>10</v>
      </c>
      <c r="G213" s="57">
        <f t="shared" si="9"/>
        <v>80000000</v>
      </c>
      <c r="H213" s="74">
        <f t="shared" si="10"/>
        <v>22857.142857142859</v>
      </c>
      <c r="I213" s="111"/>
    </row>
    <row r="214" spans="1:9" x14ac:dyDescent="0.3">
      <c r="A214" s="106"/>
      <c r="B214" s="5"/>
      <c r="C214" s="4" t="s">
        <v>4</v>
      </c>
      <c r="D214" s="16">
        <v>5</v>
      </c>
      <c r="E214" s="54">
        <v>1000000</v>
      </c>
      <c r="F214" s="49">
        <v>10</v>
      </c>
      <c r="G214" s="57">
        <f t="shared" si="9"/>
        <v>50000000</v>
      </c>
      <c r="H214" s="74">
        <f t="shared" si="10"/>
        <v>14285.714285714286</v>
      </c>
      <c r="I214" s="111"/>
    </row>
    <row r="215" spans="1:9" s="94" customFormat="1" x14ac:dyDescent="0.3">
      <c r="A215" s="108"/>
      <c r="B215" s="6"/>
      <c r="C215" s="11" t="s">
        <v>3</v>
      </c>
      <c r="D215" s="18">
        <v>4</v>
      </c>
      <c r="E215" s="62">
        <v>1000000</v>
      </c>
      <c r="F215" s="50">
        <v>10</v>
      </c>
      <c r="G215" s="69">
        <f t="shared" si="9"/>
        <v>40000000</v>
      </c>
      <c r="H215" s="79">
        <f t="shared" si="10"/>
        <v>11428.571428571429</v>
      </c>
      <c r="I215" s="112"/>
    </row>
    <row r="216" spans="1:9" s="94" customFormat="1" x14ac:dyDescent="0.3">
      <c r="A216" s="104" t="s">
        <v>200</v>
      </c>
      <c r="B216" s="9" t="s">
        <v>188</v>
      </c>
      <c r="C216" s="10" t="s">
        <v>4</v>
      </c>
      <c r="D216" s="17">
        <v>1</v>
      </c>
      <c r="E216" s="61">
        <v>1000000</v>
      </c>
      <c r="F216" s="51">
        <v>10</v>
      </c>
      <c r="G216" s="56">
        <f t="shared" si="9"/>
        <v>10000000</v>
      </c>
      <c r="H216" s="78">
        <f t="shared" si="10"/>
        <v>2857.1428571428573</v>
      </c>
      <c r="I216" s="105"/>
    </row>
    <row r="217" spans="1:9" s="94" customFormat="1" x14ac:dyDescent="0.3">
      <c r="A217" s="108"/>
      <c r="B217" s="6"/>
      <c r="C217" s="11" t="s">
        <v>2</v>
      </c>
      <c r="D217" s="18">
        <v>1</v>
      </c>
      <c r="E217" s="62">
        <v>1000000</v>
      </c>
      <c r="F217" s="50">
        <v>10</v>
      </c>
      <c r="G217" s="69">
        <f t="shared" si="9"/>
        <v>10000000</v>
      </c>
      <c r="H217" s="79">
        <f t="shared" si="10"/>
        <v>2857.1428571428573</v>
      </c>
      <c r="I217" s="112"/>
    </row>
    <row r="218" spans="1:9" s="94" customFormat="1" x14ac:dyDescent="0.3">
      <c r="A218" s="104" t="s">
        <v>201</v>
      </c>
      <c r="B218" s="9" t="s">
        <v>194</v>
      </c>
      <c r="C218" s="10" t="s">
        <v>193</v>
      </c>
      <c r="D218" s="17">
        <v>5</v>
      </c>
      <c r="E218" s="61">
        <v>1000000</v>
      </c>
      <c r="F218" s="51">
        <v>10</v>
      </c>
      <c r="G218" s="56">
        <f t="shared" si="9"/>
        <v>50000000</v>
      </c>
      <c r="H218" s="78">
        <f t="shared" si="10"/>
        <v>14285.714285714286</v>
      </c>
      <c r="I218" s="105"/>
    </row>
    <row r="219" spans="1:9" s="94" customFormat="1" x14ac:dyDescent="0.3">
      <c r="A219" s="106"/>
      <c r="B219" s="5"/>
      <c r="C219" s="4" t="s">
        <v>2</v>
      </c>
      <c r="D219" s="16">
        <v>4</v>
      </c>
      <c r="E219" s="54">
        <v>1000000</v>
      </c>
      <c r="F219" s="49">
        <v>10</v>
      </c>
      <c r="G219" s="57">
        <f t="shared" si="9"/>
        <v>40000000</v>
      </c>
      <c r="H219" s="74">
        <f t="shared" si="10"/>
        <v>11428.571428571429</v>
      </c>
      <c r="I219" s="111"/>
    </row>
    <row r="220" spans="1:9" s="94" customFormat="1" x14ac:dyDescent="0.3">
      <c r="A220" s="108"/>
      <c r="B220" s="6"/>
      <c r="C220" s="11"/>
      <c r="D220" s="18"/>
      <c r="E220" s="62"/>
      <c r="F220" s="50"/>
      <c r="G220" s="69">
        <f t="shared" si="9"/>
        <v>0</v>
      </c>
      <c r="H220" s="79">
        <f t="shared" si="10"/>
        <v>0</v>
      </c>
      <c r="I220" s="112"/>
    </row>
    <row r="221" spans="1:9" s="94" customFormat="1" ht="28.8" x14ac:dyDescent="0.3">
      <c r="A221" s="104" t="s">
        <v>202</v>
      </c>
      <c r="B221" s="9" t="s">
        <v>189</v>
      </c>
      <c r="C221" s="10" t="s">
        <v>4</v>
      </c>
      <c r="D221" s="17">
        <v>1</v>
      </c>
      <c r="E221" s="61">
        <v>1000000</v>
      </c>
      <c r="F221" s="51">
        <v>10</v>
      </c>
      <c r="G221" s="56">
        <f t="shared" si="9"/>
        <v>10000000</v>
      </c>
      <c r="H221" s="78">
        <f t="shared" si="10"/>
        <v>2857.1428571428573</v>
      </c>
      <c r="I221" s="105"/>
    </row>
    <row r="222" spans="1:9" s="94" customFormat="1" x14ac:dyDescent="0.3">
      <c r="A222" s="106"/>
      <c r="B222" s="5"/>
      <c r="C222" s="4" t="s">
        <v>193</v>
      </c>
      <c r="D222" s="16">
        <v>2</v>
      </c>
      <c r="E222" s="54">
        <v>1000000</v>
      </c>
      <c r="F222" s="49">
        <v>10</v>
      </c>
      <c r="G222" s="57">
        <f t="shared" si="9"/>
        <v>20000000</v>
      </c>
      <c r="H222" s="74">
        <f t="shared" si="10"/>
        <v>5714.2857142857147</v>
      </c>
      <c r="I222" s="111"/>
    </row>
    <row r="223" spans="1:9" x14ac:dyDescent="0.3">
      <c r="A223" s="108"/>
      <c r="B223" s="6"/>
      <c r="C223" s="11"/>
      <c r="D223" s="18"/>
      <c r="E223" s="62"/>
      <c r="F223" s="50"/>
      <c r="G223" s="69">
        <f t="shared" si="9"/>
        <v>0</v>
      </c>
      <c r="H223" s="79">
        <f t="shared" si="10"/>
        <v>0</v>
      </c>
      <c r="I223" s="112"/>
    </row>
    <row r="224" spans="1:9" ht="15" thickBot="1" x14ac:dyDescent="0.35">
      <c r="A224" s="104" t="s">
        <v>203</v>
      </c>
      <c r="B224" s="9" t="s">
        <v>28</v>
      </c>
      <c r="C224" s="10" t="s">
        <v>4</v>
      </c>
      <c r="D224" s="17">
        <v>1</v>
      </c>
      <c r="E224" s="61">
        <v>1000000</v>
      </c>
      <c r="F224" s="51">
        <v>10</v>
      </c>
      <c r="G224" s="56">
        <f t="shared" si="9"/>
        <v>10000000</v>
      </c>
      <c r="H224" s="78">
        <f t="shared" si="10"/>
        <v>2857.1428571428573</v>
      </c>
      <c r="I224" s="105"/>
    </row>
    <row r="225" spans="1:9" s="94" customFormat="1" ht="15" thickBot="1" x14ac:dyDescent="0.35">
      <c r="A225" s="106"/>
      <c r="B225" s="5"/>
      <c r="C225" s="4"/>
      <c r="D225" s="16"/>
      <c r="E225" s="54"/>
      <c r="F225" s="49"/>
      <c r="G225" s="57">
        <f t="shared" si="9"/>
        <v>0</v>
      </c>
      <c r="H225" s="74">
        <f t="shared" si="10"/>
        <v>0</v>
      </c>
      <c r="I225" s="107"/>
    </row>
    <row r="226" spans="1:9" s="94" customFormat="1" x14ac:dyDescent="0.3">
      <c r="A226" s="108"/>
      <c r="B226" s="6"/>
      <c r="C226" s="11"/>
      <c r="D226" s="18"/>
      <c r="E226" s="62"/>
      <c r="F226" s="50"/>
      <c r="G226" s="69">
        <f t="shared" si="9"/>
        <v>0</v>
      </c>
      <c r="H226" s="79">
        <f t="shared" si="10"/>
        <v>0</v>
      </c>
      <c r="I226" s="110"/>
    </row>
    <row r="227" spans="1:9" s="94" customFormat="1" ht="15" thickBot="1" x14ac:dyDescent="0.35">
      <c r="A227" s="104" t="s">
        <v>204</v>
      </c>
      <c r="B227" s="9" t="s">
        <v>185</v>
      </c>
      <c r="C227" s="10" t="s">
        <v>5</v>
      </c>
      <c r="D227" s="17">
        <v>2</v>
      </c>
      <c r="E227" s="61">
        <v>1000000</v>
      </c>
      <c r="F227" s="51">
        <v>10</v>
      </c>
      <c r="G227" s="56">
        <f t="shared" si="9"/>
        <v>20000000</v>
      </c>
      <c r="H227" s="78">
        <f t="shared" si="10"/>
        <v>5714.2857142857147</v>
      </c>
      <c r="I227" s="105"/>
    </row>
    <row r="228" spans="1:9" s="94" customFormat="1" ht="15" thickBot="1" x14ac:dyDescent="0.35">
      <c r="A228" s="106"/>
      <c r="B228" s="5"/>
      <c r="C228" s="4" t="s">
        <v>3</v>
      </c>
      <c r="D228" s="16">
        <v>1</v>
      </c>
      <c r="E228" s="54">
        <v>1000000</v>
      </c>
      <c r="F228" s="49">
        <v>10</v>
      </c>
      <c r="G228" s="57">
        <f t="shared" si="9"/>
        <v>10000000</v>
      </c>
      <c r="H228" s="74">
        <f t="shared" si="10"/>
        <v>2857.1428571428573</v>
      </c>
      <c r="I228" s="107"/>
    </row>
    <row r="229" spans="1:9" s="94" customFormat="1" x14ac:dyDescent="0.3">
      <c r="A229" s="108"/>
      <c r="B229" s="6"/>
      <c r="C229" s="11" t="s">
        <v>2</v>
      </c>
      <c r="D229" s="18">
        <v>5</v>
      </c>
      <c r="E229" s="62">
        <v>1000000</v>
      </c>
      <c r="F229" s="50">
        <v>10</v>
      </c>
      <c r="G229" s="69">
        <f t="shared" si="9"/>
        <v>50000000</v>
      </c>
      <c r="H229" s="79">
        <f t="shared" si="10"/>
        <v>14285.714285714286</v>
      </c>
      <c r="I229" s="110"/>
    </row>
    <row r="230" spans="1:9" s="94" customFormat="1" ht="15" thickBot="1" x14ac:dyDescent="0.35">
      <c r="A230" s="104" t="s">
        <v>205</v>
      </c>
      <c r="B230" s="9" t="s">
        <v>192</v>
      </c>
      <c r="C230" s="10" t="s">
        <v>3</v>
      </c>
      <c r="D230" s="17">
        <v>1</v>
      </c>
      <c r="E230" s="61">
        <v>1000000</v>
      </c>
      <c r="F230" s="51">
        <v>10</v>
      </c>
      <c r="G230" s="56">
        <f t="shared" si="9"/>
        <v>10000000</v>
      </c>
      <c r="H230" s="78">
        <f t="shared" si="10"/>
        <v>2857.1428571428573</v>
      </c>
      <c r="I230" s="105"/>
    </row>
    <row r="231" spans="1:9" s="94" customFormat="1" ht="15" thickBot="1" x14ac:dyDescent="0.35">
      <c r="A231" s="106"/>
      <c r="B231" s="5"/>
      <c r="C231" s="4" t="s">
        <v>2</v>
      </c>
      <c r="D231" s="16">
        <v>3</v>
      </c>
      <c r="E231" s="54">
        <v>1000000</v>
      </c>
      <c r="F231" s="49">
        <v>10</v>
      </c>
      <c r="G231" s="57">
        <f t="shared" si="9"/>
        <v>30000000</v>
      </c>
      <c r="H231" s="74">
        <f t="shared" si="10"/>
        <v>8571.4285714285706</v>
      </c>
      <c r="I231" s="107"/>
    </row>
    <row r="232" spans="1:9" s="94" customFormat="1" x14ac:dyDescent="0.3">
      <c r="A232" s="108"/>
      <c r="B232" s="6"/>
      <c r="C232" s="11"/>
      <c r="D232" s="18"/>
      <c r="E232" s="62"/>
      <c r="F232" s="50"/>
      <c r="G232" s="69">
        <f t="shared" si="9"/>
        <v>0</v>
      </c>
      <c r="H232" s="79">
        <f t="shared" si="10"/>
        <v>0</v>
      </c>
      <c r="I232" s="110"/>
    </row>
    <row r="233" spans="1:9" s="94" customFormat="1" ht="15" thickBot="1" x14ac:dyDescent="0.35">
      <c r="A233" s="104" t="s">
        <v>206</v>
      </c>
      <c r="B233" s="9" t="s">
        <v>186</v>
      </c>
      <c r="C233" s="10"/>
      <c r="D233" s="17"/>
      <c r="E233" s="61"/>
      <c r="F233" s="51"/>
      <c r="G233" s="56">
        <f t="shared" si="9"/>
        <v>0</v>
      </c>
      <c r="H233" s="78">
        <f t="shared" si="10"/>
        <v>0</v>
      </c>
      <c r="I233" s="105"/>
    </row>
    <row r="234" spans="1:9" s="94" customFormat="1" ht="15" thickBot="1" x14ac:dyDescent="0.35">
      <c r="A234" s="106"/>
      <c r="B234" s="5"/>
      <c r="C234" s="4" t="s">
        <v>5</v>
      </c>
      <c r="D234" s="16">
        <v>1</v>
      </c>
      <c r="E234" s="54">
        <v>1000000</v>
      </c>
      <c r="F234" s="49">
        <v>10</v>
      </c>
      <c r="G234" s="57">
        <f t="shared" si="9"/>
        <v>10000000</v>
      </c>
      <c r="H234" s="74">
        <f t="shared" si="10"/>
        <v>2857.1428571428573</v>
      </c>
      <c r="I234" s="107"/>
    </row>
    <row r="235" spans="1:9" s="94" customFormat="1" ht="15" thickBot="1" x14ac:dyDescent="0.35">
      <c r="A235" s="106"/>
      <c r="B235" s="5"/>
      <c r="C235" s="4" t="s">
        <v>3</v>
      </c>
      <c r="D235" s="16">
        <v>1</v>
      </c>
      <c r="E235" s="54">
        <v>1000000</v>
      </c>
      <c r="F235" s="49">
        <v>10</v>
      </c>
      <c r="G235" s="57">
        <f t="shared" si="9"/>
        <v>10000000</v>
      </c>
      <c r="H235" s="74">
        <f t="shared" si="10"/>
        <v>2857.1428571428573</v>
      </c>
      <c r="I235" s="107"/>
    </row>
    <row r="236" spans="1:9" s="94" customFormat="1" x14ac:dyDescent="0.3">
      <c r="A236" s="108"/>
      <c r="B236" s="6"/>
      <c r="C236" s="11" t="s">
        <v>2</v>
      </c>
      <c r="D236" s="18">
        <v>2</v>
      </c>
      <c r="E236" s="62">
        <v>1000000</v>
      </c>
      <c r="F236" s="50">
        <v>10</v>
      </c>
      <c r="G236" s="69">
        <f t="shared" si="9"/>
        <v>20000000</v>
      </c>
      <c r="H236" s="79">
        <f t="shared" si="10"/>
        <v>5714.2857142857147</v>
      </c>
      <c r="I236" s="110"/>
    </row>
    <row r="237" spans="1:9" s="94" customFormat="1" ht="15" thickBot="1" x14ac:dyDescent="0.35">
      <c r="A237" s="104" t="s">
        <v>207</v>
      </c>
      <c r="B237" s="9" t="s">
        <v>191</v>
      </c>
      <c r="C237" s="10"/>
      <c r="D237" s="17"/>
      <c r="E237" s="61"/>
      <c r="F237" s="51"/>
      <c r="G237" s="56">
        <f t="shared" si="9"/>
        <v>0</v>
      </c>
      <c r="H237" s="78">
        <f t="shared" si="10"/>
        <v>0</v>
      </c>
      <c r="I237" s="105"/>
    </row>
    <row r="238" spans="1:9" s="94" customFormat="1" ht="15" thickBot="1" x14ac:dyDescent="0.35">
      <c r="A238" s="106"/>
      <c r="B238" s="5"/>
      <c r="C238" s="4" t="s">
        <v>6</v>
      </c>
      <c r="D238" s="16">
        <v>2</v>
      </c>
      <c r="E238" s="54">
        <v>500000</v>
      </c>
      <c r="F238" s="49">
        <v>10</v>
      </c>
      <c r="G238" s="57">
        <f t="shared" si="9"/>
        <v>10000000</v>
      </c>
      <c r="H238" s="74">
        <f t="shared" si="10"/>
        <v>2857.1428571428573</v>
      </c>
      <c r="I238" s="107"/>
    </row>
    <row r="239" spans="1:9" s="94" customFormat="1" ht="15" thickBot="1" x14ac:dyDescent="0.35">
      <c r="A239" s="106"/>
      <c r="B239" s="5"/>
      <c r="C239" s="4" t="s">
        <v>4</v>
      </c>
      <c r="D239" s="16">
        <v>13</v>
      </c>
      <c r="E239" s="54">
        <v>500000</v>
      </c>
      <c r="F239" s="49">
        <v>10</v>
      </c>
      <c r="G239" s="57">
        <f t="shared" si="9"/>
        <v>65000000</v>
      </c>
      <c r="H239" s="74">
        <f t="shared" si="10"/>
        <v>18571.428571428572</v>
      </c>
      <c r="I239" s="107"/>
    </row>
    <row r="240" spans="1:9" s="94" customFormat="1" ht="15" thickBot="1" x14ac:dyDescent="0.35">
      <c r="A240" s="106"/>
      <c r="B240" s="5"/>
      <c r="C240" s="4" t="s">
        <v>3</v>
      </c>
      <c r="D240" s="16">
        <v>29</v>
      </c>
      <c r="E240" s="54">
        <v>500000</v>
      </c>
      <c r="F240" s="49">
        <v>10</v>
      </c>
      <c r="G240" s="57">
        <f t="shared" si="9"/>
        <v>145000000</v>
      </c>
      <c r="H240" s="74">
        <f t="shared" si="10"/>
        <v>41428.571428571428</v>
      </c>
      <c r="I240" s="107"/>
    </row>
    <row r="241" spans="1:9" s="94" customFormat="1" ht="15" thickBot="1" x14ac:dyDescent="0.35">
      <c r="A241" s="106"/>
      <c r="B241" s="5"/>
      <c r="C241" s="4" t="s">
        <v>2</v>
      </c>
      <c r="D241" s="16">
        <v>34</v>
      </c>
      <c r="E241" s="54">
        <v>500000</v>
      </c>
      <c r="F241" s="49">
        <v>10</v>
      </c>
      <c r="G241" s="57">
        <f t="shared" si="9"/>
        <v>170000000</v>
      </c>
      <c r="H241" s="74">
        <f t="shared" si="10"/>
        <v>48571.428571428572</v>
      </c>
      <c r="I241" s="107"/>
    </row>
    <row r="242" spans="1:9" x14ac:dyDescent="0.3">
      <c r="A242" s="108"/>
      <c r="B242" s="6"/>
      <c r="C242" s="11" t="s">
        <v>187</v>
      </c>
      <c r="D242" s="18">
        <v>2</v>
      </c>
      <c r="E242" s="62">
        <v>500000</v>
      </c>
      <c r="F242" s="50">
        <v>10</v>
      </c>
      <c r="G242" s="69">
        <f t="shared" si="9"/>
        <v>10000000</v>
      </c>
      <c r="H242" s="79">
        <f t="shared" si="10"/>
        <v>2857.1428571428573</v>
      </c>
      <c r="I242" s="109"/>
    </row>
    <row r="243" spans="1:9" s="95" customFormat="1" ht="15" thickBot="1" x14ac:dyDescent="0.35">
      <c r="A243" s="99" t="s">
        <v>183</v>
      </c>
      <c r="B243" s="100"/>
      <c r="C243" s="100"/>
      <c r="D243" s="101"/>
      <c r="E243" s="102"/>
      <c r="F243" s="101"/>
      <c r="G243" s="102">
        <f>SUM(G191:G242)</f>
        <v>2820000000</v>
      </c>
      <c r="H243" s="102">
        <f t="shared" si="10"/>
        <v>805714.28571428568</v>
      </c>
      <c r="I243" s="103"/>
    </row>
    <row r="244" spans="1:9" s="95" customFormat="1" ht="15" thickBot="1" x14ac:dyDescent="0.35">
      <c r="A244" s="97" t="s">
        <v>184</v>
      </c>
      <c r="B244" s="98"/>
      <c r="C244" s="98"/>
      <c r="D244" s="28"/>
      <c r="E244" s="65"/>
      <c r="F244" s="28"/>
      <c r="G244" s="65">
        <f>G243+G189+G90</f>
        <v>27493740372</v>
      </c>
      <c r="H244" s="65">
        <f t="shared" si="10"/>
        <v>7855354.392</v>
      </c>
      <c r="I244" s="91"/>
    </row>
    <row r="245" spans="1:9" x14ac:dyDescent="0.3">
      <c r="A245" s="7"/>
      <c r="B245" s="52" t="s">
        <v>146</v>
      </c>
      <c r="C245" s="53">
        <v>3500</v>
      </c>
      <c r="D245" s="1"/>
      <c r="E245" s="63"/>
      <c r="F245" s="1"/>
      <c r="G245" s="63"/>
      <c r="H245" s="63"/>
      <c r="I245" s="3"/>
    </row>
    <row r="246" spans="1:9" x14ac:dyDescent="0.3">
      <c r="A246" s="7"/>
      <c r="D246" s="1"/>
      <c r="E246" s="63"/>
      <c r="F246" s="1"/>
      <c r="G246" s="63"/>
      <c r="H246" s="63"/>
      <c r="I246" s="3"/>
    </row>
    <row r="247" spans="1:9" x14ac:dyDescent="0.3">
      <c r="A247" s="7"/>
      <c r="D247" s="1"/>
      <c r="E247" s="63"/>
      <c r="F247" s="1"/>
      <c r="G247" s="63"/>
      <c r="H247" s="63"/>
      <c r="I247" s="3"/>
    </row>
    <row r="248" spans="1:9" x14ac:dyDescent="0.3">
      <c r="A248" s="7"/>
      <c r="D248" s="1"/>
      <c r="E248" s="63"/>
      <c r="F248" s="1"/>
      <c r="G248" s="63"/>
      <c r="H248" s="63"/>
      <c r="I248" s="3"/>
    </row>
    <row r="249" spans="1:9" x14ac:dyDescent="0.3">
      <c r="A249" s="7"/>
      <c r="D249" s="1"/>
      <c r="E249" s="63"/>
      <c r="F249" s="1"/>
      <c r="G249" s="63"/>
      <c r="H249" s="63"/>
      <c r="I249" s="3"/>
    </row>
    <row r="250" spans="1:9" x14ac:dyDescent="0.3">
      <c r="A250" s="7"/>
      <c r="D250" s="1"/>
      <c r="E250" s="63"/>
      <c r="F250" s="1"/>
      <c r="G250" s="63"/>
      <c r="H250" s="63"/>
      <c r="I250" s="3"/>
    </row>
    <row r="251" spans="1:9" x14ac:dyDescent="0.3">
      <c r="A251" s="7"/>
      <c r="D251" s="1"/>
      <c r="E251" s="63"/>
      <c r="F251" s="1"/>
      <c r="G251" s="63"/>
      <c r="H251" s="63"/>
      <c r="I251" s="3"/>
    </row>
    <row r="252" spans="1:9" x14ac:dyDescent="0.3">
      <c r="A252" s="7"/>
      <c r="D252" s="1"/>
      <c r="E252" s="63"/>
      <c r="F252" s="1"/>
      <c r="G252" s="63"/>
      <c r="H252" s="63"/>
      <c r="I252" s="3"/>
    </row>
    <row r="253" spans="1:9" x14ac:dyDescent="0.3">
      <c r="A253" s="7"/>
      <c r="D253" s="1"/>
      <c r="E253" s="63"/>
      <c r="F253" s="1"/>
      <c r="G253" s="63"/>
      <c r="H253" s="63"/>
      <c r="I253" s="3"/>
    </row>
    <row r="254" spans="1:9" x14ac:dyDescent="0.3">
      <c r="A254" s="7"/>
      <c r="D254" s="1"/>
      <c r="E254" s="63"/>
      <c r="F254" s="1"/>
      <c r="G254" s="63"/>
      <c r="H254" s="63"/>
      <c r="I254" s="3"/>
    </row>
    <row r="255" spans="1:9" x14ac:dyDescent="0.3">
      <c r="A255" s="7"/>
      <c r="D255" s="1"/>
      <c r="E255" s="63"/>
      <c r="F255" s="1"/>
      <c r="G255" s="63"/>
      <c r="H255" s="63"/>
      <c r="I255" s="3"/>
    </row>
    <row r="256" spans="1:9" x14ac:dyDescent="0.3">
      <c r="A256" s="7"/>
      <c r="D256" s="1"/>
      <c r="E256" s="63"/>
      <c r="F256" s="1"/>
      <c r="G256" s="63"/>
      <c r="H256" s="63"/>
      <c r="I256" s="3"/>
    </row>
    <row r="257" spans="1:9" x14ac:dyDescent="0.3">
      <c r="A257" s="7"/>
      <c r="D257" s="1"/>
      <c r="E257" s="63"/>
      <c r="F257" s="1"/>
      <c r="G257" s="63"/>
      <c r="H257" s="63"/>
      <c r="I257" s="3"/>
    </row>
    <row r="258" spans="1:9" x14ac:dyDescent="0.3">
      <c r="A258" s="7"/>
      <c r="D258" s="1"/>
      <c r="E258" s="63"/>
      <c r="F258" s="1"/>
      <c r="G258" s="63"/>
      <c r="H258" s="63"/>
      <c r="I258" s="3"/>
    </row>
    <row r="259" spans="1:9" x14ac:dyDescent="0.3">
      <c r="A259" s="7"/>
      <c r="D259" s="1"/>
      <c r="E259" s="63"/>
      <c r="F259" s="1"/>
      <c r="G259" s="63"/>
      <c r="H259" s="63"/>
      <c r="I259" s="3"/>
    </row>
  </sheetData>
  <mergeCells count="1">
    <mergeCell ref="B1:I1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Kasozi</dc:creator>
  <cp:lastModifiedBy>Ibrahim Wadembere</cp:lastModifiedBy>
  <cp:lastPrinted>2018-01-19T05:09:54Z</cp:lastPrinted>
  <dcterms:created xsi:type="dcterms:W3CDTF">2017-12-06T08:45:45Z</dcterms:created>
  <dcterms:modified xsi:type="dcterms:W3CDTF">2018-10-02T13:59:29Z</dcterms:modified>
</cp:coreProperties>
</file>