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-Charles.Rouge\Dropbox (Personal)\LCRP 2019\FINAL Submissions\Final logframes\"/>
    </mc:Choice>
  </mc:AlternateContent>
  <xr:revisionPtr revIDLastSave="0" documentId="13_ncr:1_{C7DA284A-9BB5-4342-9473-8FA77410D21E}" xr6:coauthVersionLast="40" xr6:coauthVersionMax="41" xr10:uidLastSave="{00000000-0000-0000-0000-000000000000}"/>
  <bookViews>
    <workbookView xWindow="-120" yWindow="-120" windowWidth="20730" windowHeight="11760" activeTab="1" xr2:uid="{00000000-000D-0000-FFFF-FFFF00000000}"/>
  </bookViews>
  <sheets>
    <sheet name="Summary" sheetId="6" r:id="rId1"/>
    <sheet name="Logframe" sheetId="1" r:id="rId2"/>
    <sheet name="Funding" sheetId="3" r:id="rId3"/>
  </sheets>
  <definedNames>
    <definedName name="_xlnm._FilterDatabase" localSheetId="2" hidden="1">Funding!$A$3:$M$8</definedName>
    <definedName name="_xlnm.Print_Area" localSheetId="1">Logframe!$A$1:$Q$102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0" i="1" l="1"/>
  <c r="M93" i="1"/>
  <c r="M18" i="1"/>
  <c r="K96" i="1"/>
  <c r="K93" i="1"/>
  <c r="K70" i="1"/>
  <c r="K73" i="1"/>
  <c r="J111" i="1"/>
  <c r="J106" i="1"/>
  <c r="J92" i="1"/>
  <c r="J77" i="1"/>
  <c r="J69" i="1"/>
  <c r="J54" i="1"/>
  <c r="J48" i="1"/>
  <c r="J43" i="1"/>
  <c r="J22" i="1"/>
  <c r="J21" i="1"/>
  <c r="J20" i="1"/>
  <c r="J19" i="1"/>
  <c r="J18" i="1"/>
  <c r="J17" i="1"/>
  <c r="J14" i="1"/>
  <c r="J13" i="1"/>
  <c r="L14" i="1"/>
  <c r="E14" i="6"/>
  <c r="L17" i="1"/>
  <c r="E15" i="6"/>
  <c r="E13" i="6"/>
  <c r="D14" i="6"/>
  <c r="D15" i="6"/>
  <c r="D13" i="6"/>
  <c r="C15" i="6"/>
  <c r="C14" i="6"/>
  <c r="B14" i="6"/>
  <c r="C32" i="6"/>
  <c r="E32" i="6"/>
  <c r="D32" i="6"/>
  <c r="C31" i="6"/>
  <c r="C30" i="6"/>
  <c r="C29" i="6"/>
  <c r="I27" i="6"/>
  <c r="F27" i="6"/>
  <c r="C28" i="6"/>
  <c r="C27" i="6"/>
  <c r="K26" i="6"/>
  <c r="J26" i="6"/>
  <c r="I26" i="6"/>
  <c r="I25" i="6"/>
  <c r="F26" i="6"/>
  <c r="F25" i="6"/>
  <c r="H26" i="6"/>
  <c r="G26" i="6"/>
  <c r="C26" i="6"/>
  <c r="C25" i="6"/>
  <c r="E26" i="6"/>
  <c r="E25" i="6"/>
  <c r="D26" i="6"/>
  <c r="C8" i="6"/>
  <c r="D29" i="6"/>
  <c r="E29" i="6"/>
  <c r="G25" i="6"/>
  <c r="H25" i="6"/>
  <c r="D27" i="6"/>
  <c r="E27" i="6"/>
  <c r="J25" i="6"/>
  <c r="K25" i="6"/>
  <c r="E8" i="6"/>
  <c r="D8" i="6"/>
  <c r="D25" i="6"/>
  <c r="C13" i="6"/>
  <c r="J27" i="6"/>
  <c r="K27" i="6"/>
  <c r="G27" i="6"/>
  <c r="H27" i="6"/>
  <c r="Q111" i="1"/>
  <c r="P111" i="1"/>
  <c r="O111" i="1"/>
  <c r="N111" i="1"/>
  <c r="M111" i="1"/>
  <c r="L111" i="1"/>
  <c r="K111" i="1"/>
  <c r="Q92" i="1"/>
  <c r="P92" i="1"/>
  <c r="O92" i="1"/>
  <c r="N92" i="1"/>
  <c r="L92" i="1"/>
  <c r="K92" i="1"/>
  <c r="Q77" i="1"/>
  <c r="P77" i="1"/>
  <c r="O77" i="1"/>
  <c r="N77" i="1"/>
  <c r="M77" i="1"/>
  <c r="L77" i="1"/>
  <c r="K77" i="1"/>
  <c r="Q106" i="1"/>
  <c r="P106" i="1"/>
  <c r="O106" i="1"/>
  <c r="N106" i="1"/>
  <c r="M106" i="1"/>
  <c r="L106" i="1"/>
  <c r="K106" i="1"/>
  <c r="K69" i="1"/>
  <c r="L69" i="1"/>
  <c r="N69" i="1"/>
  <c r="O69" i="1"/>
  <c r="P69" i="1"/>
  <c r="Q69" i="1"/>
  <c r="P55" i="1"/>
  <c r="P54" i="1"/>
  <c r="D9" i="6"/>
  <c r="D10" i="6"/>
  <c r="C9" i="6"/>
  <c r="C10" i="6"/>
  <c r="E9" i="6"/>
  <c r="E10" i="6"/>
  <c r="Q54" i="1"/>
  <c r="O54" i="1"/>
  <c r="M54" i="1"/>
  <c r="L54" i="1"/>
  <c r="Q48" i="1"/>
  <c r="P48" i="1"/>
  <c r="O48" i="1"/>
  <c r="N48" i="1"/>
  <c r="M48" i="1"/>
  <c r="L48" i="1"/>
  <c r="K48" i="1"/>
  <c r="P35" i="1"/>
  <c r="L21" i="1"/>
  <c r="N14" i="1"/>
  <c r="P21" i="1"/>
  <c r="P20" i="1"/>
  <c r="N21" i="1"/>
  <c r="P19" i="1"/>
  <c r="P14" i="1"/>
  <c r="N19" i="1"/>
  <c r="N18" i="1"/>
  <c r="L19" i="1"/>
  <c r="L18" i="1"/>
  <c r="P17" i="1"/>
  <c r="P13" i="1"/>
  <c r="N17" i="1"/>
  <c r="L13" i="1"/>
  <c r="Q22" i="1"/>
  <c r="P22" i="1"/>
  <c r="O22" i="1"/>
  <c r="N22" i="1"/>
  <c r="M22" i="1"/>
  <c r="L22" i="1"/>
  <c r="K22" i="1"/>
  <c r="Q20" i="1"/>
  <c r="O20" i="1"/>
  <c r="N20" i="1"/>
  <c r="M20" i="1"/>
  <c r="L20" i="1"/>
  <c r="K20" i="1"/>
  <c r="Q18" i="1"/>
  <c r="P18" i="1"/>
  <c r="O18" i="1"/>
  <c r="K18" i="1"/>
  <c r="N43" i="1"/>
  <c r="K13" i="1"/>
  <c r="M13" i="1"/>
  <c r="N13" i="1"/>
  <c r="O13" i="1"/>
  <c r="Q13" i="1"/>
  <c r="K43" i="1"/>
  <c r="L43" i="1"/>
  <c r="M43" i="1"/>
  <c r="O43" i="1"/>
  <c r="P43" i="1"/>
  <c r="Q43" i="1"/>
  <c r="K35" i="1"/>
  <c r="M35" i="1"/>
  <c r="O35" i="1"/>
  <c r="Q35" i="1"/>
  <c r="B15" i="6"/>
  <c r="B17" i="6"/>
  <c r="B16" i="6"/>
  <c r="B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Noritaka Hara</author>
  </authors>
  <commentList>
    <comment ref="C18" authorId="0" shapeId="0" xr:uid="{2076C88A-7464-414B-88DA-7613EC5882E7}">
      <text>
        <r>
          <rPr>
            <b/>
            <sz val="9"/>
            <color indexed="81"/>
            <rFont val="Tahoma"/>
            <family val="2"/>
          </rPr>
          <t>Noritaka Hara:</t>
        </r>
        <r>
          <rPr>
            <sz val="9"/>
            <color indexed="81"/>
            <rFont val="Tahoma"/>
            <family val="2"/>
          </rPr>
          <t xml:space="preserve">
update # of institutions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Jean-Charles Rouge</author>
    <author>Noritaka Hara</author>
  </authors>
  <commentList>
    <comment ref="A2" authorId="0" shapeId="0" xr:uid="{56DFC57B-DB3A-466A-99D1-3E19C086FED5}">
      <text>
        <r>
          <rPr>
            <b/>
            <sz val="9"/>
            <color indexed="81"/>
            <rFont val="Tahoma"/>
            <family val="2"/>
          </rPr>
          <t>Jean-Charles Rouge:</t>
        </r>
        <r>
          <rPr>
            <sz val="9"/>
            <color indexed="81"/>
            <rFont val="Tahoma"/>
            <family val="2"/>
          </rPr>
          <t xml:space="preserve">
Not one of the 6 LCRP expected impacts</t>
        </r>
      </text>
    </comment>
    <comment ref="H5" authorId="1" shapeId="0" xr:uid="{BBF6C89F-0E5B-4657-8049-60D422C838E9}">
      <text>
        <r>
          <rPr>
            <b/>
            <sz val="9"/>
            <color indexed="81"/>
            <rFont val="Tahoma"/>
            <family val="2"/>
          </rPr>
          <t>Noritaka Hara:</t>
        </r>
        <r>
          <rPr>
            <sz val="9"/>
            <color indexed="81"/>
            <rFont val="Tahoma"/>
            <family val="2"/>
          </rPr>
          <t xml:space="preserve">
Since outcome is the increased capacity of energy production, theoritically all population in Lebanon will benefit. If we need the numbers, it may be possible to include indirect/direct beneficiaries from the installation of renewable energy solutions</t>
        </r>
      </text>
    </comment>
    <comment ref="H35" authorId="1" shapeId="0" xr:uid="{A840C3A5-B164-624B-AF75-D25E71660F08}">
      <text>
        <r>
          <rPr>
            <b/>
            <sz val="9"/>
            <color indexed="81"/>
            <rFont val="Tahoma"/>
            <family val="2"/>
          </rPr>
          <t>Noritaka Hara:</t>
        </r>
        <r>
          <rPr>
            <sz val="9"/>
            <color indexed="81"/>
            <rFont val="Tahoma"/>
            <family val="2"/>
          </rPr>
          <t xml:space="preserve">
Since outcome is the increased capacity of energy production, theoritically all population in Lebanon will benefit. If we need the numbers, it may be possible to include indirect/direct beneficiaries from the installation of renewable energy solutions</t>
        </r>
      </text>
    </comment>
  </commentList>
</comments>
</file>

<file path=xl/sharedStrings.xml><?xml version="1.0" encoding="utf-8"?>
<sst xmlns="http://schemas.openxmlformats.org/spreadsheetml/2006/main" count="404" uniqueCount="156">
  <si>
    <t>PRS</t>
  </si>
  <si>
    <t>PRL</t>
  </si>
  <si>
    <t>Result</t>
  </si>
  <si>
    <t>ID</t>
  </si>
  <si>
    <t>Indicators</t>
  </si>
  <si>
    <t>Baseline</t>
  </si>
  <si>
    <t>A</t>
  </si>
  <si>
    <t>B</t>
  </si>
  <si>
    <t>C</t>
  </si>
  <si>
    <t>Indicator</t>
  </si>
  <si>
    <t>Description/ definition</t>
  </si>
  <si>
    <t>MoV / Responsible</t>
  </si>
  <si>
    <t>Unit</t>
  </si>
  <si>
    <t>Frequency</t>
  </si>
  <si>
    <t>List Activities under this output 1.1</t>
  </si>
  <si>
    <t>SYR</t>
  </si>
  <si>
    <t>LEB</t>
  </si>
  <si>
    <t>Beneficiary</t>
  </si>
  <si>
    <t>Indiv</t>
  </si>
  <si>
    <t>Target</t>
  </si>
  <si>
    <t>List Activities under this output 2.1</t>
  </si>
  <si>
    <t>List Activities under this output 3.1</t>
  </si>
  <si>
    <t>List Activities under this output 3.2</t>
  </si>
  <si>
    <t>Monthly</t>
  </si>
  <si>
    <t>n/a</t>
  </si>
  <si>
    <t>Protection Output</t>
  </si>
  <si>
    <t>Budget 2018</t>
  </si>
  <si>
    <t>Budget 2019</t>
  </si>
  <si>
    <t>Budget 2020</t>
  </si>
  <si>
    <t>%Hum 2018</t>
  </si>
  <si>
    <t>%Stab 2018</t>
  </si>
  <si>
    <t>%Hum 2019</t>
  </si>
  <si>
    <t>%Stab 2019</t>
  </si>
  <si>
    <t>%Hum 2020</t>
  </si>
  <si>
    <t>%Stab 2020</t>
  </si>
  <si>
    <t>TOTAL</t>
  </si>
  <si>
    <t>monthly</t>
  </si>
  <si>
    <t>partners report in activity info</t>
  </si>
  <si>
    <t>Outcome 3: Strengthen policy development and enabling environment for job creation</t>
  </si>
  <si>
    <t>% Stabilization</t>
  </si>
  <si>
    <t>% Humanitarian</t>
  </si>
  <si>
    <t xml:space="preserve">Budget </t>
  </si>
  <si>
    <t>Budget</t>
  </si>
  <si>
    <t>Outputs</t>
  </si>
  <si>
    <t>Outcomes</t>
  </si>
  <si>
    <t>Institutions (List them)</t>
  </si>
  <si>
    <t>Vulnerable Lebanese</t>
  </si>
  <si>
    <t>Persons Displaced from Syria</t>
  </si>
  <si>
    <t>All Population</t>
  </si>
  <si>
    <t>Indicative target 2020</t>
  </si>
  <si>
    <t>Indicative Target 2019</t>
  </si>
  <si>
    <t>Targeted 2018</t>
  </si>
  <si>
    <t>In Need (persons)</t>
  </si>
  <si>
    <t>Contact Information</t>
  </si>
  <si>
    <t>UNDP</t>
  </si>
  <si>
    <t>Coordinating Agency</t>
  </si>
  <si>
    <t>Lead Ministries</t>
  </si>
  <si>
    <t>Livelihoods</t>
  </si>
  <si>
    <t>Version3</t>
  </si>
  <si>
    <t>MoEW</t>
  </si>
  <si>
    <t>Suzy Hoayek/suzy.hoayek@gmail.com;
Noritaka Hara/noritaka.hara@undp.org</t>
  </si>
  <si>
    <t>Energy Sector Total Budget: Total budget (USD)</t>
  </si>
  <si>
    <t>Outcome 1: Increase in Energy production through implementation of Renewable Energy Sources</t>
  </si>
  <si>
    <t>Outcome 2: Reduction in Energy demand due to implementation of Energy Efficiency Initiative</t>
  </si>
  <si>
    <t>Outcome 4: Enhance capacity of MoEW to plan, budget and oversee energy sector initiatives</t>
  </si>
  <si>
    <t>Output 1.1:  Renewable Energy systems implemented</t>
  </si>
  <si>
    <t>Output 2.1: Energy efficient products to households and public institutions provided</t>
  </si>
  <si>
    <t>Output 3.1:  Transmission network reinforced through the installation of HV/MV transformers</t>
  </si>
  <si>
    <t xml:space="preserve">Output 3.2:Distribution network reinforced through the installation of MV/LV transformers </t>
  </si>
  <si>
    <t>Output 4.1:  MoEW staff specialized in different areas of the Energy sector provided</t>
  </si>
  <si>
    <t>ENERGY SECTOR LOGFRAME - 2017-2020 (Edited 10/25/2018)</t>
  </si>
  <si>
    <t>Impact:   By the year 2020, all vulnerable populations in Lebanon will have an improved, equitable and gender appropriate access to electricity in terms of quality, quantity and sustainability.</t>
  </si>
  <si>
    <t>MWh/year</t>
  </si>
  <si>
    <t>Project reports from partners in Activity info</t>
  </si>
  <si>
    <t>Montly</t>
  </si>
  <si>
    <r>
      <rPr>
        <b/>
        <sz val="12"/>
        <color rgb="FFFFFFFF"/>
        <rFont val="Calibri"/>
        <family val="2"/>
      </rPr>
      <t>Outcome 1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Increase energy production through implementation of renewable energy sources</t>
    </r>
  </si>
  <si>
    <t>Beneficiaries</t>
  </si>
  <si>
    <r>
      <rPr>
        <b/>
        <sz val="10"/>
        <rFont val="Calibri"/>
        <family val="2"/>
      </rPr>
      <t xml:space="preserve">Output 1.1 </t>
    </r>
    <r>
      <rPr>
        <sz val="10"/>
        <rFont val="Calibri"/>
        <family val="2"/>
      </rPr>
      <t>Renewable Energy systems implemented</t>
    </r>
  </si>
  <si>
    <t>D</t>
  </si>
  <si>
    <t># of municipalities and sites with access to off-grid solar street lighting</t>
  </si>
  <si>
    <t>Municipality</t>
  </si>
  <si>
    <t>Cumulative Target</t>
  </si>
  <si>
    <t># of WE/municipalities supported through the installation of solar water pump for their operation of pulic water wells</t>
  </si>
  <si>
    <t>Insti</t>
  </si>
  <si>
    <t>WE/Municipality</t>
  </si>
  <si>
    <t xml:space="preserve">29122 hh </t>
  </si>
  <si>
    <t># of communities/institutions supported through the installation of renewable energy power generation systems</t>
  </si>
  <si>
    <t>Insti/Municiaplity</t>
  </si>
  <si>
    <t>Activity 2: Provision of off-grid solar street lighting</t>
  </si>
  <si>
    <t>Activity 3: Provision of solar water pump</t>
  </si>
  <si>
    <t>Activity 1: Provision of Soalr water Heater</t>
  </si>
  <si>
    <t>Activity 4: Installation of distributed renewable energy power generation system</t>
  </si>
  <si>
    <t>Activity 5: Blended finance support (partial grant) for communities/institution to unlock private investment in renewable energy systems</t>
  </si>
  <si>
    <r>
      <rPr>
        <b/>
        <sz val="12"/>
        <color rgb="FFFFFFFF"/>
        <rFont val="Calibri"/>
        <family val="2"/>
      </rPr>
      <t xml:space="preserve">Outcome 2: </t>
    </r>
    <r>
      <rPr>
        <b/>
        <sz val="10"/>
        <color rgb="FFFFFFFF"/>
        <rFont val="Calibri"/>
        <family val="2"/>
      </rPr>
      <t xml:space="preserve">
Reduce energy demand due to implementation of energy efficient initiatives</t>
    </r>
  </si>
  <si>
    <t>Activity 6: Technical support and awareness raising for communities/institutions/HH to help them access to finance (soft-loan, microfinance, crowdfunding, etc) for investment in renewable energy systems</t>
  </si>
  <si>
    <r>
      <rPr>
        <b/>
        <sz val="10"/>
        <color rgb="FF000000"/>
        <rFont val="Calibri"/>
        <family val="2"/>
      </rPr>
      <t>Output 2.1:</t>
    </r>
    <r>
      <rPr>
        <sz val="10"/>
        <color rgb="FF000000"/>
        <rFont val="Calibri"/>
        <family val="2"/>
      </rPr>
      <t xml:space="preserve"> Energy efficient products to households and public institutions provided </t>
    </r>
  </si>
  <si>
    <t># of households supported through the installation of energy efficient products (e.g. indoor LED, solar cookers, and other appliance)</t>
  </si>
  <si>
    <t># of public institutions (schools, healtcare) benefting from the installation of energy efficient products</t>
  </si>
  <si>
    <t># of WE/municipalities supported through the installation of variable speed pumps in public water walls</t>
  </si>
  <si>
    <t>Hospital</t>
  </si>
  <si>
    <t>PHC</t>
  </si>
  <si>
    <t>School</t>
  </si>
  <si>
    <t>SHC</t>
  </si>
  <si>
    <t>SDC</t>
  </si>
  <si>
    <t>Activity 4: Implementation of EE measures in hospital and other public health instituions</t>
  </si>
  <si>
    <t>Activity 3: Installation of Indoor LED lighting, Motion detectors and other EE products are installed in Schools</t>
  </si>
  <si>
    <t>Activity 2: Provision of Solar Cookers are provided in households</t>
  </si>
  <si>
    <t>Activity 1: Provision of Indoor LED lighting is provided in households</t>
  </si>
  <si>
    <t>Activity 5: Energy audits in public health instituions</t>
  </si>
  <si>
    <t xml:space="preserve">Activity 6: Provision of variable speed pumps </t>
  </si>
  <si>
    <t>Activity 7: Blended finance support (partial grant) for institutions to unlock private investment in energy efficient measures</t>
  </si>
  <si>
    <t>Activity 8: Technical support and awareness raising for communities/institutions/HH to help them access to finance (soft-loan, microfinance, crowdfunding, etc) for investment in energy efficient measures</t>
  </si>
  <si>
    <r>
      <rPr>
        <b/>
        <sz val="12"/>
        <color rgb="FFFFFFFF"/>
        <rFont val="Calibri"/>
        <family val="2"/>
      </rPr>
      <t>Outcome 3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Improve access to electricity through Rehabilitation and Reinforcement works on the Transmission and Distribution networks</t>
    </r>
  </si>
  <si>
    <t xml:space="preserve"># of people benefiting from  rehabilitation and reinforcement works on the transmission and Distribution networks </t>
  </si>
  <si>
    <r>
      <t xml:space="preserve">Output 3.1: </t>
    </r>
    <r>
      <rPr>
        <sz val="10"/>
        <rFont val="Calibri"/>
        <family val="2"/>
      </rPr>
      <t>Transmission network reinforced through the installation of HV/MV transformers</t>
    </r>
  </si>
  <si>
    <t>Activity 1:66 kV outgoing Bays are installed</t>
  </si>
  <si>
    <t xml:space="preserve">Activity 2: 66 kV incoming Bays are installed </t>
  </si>
  <si>
    <t>Activity 3: 20MVA transformers are installed</t>
  </si>
  <si>
    <t>Activity 4: 40MVA transformers are installed</t>
  </si>
  <si>
    <t>Activity 5: MV switchgears are installed</t>
  </si>
  <si>
    <t># of persons reached through installation of necessary equipment to reinforce the transmission network</t>
  </si>
  <si>
    <r>
      <t>Output 3.2:</t>
    </r>
    <r>
      <rPr>
        <sz val="10"/>
        <color rgb="FF000000"/>
        <rFont val="Calibri"/>
        <family val="2"/>
      </rPr>
      <t xml:space="preserve"> Distribution network reinforced through the installation of MV/LV transformers </t>
    </r>
  </si>
  <si>
    <t xml:space="preserve">#r of persons reached through installation of necessary equipment to reinforce the distribution networkt </t>
  </si>
  <si>
    <t xml:space="preserve">Activity 1: Existing MV/LV transformers  including LV cables and poles as needed are rehabilitated </t>
  </si>
  <si>
    <t>Activity 2: New transformers including LV cables and poles as needed are provided and installed</t>
  </si>
  <si>
    <t>Activity 3: Reinforcing MV/LV feeders are provided and installed</t>
  </si>
  <si>
    <t>Activity 4:Promoting installation of legal electrical connections</t>
  </si>
  <si>
    <r>
      <rPr>
        <b/>
        <sz val="12"/>
        <color rgb="FFFFFFFF"/>
        <rFont val="Calibri"/>
        <family val="2"/>
      </rPr>
      <t>Outcome 4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Enhance capacity of MoEW to plan, budget and oversee energy sector initiatives</t>
    </r>
  </si>
  <si>
    <t># of new energy initiatives and projects resulting from capacity development and support to MoEW</t>
  </si>
  <si>
    <t>Project</t>
  </si>
  <si>
    <t>number of projects identified and implemented by the recruited staff at MoEW</t>
  </si>
  <si>
    <t>Activity Info and/or direct reporting to LCEC/MoEW</t>
  </si>
  <si>
    <r>
      <t>Output 4.1:</t>
    </r>
    <r>
      <rPr>
        <sz val="10"/>
        <color rgb="FF000000"/>
        <rFont val="Calibri"/>
        <family val="2"/>
      </rPr>
      <t xml:space="preserve"> MoEW staff specialized in different areas of the Energy sector provided</t>
    </r>
  </si>
  <si>
    <t>number of staff provided to MoEW to assist in implementation of projects</t>
  </si>
  <si>
    <t>Activity 1: Staff provided to MoEW to assist in implementation of renewable energy and energy efficient projects</t>
  </si>
  <si>
    <t>Activity 2: Staff provided to MoEW to implement works on the transmission network</t>
  </si>
  <si>
    <t>Activity 3: Staff provided to MoEW to implement works on the distribution network</t>
  </si>
  <si>
    <t>Output 1.1 Renewable Energy systems implemented</t>
  </si>
  <si>
    <t xml:space="preserve">Output 2.1: Energy efficient products to households and public institutions provided </t>
  </si>
  <si>
    <t>Output 3.1: Transmission network reinforced through the installation of HV/MV transformers</t>
  </si>
  <si>
    <t xml:space="preserve">Output 3.2: Distribution network reinforced through the installation of MV/LV transformers </t>
  </si>
  <si>
    <t>Output 4.1: MoEW staff specialized in different areas of the Energy sector provided</t>
  </si>
  <si>
    <t>29 governmental hospitals
218 PHC
128 SHC
233 SDC
343 public schools
4 Water Establishment
MoEW
251 Muncipalities</t>
  </si>
  <si>
    <t>#  of households (HH) supported through the installation of Solar Water Heater system (SWH)</t>
  </si>
  <si>
    <t>Results</t>
  </si>
  <si>
    <t>Project reports from partners in Activity info.</t>
  </si>
  <si>
    <t>Increase in MWh resulting from installed capacity through renewable energy sources</t>
  </si>
  <si>
    <t>Common renewable enegy technolgies are:
•	Solar PV (including the hybrid system with grid-electricity and diesel generator);
•	Biomass energy utilization (e.g. biogas, solid waste incineration (waste-to-energy));
•	Ground source heat pumps;
•	Micro-hydropower;
•	Small-wind turbines; and
•	Cogeneration systems (combined heat and power systems).</t>
  </si>
  <si>
    <t xml:space="preserve">Reduction resulting from installed capacity through energy efficient measures in MWh </t>
  </si>
  <si>
    <t>Examples for household energy efficient products are listed in the UNDP's study on energy efficient home appliance (https://goo.gl/Cp6yzc)</t>
  </si>
  <si>
    <t>The types of necessary equipment are as follows:
-66 kV Outgoing Bay
-66 kV Incoming Bay
- 20 MVA Transformer
- 40 MVA Transformer
- MV Switchgears</t>
  </si>
  <si>
    <t>The types of reinforcement are as follows:
- Rehabilitation of existing MV/LV transformers  including LV cables and poles
- Installation of  new transformers including LV cables and pole
- Installation of reinforcing MV/LV feeders
- Installation of legal electrical connections</t>
  </si>
  <si>
    <t>Budget 2017</t>
  </si>
  <si>
    <t>%Hum 2017</t>
  </si>
  <si>
    <t>%Stab 207</t>
  </si>
  <si>
    <t>ENERGY SECTOR Required BUDGET AT OUTPUT LEVEL - 2017-2020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</si>
</sst>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5B9BD5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3"/>
    <xf numFmtId="0" fontId="17" fillId="0" borderId="3"/>
    <xf numFmtId="44" fontId="17" fillId="0" borderId="3" applyFont="0" applyFill="0" applyBorder="0" applyAlignment="0" applyProtection="0"/>
    <xf numFmtId="9" fontId="17" fillId="0" borderId="3" applyFont="0" applyFill="0" applyBorder="0" applyAlignment="0" applyProtection="0"/>
    <xf numFmtId="44" fontId="1" fillId="0" borderId="3" applyFont="0" applyFill="0" applyBorder="0" applyAlignment="0" applyProtection="0"/>
    <xf numFmtId="0" fontId="19" fillId="0" borderId="3"/>
    <xf numFmtId="43" fontId="19" fillId="0" borderId="3" applyFont="0" applyFill="0" applyBorder="0" applyAlignment="0" applyProtection="0"/>
    <xf numFmtId="43" fontId="1" fillId="0" borderId="3" applyFont="0" applyFill="0" applyBorder="0" applyAlignment="0" applyProtection="0"/>
    <xf numFmtId="9" fontId="1" fillId="0" borderId="3" applyFont="0" applyFill="0" applyBorder="0" applyAlignment="0" applyProtection="0"/>
  </cellStyleXfs>
  <cellXfs count="210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5" fillId="0" borderId="3" xfId="0" applyFont="1" applyBorder="1"/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/>
    <xf numFmtId="0" fontId="9" fillId="2" borderId="3" xfId="0" applyFont="1" applyFill="1" applyBorder="1" applyAlignment="1">
      <alignment vertical="top" wrapText="1"/>
    </xf>
    <xf numFmtId="0" fontId="3" fillId="5" borderId="3" xfId="0" applyFont="1" applyFill="1" applyBorder="1"/>
    <xf numFmtId="0" fontId="0" fillId="8" borderId="3" xfId="0" applyFill="1" applyBorder="1"/>
    <xf numFmtId="0" fontId="3" fillId="2" borderId="3" xfId="0" applyFont="1" applyFill="1" applyBorder="1" applyAlignment="1">
      <alignment wrapText="1"/>
    </xf>
    <xf numFmtId="0" fontId="5" fillId="8" borderId="3" xfId="0" applyFont="1" applyFill="1" applyBorder="1"/>
    <xf numFmtId="0" fontId="3" fillId="5" borderId="1" xfId="0" applyFont="1" applyFill="1" applyBorder="1"/>
    <xf numFmtId="9" fontId="9" fillId="2" borderId="3" xfId="0" applyNumberFormat="1" applyFont="1" applyFill="1" applyBorder="1" applyAlignment="1">
      <alignment horizontal="right" vertical="top" wrapText="1"/>
    </xf>
    <xf numFmtId="3" fontId="9" fillId="6" borderId="3" xfId="0" applyNumberFormat="1" applyFont="1" applyFill="1" applyBorder="1" applyAlignment="1">
      <alignment horizontal="right" vertical="top" wrapText="1"/>
    </xf>
    <xf numFmtId="3" fontId="9" fillId="7" borderId="3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top" wrapText="1"/>
    </xf>
    <xf numFmtId="0" fontId="9" fillId="2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3" xfId="0" applyFont="1" applyBorder="1"/>
    <xf numFmtId="0" fontId="3" fillId="0" borderId="1" xfId="0" applyFont="1" applyBorder="1"/>
    <xf numFmtId="0" fontId="0" fillId="0" borderId="3" xfId="0" applyBorder="1"/>
    <xf numFmtId="0" fontId="3" fillId="8" borderId="3" xfId="0" applyFont="1" applyFill="1" applyBorder="1"/>
    <xf numFmtId="0" fontId="0" fillId="8" borderId="0" xfId="0" applyFill="1"/>
    <xf numFmtId="0" fontId="3" fillId="5" borderId="3" xfId="0" applyFont="1" applyFill="1" applyBorder="1" applyAlignment="1">
      <alignment horizontal="left"/>
    </xf>
    <xf numFmtId="0" fontId="5" fillId="8" borderId="25" xfId="0" applyFont="1" applyFill="1" applyBorder="1"/>
    <xf numFmtId="0" fontId="7" fillId="9" borderId="8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7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left" vertical="center"/>
    </xf>
    <xf numFmtId="0" fontId="7" fillId="9" borderId="8" xfId="0" applyFont="1" applyFill="1" applyBorder="1" applyAlignment="1">
      <alignment vertical="center"/>
    </xf>
    <xf numFmtId="0" fontId="6" fillId="9" borderId="11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left" vertical="center"/>
    </xf>
    <xf numFmtId="0" fontId="9" fillId="8" borderId="11" xfId="0" applyFont="1" applyFill="1" applyBorder="1"/>
    <xf numFmtId="0" fontId="9" fillId="8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5" borderId="3" xfId="0" applyFont="1" applyFill="1" applyBorder="1"/>
    <xf numFmtId="0" fontId="6" fillId="9" borderId="30" xfId="0" applyFont="1" applyFill="1" applyBorder="1" applyAlignment="1">
      <alignment horizontal="left" vertical="center"/>
    </xf>
    <xf numFmtId="0" fontId="6" fillId="9" borderId="28" xfId="0" applyFont="1" applyFill="1" applyBorder="1" applyAlignment="1">
      <alignment horizontal="left" vertical="center"/>
    </xf>
    <xf numFmtId="0" fontId="6" fillId="9" borderId="28" xfId="0" applyFont="1" applyFill="1" applyBorder="1" applyAlignment="1">
      <alignment horizontal="left" vertical="center" wrapText="1"/>
    </xf>
    <xf numFmtId="164" fontId="9" fillId="2" borderId="11" xfId="2" applyNumberFormat="1" applyFont="1" applyFill="1" applyBorder="1" applyAlignment="1">
      <alignment horizontal="right" vertical="top" wrapText="1"/>
    </xf>
    <xf numFmtId="164" fontId="9" fillId="6" borderId="11" xfId="2" applyNumberFormat="1" applyFont="1" applyFill="1" applyBorder="1" applyAlignment="1">
      <alignment horizontal="right" vertical="top" wrapText="1"/>
    </xf>
    <xf numFmtId="164" fontId="9" fillId="7" borderId="11" xfId="2" applyNumberFormat="1" applyFont="1" applyFill="1" applyBorder="1" applyAlignment="1">
      <alignment horizontal="right" vertical="top" wrapText="1"/>
    </xf>
    <xf numFmtId="164" fontId="9" fillId="6" borderId="9" xfId="2" applyNumberFormat="1" applyFont="1" applyFill="1" applyBorder="1" applyAlignment="1">
      <alignment horizontal="right" vertical="top" wrapText="1"/>
    </xf>
    <xf numFmtId="164" fontId="9" fillId="7" borderId="9" xfId="2" applyNumberFormat="1" applyFont="1" applyFill="1" applyBorder="1" applyAlignment="1">
      <alignment horizontal="right" vertical="top" wrapText="1"/>
    </xf>
    <xf numFmtId="0" fontId="9" fillId="5" borderId="3" xfId="0" applyFont="1" applyFill="1" applyBorder="1" applyAlignment="1">
      <alignment horizontal="right" vertical="top" wrapText="1"/>
    </xf>
    <xf numFmtId="9" fontId="9" fillId="5" borderId="3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/>
    </xf>
    <xf numFmtId="0" fontId="6" fillId="8" borderId="0" xfId="0" applyFont="1" applyFill="1" applyAlignment="1">
      <alignment wrapText="1"/>
    </xf>
    <xf numFmtId="0" fontId="9" fillId="8" borderId="0" xfId="0" applyFont="1" applyFill="1"/>
    <xf numFmtId="0" fontId="6" fillId="12" borderId="0" xfId="0" applyFont="1" applyFill="1" applyAlignment="1">
      <alignment wrapText="1"/>
    </xf>
    <xf numFmtId="3" fontId="14" fillId="12" borderId="11" xfId="0" applyNumberFormat="1" applyFont="1" applyFill="1" applyBorder="1" applyAlignment="1">
      <alignment horizontal="right" wrapText="1"/>
    </xf>
    <xf numFmtId="9" fontId="14" fillId="12" borderId="11" xfId="1" applyFont="1" applyFill="1" applyBorder="1" applyAlignment="1">
      <alignment horizontal="right" wrapText="1"/>
    </xf>
    <xf numFmtId="3" fontId="14" fillId="12" borderId="11" xfId="0" applyNumberFormat="1" applyFont="1" applyFill="1" applyBorder="1" applyAlignment="1">
      <alignment horizontal="right" vertical="center" wrapText="1"/>
    </xf>
    <xf numFmtId="9" fontId="14" fillId="12" borderId="11" xfId="1" applyFont="1" applyFill="1" applyBorder="1" applyAlignment="1">
      <alignment horizontal="right" vertical="center" wrapText="1"/>
    </xf>
    <xf numFmtId="0" fontId="6" fillId="13" borderId="0" xfId="0" applyFont="1" applyFill="1" applyAlignment="1">
      <alignment wrapText="1"/>
    </xf>
    <xf numFmtId="3" fontId="14" fillId="13" borderId="11" xfId="0" applyNumberFormat="1" applyFont="1" applyFill="1" applyBorder="1" applyAlignment="1">
      <alignment horizontal="right" wrapText="1"/>
    </xf>
    <xf numFmtId="9" fontId="14" fillId="13" borderId="11" xfId="1" applyFont="1" applyFill="1" applyBorder="1" applyAlignment="1">
      <alignment horizontal="right" wrapText="1"/>
    </xf>
    <xf numFmtId="3" fontId="14" fillId="13" borderId="11" xfId="0" applyNumberFormat="1" applyFont="1" applyFill="1" applyBorder="1" applyAlignment="1">
      <alignment horizontal="right" vertical="center" wrapText="1"/>
    </xf>
    <xf numFmtId="9" fontId="14" fillId="13" borderId="11" xfId="1" applyFont="1" applyFill="1" applyBorder="1" applyAlignment="1">
      <alignment horizontal="right" vertical="center" wrapText="1"/>
    </xf>
    <xf numFmtId="0" fontId="6" fillId="14" borderId="0" xfId="0" applyFont="1" applyFill="1" applyAlignment="1">
      <alignment wrapText="1"/>
    </xf>
    <xf numFmtId="3" fontId="14" fillId="14" borderId="11" xfId="0" applyNumberFormat="1" applyFont="1" applyFill="1" applyBorder="1" applyAlignment="1">
      <alignment horizontal="right" wrapText="1"/>
    </xf>
    <xf numFmtId="3" fontId="14" fillId="14" borderId="11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3" fontId="9" fillId="2" borderId="11" xfId="0" applyNumberFormat="1" applyFont="1" applyFill="1" applyBorder="1" applyAlignment="1">
      <alignment horizontal="right" vertical="top" wrapText="1"/>
    </xf>
    <xf numFmtId="3" fontId="9" fillId="6" borderId="11" xfId="0" applyNumberFormat="1" applyFont="1" applyFill="1" applyBorder="1" applyAlignment="1">
      <alignment horizontal="right" vertical="top" wrapText="1"/>
    </xf>
    <xf numFmtId="3" fontId="9" fillId="7" borderId="11" xfId="0" applyNumberFormat="1" applyFont="1" applyFill="1" applyBorder="1" applyAlignment="1">
      <alignment horizontal="right" vertical="top" wrapText="1"/>
    </xf>
    <xf numFmtId="0" fontId="0" fillId="8" borderId="11" xfId="0" applyFill="1" applyBorder="1"/>
    <xf numFmtId="0" fontId="6" fillId="2" borderId="11" xfId="0" applyFont="1" applyFill="1" applyBorder="1" applyAlignment="1">
      <alignment horizontal="left" vertical="top" wrapText="1"/>
    </xf>
    <xf numFmtId="164" fontId="6" fillId="2" borderId="11" xfId="2" applyNumberFormat="1" applyFont="1" applyFill="1" applyBorder="1" applyAlignment="1">
      <alignment horizontal="right" vertical="top" wrapText="1"/>
    </xf>
    <xf numFmtId="164" fontId="6" fillId="7" borderId="11" xfId="2" applyNumberFormat="1" applyFont="1" applyFill="1" applyBorder="1" applyAlignment="1">
      <alignment horizontal="right" vertical="top" wrapText="1"/>
    </xf>
    <xf numFmtId="164" fontId="6" fillId="6" borderId="11" xfId="2" applyNumberFormat="1" applyFont="1" applyFill="1" applyBorder="1" applyAlignment="1">
      <alignment horizontal="right" vertical="top" wrapText="1"/>
    </xf>
    <xf numFmtId="0" fontId="1" fillId="0" borderId="3" xfId="3"/>
    <xf numFmtId="0" fontId="18" fillId="0" borderId="3" xfId="3" applyFont="1"/>
    <xf numFmtId="164" fontId="20" fillId="18" borderId="36" xfId="10" applyNumberFormat="1" applyFont="1" applyFill="1" applyBorder="1"/>
    <xf numFmtId="164" fontId="20" fillId="17" borderId="36" xfId="10" applyNumberFormat="1" applyFont="1" applyFill="1" applyBorder="1"/>
    <xf numFmtId="9" fontId="14" fillId="14" borderId="11" xfId="1" applyFont="1" applyFill="1" applyBorder="1" applyAlignment="1">
      <alignment horizontal="right" wrapText="1"/>
    </xf>
    <xf numFmtId="9" fontId="14" fillId="14" borderId="11" xfId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top" wrapText="1"/>
    </xf>
    <xf numFmtId="164" fontId="6" fillId="7" borderId="7" xfId="2" applyNumberFormat="1" applyFont="1" applyFill="1" applyBorder="1" applyAlignment="1">
      <alignment horizontal="right" vertical="top" wrapText="1"/>
    </xf>
    <xf numFmtId="0" fontId="14" fillId="12" borderId="3" xfId="8" applyFont="1" applyFill="1" applyAlignment="1">
      <alignment horizontal="right" vertical="center"/>
    </xf>
    <xf numFmtId="0" fontId="14" fillId="0" borderId="32" xfId="8" applyFont="1" applyBorder="1" applyAlignment="1">
      <alignment horizontal="left" vertical="center"/>
    </xf>
    <xf numFmtId="0" fontId="14" fillId="0" borderId="3" xfId="8" applyFont="1" applyAlignment="1">
      <alignment horizontal="left" vertical="center"/>
    </xf>
    <xf numFmtId="0" fontId="14" fillId="12" borderId="25" xfId="8" applyFont="1" applyFill="1" applyBorder="1" applyAlignment="1">
      <alignment vertical="center"/>
    </xf>
    <xf numFmtId="0" fontId="14" fillId="12" borderId="33" xfId="8" applyFont="1" applyFill="1" applyBorder="1" applyAlignment="1">
      <alignment vertical="center"/>
    </xf>
    <xf numFmtId="0" fontId="14" fillId="0" borderId="3" xfId="8" applyFont="1" applyAlignment="1">
      <alignment horizontal="right" vertical="center"/>
    </xf>
    <xf numFmtId="0" fontId="14" fillId="12" borderId="3" xfId="8" applyFont="1" applyFill="1" applyAlignment="1">
      <alignment horizontal="right" vertical="center" wrapText="1"/>
    </xf>
    <xf numFmtId="164" fontId="21" fillId="12" borderId="33" xfId="9" applyNumberFormat="1" applyFont="1" applyFill="1" applyBorder="1" applyAlignment="1">
      <alignment vertical="center"/>
    </xf>
    <xf numFmtId="164" fontId="21" fillId="16" borderId="38" xfId="9" applyNumberFormat="1" applyFont="1" applyFill="1" applyBorder="1" applyAlignment="1">
      <alignment vertical="center"/>
    </xf>
    <xf numFmtId="164" fontId="21" fillId="17" borderId="37" xfId="9" applyNumberFormat="1" applyFont="1" applyFill="1" applyBorder="1" applyAlignment="1">
      <alignment vertical="center"/>
    </xf>
    <xf numFmtId="41" fontId="21" fillId="18" borderId="37" xfId="9" applyNumberFormat="1" applyFont="1" applyFill="1" applyBorder="1" applyAlignment="1">
      <alignment vertical="center"/>
    </xf>
    <xf numFmtId="164" fontId="21" fillId="12" borderId="3" xfId="9" applyNumberFormat="1" applyFont="1" applyFill="1" applyAlignment="1">
      <alignment vertical="center"/>
    </xf>
    <xf numFmtId="164" fontId="14" fillId="16" borderId="35" xfId="9" applyNumberFormat="1" applyFont="1" applyFill="1" applyBorder="1" applyAlignment="1">
      <alignment vertical="center"/>
    </xf>
    <xf numFmtId="164" fontId="14" fillId="12" borderId="3" xfId="9" applyNumberFormat="1" applyFont="1" applyFill="1" applyAlignment="1">
      <alignment vertical="center"/>
    </xf>
    <xf numFmtId="0" fontId="14" fillId="0" borderId="3" xfId="8" applyFont="1" applyAlignment="1">
      <alignment vertical="center"/>
    </xf>
    <xf numFmtId="0" fontId="21" fillId="15" borderId="3" xfId="8" applyFont="1" applyFill="1" applyAlignment="1">
      <alignment vertical="center"/>
    </xf>
    <xf numFmtId="0" fontId="20" fillId="0" borderId="3" xfId="3" applyFont="1"/>
    <xf numFmtId="0" fontId="21" fillId="15" borderId="25" xfId="8" applyFont="1" applyFill="1" applyBorder="1" applyAlignment="1">
      <alignment vertical="center"/>
    </xf>
    <xf numFmtId="0" fontId="21" fillId="15" borderId="33" xfId="8" applyFont="1" applyFill="1" applyBorder="1" applyAlignment="1">
      <alignment vertical="center"/>
    </xf>
    <xf numFmtId="0" fontId="21" fillId="20" borderId="39" xfId="8" applyFont="1" applyFill="1" applyBorder="1" applyAlignment="1">
      <alignment horizontal="right" vertical="center"/>
    </xf>
    <xf numFmtId="0" fontId="21" fillId="17" borderId="39" xfId="8" applyFont="1" applyFill="1" applyBorder="1" applyAlignment="1">
      <alignment horizontal="right" vertical="center"/>
    </xf>
    <xf numFmtId="0" fontId="21" fillId="18" borderId="25" xfId="8" applyFont="1" applyFill="1" applyBorder="1" applyAlignment="1">
      <alignment horizontal="right" vertical="center"/>
    </xf>
    <xf numFmtId="0" fontId="20" fillId="12" borderId="3" xfId="3" applyFont="1" applyFill="1"/>
    <xf numFmtId="44" fontId="14" fillId="16" borderId="36" xfId="7" applyFont="1" applyFill="1" applyBorder="1" applyAlignment="1">
      <alignment vertical="center"/>
    </xf>
    <xf numFmtId="44" fontId="14" fillId="11" borderId="36" xfId="7" applyFont="1" applyFill="1" applyBorder="1" applyAlignment="1">
      <alignment vertical="center"/>
    </xf>
    <xf numFmtId="44" fontId="14" fillId="19" borderId="36" xfId="7" applyFont="1" applyFill="1" applyBorder="1" applyAlignment="1">
      <alignment vertical="center"/>
    </xf>
    <xf numFmtId="9" fontId="14" fillId="16" borderId="36" xfId="11" applyFont="1" applyFill="1" applyBorder="1" applyAlignment="1">
      <alignment vertical="center"/>
    </xf>
    <xf numFmtId="9" fontId="14" fillId="11" borderId="36" xfId="11" applyFont="1" applyFill="1" applyBorder="1" applyAlignment="1">
      <alignment vertical="center"/>
    </xf>
    <xf numFmtId="9" fontId="14" fillId="19" borderId="36" xfId="11" applyFont="1" applyFill="1" applyBorder="1" applyAlignment="1">
      <alignment vertical="center"/>
    </xf>
    <xf numFmtId="164" fontId="22" fillId="0" borderId="3" xfId="9" applyNumberFormat="1" applyFont="1" applyAlignment="1">
      <alignment vertical="center"/>
    </xf>
    <xf numFmtId="164" fontId="21" fillId="16" borderId="35" xfId="9" applyNumberFormat="1" applyFont="1" applyFill="1" applyBorder="1" applyAlignment="1">
      <alignment horizontal="right" vertical="center"/>
    </xf>
    <xf numFmtId="164" fontId="21" fillId="17" borderId="39" xfId="9" quotePrefix="1" applyNumberFormat="1" applyFont="1" applyFill="1" applyBorder="1" applyAlignment="1">
      <alignment horizontal="right" vertical="center" wrapText="1"/>
    </xf>
    <xf numFmtId="165" fontId="21" fillId="18" borderId="39" xfId="9" applyNumberFormat="1" applyFont="1" applyFill="1" applyBorder="1" applyAlignment="1">
      <alignment horizontal="right" vertical="center" wrapText="1"/>
    </xf>
    <xf numFmtId="0" fontId="21" fillId="12" borderId="33" xfId="8" applyFont="1" applyFill="1" applyBorder="1" applyAlignment="1">
      <alignment vertical="center"/>
    </xf>
    <xf numFmtId="0" fontId="21" fillId="0" borderId="3" xfId="8" applyFont="1" applyAlignment="1">
      <alignment vertical="center"/>
    </xf>
    <xf numFmtId="0" fontId="23" fillId="15" borderId="25" xfId="3" applyFont="1" applyFill="1" applyBorder="1" applyAlignment="1">
      <alignment horizontal="right"/>
    </xf>
    <xf numFmtId="0" fontId="23" fillId="15" borderId="34" xfId="3" applyFont="1" applyFill="1" applyBorder="1" applyAlignment="1">
      <alignment horizontal="right"/>
    </xf>
    <xf numFmtId="0" fontId="14" fillId="12" borderId="33" xfId="8" applyFont="1" applyFill="1" applyBorder="1" applyAlignment="1">
      <alignment horizontal="left" vertical="center" wrapText="1"/>
    </xf>
    <xf numFmtId="44" fontId="21" fillId="15" borderId="32" xfId="7" applyFont="1" applyFill="1" applyBorder="1" applyAlignment="1">
      <alignment vertical="top" wrapText="1"/>
    </xf>
    <xf numFmtId="3" fontId="14" fillId="16" borderId="33" xfId="3" applyNumberFormat="1" applyFont="1" applyFill="1" applyBorder="1" applyAlignment="1">
      <alignment vertical="top"/>
    </xf>
    <xf numFmtId="9" fontId="14" fillId="16" borderId="33" xfId="3" applyNumberFormat="1" applyFont="1" applyFill="1" applyBorder="1" applyAlignment="1">
      <alignment vertical="top"/>
    </xf>
    <xf numFmtId="3" fontId="14" fillId="17" borderId="33" xfId="3" applyNumberFormat="1" applyFont="1" applyFill="1" applyBorder="1" applyAlignment="1">
      <alignment vertical="top"/>
    </xf>
    <xf numFmtId="9" fontId="14" fillId="17" borderId="33" xfId="3" applyNumberFormat="1" applyFont="1" applyFill="1" applyBorder="1" applyAlignment="1">
      <alignment vertical="top"/>
    </xf>
    <xf numFmtId="3" fontId="14" fillId="18" borderId="33" xfId="3" applyNumberFormat="1" applyFont="1" applyFill="1" applyBorder="1" applyAlignment="1">
      <alignment vertical="top"/>
    </xf>
    <xf numFmtId="9" fontId="14" fillId="18" borderId="33" xfId="3" applyNumberFormat="1" applyFont="1" applyFill="1" applyBorder="1" applyAlignment="1">
      <alignment vertical="top"/>
    </xf>
    <xf numFmtId="44" fontId="21" fillId="15" borderId="33" xfId="7" applyFont="1" applyFill="1" applyBorder="1" applyAlignment="1">
      <alignment vertical="top"/>
    </xf>
    <xf numFmtId="0" fontId="24" fillId="2" borderId="3" xfId="0" applyFont="1" applyFill="1" applyBorder="1"/>
    <xf numFmtId="164" fontId="9" fillId="7" borderId="11" xfId="2" applyNumberFormat="1" applyFont="1" applyFill="1" applyBorder="1" applyAlignment="1">
      <alignment vertical="top" wrapText="1"/>
    </xf>
    <xf numFmtId="164" fontId="9" fillId="6" borderId="7" xfId="2" applyNumberFormat="1" applyFont="1" applyFill="1" applyBorder="1" applyAlignment="1">
      <alignment horizontal="right" vertical="top" wrapText="1"/>
    </xf>
    <xf numFmtId="164" fontId="6" fillId="6" borderId="7" xfId="2" applyNumberFormat="1" applyFont="1" applyFill="1" applyBorder="1" applyAlignment="1">
      <alignment horizontal="right" vertical="top" wrapText="1"/>
    </xf>
    <xf numFmtId="3" fontId="9" fillId="8" borderId="0" xfId="0" applyNumberFormat="1" applyFont="1" applyFill="1"/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9" fontId="9" fillId="7" borderId="3" xfId="1" applyFont="1" applyFill="1" applyBorder="1" applyAlignment="1">
      <alignment horizontal="right" vertical="top" wrapText="1"/>
    </xf>
    <xf numFmtId="0" fontId="23" fillId="18" borderId="3" xfId="3" applyFont="1" applyFill="1" applyAlignment="1">
      <alignment horizontal="center"/>
    </xf>
    <xf numFmtId="0" fontId="21" fillId="15" borderId="24" xfId="8" applyFont="1" applyFill="1" applyBorder="1" applyAlignment="1">
      <alignment vertical="center"/>
    </xf>
    <xf numFmtId="0" fontId="21" fillId="15" borderId="25" xfId="8" applyFont="1" applyFill="1" applyBorder="1" applyAlignment="1">
      <alignment vertical="center"/>
    </xf>
    <xf numFmtId="164" fontId="21" fillId="15" borderId="23" xfId="9" applyNumberFormat="1" applyFont="1" applyFill="1" applyBorder="1" applyAlignment="1">
      <alignment horizontal="left" vertical="center"/>
    </xf>
    <xf numFmtId="164" fontId="21" fillId="15" borderId="3" xfId="9" applyNumberFormat="1" applyFont="1" applyFill="1" applyAlignment="1">
      <alignment horizontal="left" vertical="center"/>
    </xf>
    <xf numFmtId="0" fontId="23" fillId="15" borderId="3" xfId="3" applyFont="1" applyFill="1" applyAlignment="1">
      <alignment horizontal="right" vertical="center"/>
    </xf>
    <xf numFmtId="0" fontId="23" fillId="15" borderId="25" xfId="3" applyFont="1" applyFill="1" applyBorder="1" applyAlignment="1">
      <alignment horizontal="right" vertical="center"/>
    </xf>
    <xf numFmtId="0" fontId="23" fillId="15" borderId="3" xfId="3" applyFont="1" applyFill="1" applyAlignment="1">
      <alignment horizontal="left" vertical="center"/>
    </xf>
    <xf numFmtId="0" fontId="23" fillId="15" borderId="25" xfId="3" applyFont="1" applyFill="1" applyBorder="1" applyAlignment="1">
      <alignment horizontal="left" vertical="center"/>
    </xf>
    <xf numFmtId="0" fontId="23" fillId="17" borderId="3" xfId="3" applyFont="1" applyFill="1" applyAlignment="1">
      <alignment horizontal="center"/>
    </xf>
    <xf numFmtId="164" fontId="14" fillId="16" borderId="3" xfId="9" applyNumberFormat="1" applyFont="1" applyFill="1" applyAlignment="1">
      <alignment horizontal="left" vertical="top" wrapText="1"/>
    </xf>
    <xf numFmtId="164" fontId="14" fillId="18" borderId="40" xfId="9" applyNumberFormat="1" applyFont="1" applyFill="1" applyBorder="1" applyAlignment="1">
      <alignment horizontal="left" vertical="top" wrapText="1"/>
    </xf>
    <xf numFmtId="164" fontId="14" fillId="18" borderId="40" xfId="9" applyNumberFormat="1" applyFont="1" applyFill="1" applyBorder="1" applyAlignment="1">
      <alignment horizontal="left" vertical="top"/>
    </xf>
    <xf numFmtId="0" fontId="21" fillId="16" borderId="3" xfId="3" applyFont="1" applyFill="1" applyAlignment="1">
      <alignment horizontal="center"/>
    </xf>
    <xf numFmtId="0" fontId="21" fillId="15" borderId="33" xfId="8" applyFont="1" applyFill="1" applyBorder="1" applyAlignment="1">
      <alignment vertical="top" wrapText="1"/>
    </xf>
    <xf numFmtId="0" fontId="14" fillId="12" borderId="33" xfId="3" applyFont="1" applyFill="1" applyBorder="1" applyAlignment="1">
      <alignment vertical="top" wrapText="1"/>
    </xf>
    <xf numFmtId="0" fontId="9" fillId="8" borderId="3" xfId="0" applyFont="1" applyFill="1" applyBorder="1" applyAlignment="1">
      <alignment horizontal="left"/>
    </xf>
    <xf numFmtId="0" fontId="6" fillId="10" borderId="11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top" wrapText="1" indent="1"/>
    </xf>
    <xf numFmtId="0" fontId="9" fillId="2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4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 vertical="top" wrapText="1" indent="1"/>
    </xf>
    <xf numFmtId="0" fontId="3" fillId="4" borderId="15" xfId="0" applyFont="1" applyFill="1" applyBorder="1" applyAlignment="1">
      <alignment horizontal="left" vertical="top" wrapText="1" indent="1"/>
    </xf>
    <xf numFmtId="0" fontId="3" fillId="4" borderId="16" xfId="0" applyFont="1" applyFill="1" applyBorder="1" applyAlignment="1">
      <alignment horizontal="left" vertical="top" wrapText="1" indent="1"/>
    </xf>
    <xf numFmtId="0" fontId="9" fillId="2" borderId="8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4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/>
    </xf>
    <xf numFmtId="0" fontId="5" fillId="0" borderId="3" xfId="0" applyFont="1" applyBorder="1"/>
    <xf numFmtId="0" fontId="5" fillId="0" borderId="25" xfId="0" applyFont="1" applyBorder="1"/>
    <xf numFmtId="0" fontId="6" fillId="10" borderId="27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6" fillId="2" borderId="2" xfId="0" applyFont="1" applyFill="1" applyBorder="1"/>
    <xf numFmtId="0" fontId="6" fillId="5" borderId="2" xfId="0" applyFont="1" applyFill="1" applyBorder="1"/>
    <xf numFmtId="0" fontId="5" fillId="8" borderId="3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25" xfId="0" applyFont="1" applyFill="1" applyBorder="1" applyAlignment="1">
      <alignment horizontal="left" vertical="top" wrapText="1"/>
    </xf>
    <xf numFmtId="0" fontId="9" fillId="2" borderId="42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 wrapText="1" indent="1"/>
    </xf>
    <xf numFmtId="0" fontId="9" fillId="4" borderId="23" xfId="0" applyFont="1" applyFill="1" applyBorder="1" applyAlignment="1">
      <alignment horizontal="left" vertical="top" wrapText="1" indent="1"/>
    </xf>
    <xf numFmtId="0" fontId="9" fillId="4" borderId="24" xfId="0" applyFont="1" applyFill="1" applyBorder="1" applyAlignment="1">
      <alignment horizontal="left" vertical="top" wrapText="1" inden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top" wrapText="1" indent="1"/>
    </xf>
  </cellXfs>
  <cellStyles count="12">
    <cellStyle name="Comma" xfId="2" builtinId="3"/>
    <cellStyle name="Comma 2" xfId="9" xr:uid="{527A185C-AAAD-4D72-A08F-69D9CFA9E193}"/>
    <cellStyle name="Comma 3" xfId="10" xr:uid="{72EB3E83-83E1-42F3-A8A5-F7858CF5A263}"/>
    <cellStyle name="Currency 2" xfId="5" xr:uid="{112AE403-B34F-497E-92E1-4F0855D04F70}"/>
    <cellStyle name="Currency 3" xfId="7" xr:uid="{1C191059-3D40-4DF4-AA8F-2753FA623240}"/>
    <cellStyle name="Normal" xfId="0" builtinId="0"/>
    <cellStyle name="Normal 2" xfId="3" xr:uid="{9168E196-E4FC-4A83-8E33-767DAD4CD390}"/>
    <cellStyle name="Normal 2 2" xfId="8" xr:uid="{FEDCE57F-0B11-49AD-BEE0-3BFA3C33498D}"/>
    <cellStyle name="Normal 3" xfId="4" xr:uid="{CB366875-DDEA-483A-B31A-87ED1BBB44E6}"/>
    <cellStyle name="Percent" xfId="1" builtinId="5"/>
    <cellStyle name="Percent 2" xfId="11" xr:uid="{F49B0C63-A84C-46F1-A269-2AF29F3A0A50}"/>
    <cellStyle name="Percent 3" xfId="6" xr:uid="{29FFC840-787E-4028-98BE-5B2FF7F19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551E-368B-47E0-8322-54827F7C1B36}">
  <sheetPr>
    <pageSetUpPr fitToPage="1"/>
  </sheetPr>
  <dimension ref="A1:K35"/>
  <sheetViews>
    <sheetView showGridLines="0" zoomScale="80" zoomScaleNormal="80" zoomScalePageLayoutView="80" workbookViewId="0">
      <selection activeCell="B5" sqref="B5"/>
    </sheetView>
  </sheetViews>
  <sheetFormatPr defaultColWidth="8.85546875" defaultRowHeight="15" x14ac:dyDescent="0.25"/>
  <cols>
    <col min="1" max="1" width="25.140625" style="88" customWidth="1"/>
    <col min="2" max="2" width="41.28515625" style="88" bestFit="1" customWidth="1"/>
    <col min="3" max="3" width="23.42578125" style="88" customWidth="1"/>
    <col min="4" max="4" width="23" style="88" customWidth="1"/>
    <col min="5" max="5" width="20.42578125" style="88" customWidth="1"/>
    <col min="6" max="6" width="19.140625" style="88" customWidth="1"/>
    <col min="7" max="7" width="19.85546875" style="88" customWidth="1"/>
    <col min="8" max="8" width="22.42578125" style="88" customWidth="1"/>
    <col min="9" max="9" width="21.28515625" style="88" customWidth="1"/>
    <col min="10" max="10" width="19.140625" style="88" customWidth="1"/>
    <col min="11" max="11" width="20.42578125" style="88" customWidth="1"/>
    <col min="12" max="16384" width="8.85546875" style="88"/>
  </cols>
  <sheetData>
    <row r="1" spans="1:11" x14ac:dyDescent="0.25">
      <c r="A1" s="111" t="s">
        <v>57</v>
      </c>
      <c r="B1" s="96" t="s">
        <v>58</v>
      </c>
      <c r="C1" s="97"/>
      <c r="D1" s="112"/>
      <c r="E1" s="112"/>
      <c r="F1" s="112"/>
      <c r="G1" s="112"/>
      <c r="H1" s="112"/>
      <c r="I1" s="112"/>
      <c r="J1" s="112"/>
      <c r="K1" s="112"/>
    </row>
    <row r="2" spans="1:11" x14ac:dyDescent="0.25">
      <c r="A2" s="111"/>
      <c r="B2" s="96"/>
      <c r="C2" s="98"/>
      <c r="D2" s="112"/>
      <c r="E2" s="112"/>
      <c r="F2" s="112"/>
      <c r="G2" s="112"/>
      <c r="H2" s="112"/>
      <c r="I2" s="112"/>
      <c r="J2" s="112"/>
      <c r="K2" s="112"/>
    </row>
    <row r="3" spans="1:11" x14ac:dyDescent="0.25">
      <c r="A3" s="113" t="s">
        <v>56</v>
      </c>
      <c r="B3" s="99" t="s">
        <v>59</v>
      </c>
      <c r="C3" s="98"/>
      <c r="D3" s="112"/>
      <c r="E3" s="112"/>
      <c r="F3" s="112"/>
      <c r="G3" s="112"/>
      <c r="H3" s="112"/>
      <c r="I3" s="112"/>
      <c r="J3" s="112"/>
      <c r="K3" s="112"/>
    </row>
    <row r="4" spans="1:11" x14ac:dyDescent="0.25">
      <c r="A4" s="114" t="s">
        <v>55</v>
      </c>
      <c r="B4" s="100" t="s">
        <v>54</v>
      </c>
      <c r="C4" s="98"/>
      <c r="D4" s="112"/>
      <c r="E4" s="112"/>
      <c r="F4" s="112"/>
      <c r="G4" s="112"/>
      <c r="H4" s="112"/>
      <c r="I4" s="112"/>
      <c r="J4" s="112"/>
      <c r="K4" s="112"/>
    </row>
    <row r="5" spans="1:11" ht="66.75" customHeight="1" x14ac:dyDescent="0.25">
      <c r="A5" s="114" t="s">
        <v>53</v>
      </c>
      <c r="B5" s="133" t="s">
        <v>60</v>
      </c>
      <c r="C5" s="98"/>
      <c r="D5" s="112"/>
      <c r="E5" s="112"/>
      <c r="F5" s="112"/>
      <c r="G5" s="112"/>
      <c r="H5" s="112"/>
      <c r="I5" s="112"/>
      <c r="J5" s="112"/>
      <c r="K5" s="112"/>
    </row>
    <row r="6" spans="1:11" x14ac:dyDescent="0.25">
      <c r="A6" s="110"/>
      <c r="B6" s="101"/>
      <c r="C6" s="98"/>
      <c r="D6" s="112"/>
      <c r="E6" s="112"/>
      <c r="F6" s="112"/>
      <c r="G6" s="112"/>
      <c r="H6" s="112"/>
      <c r="I6" s="112"/>
      <c r="J6" s="112"/>
      <c r="K6" s="112"/>
    </row>
    <row r="7" spans="1:11" x14ac:dyDescent="0.25">
      <c r="A7" s="152" t="s">
        <v>42</v>
      </c>
      <c r="B7" s="153"/>
      <c r="C7" s="115">
        <v>2018</v>
      </c>
      <c r="D7" s="116">
        <v>2019</v>
      </c>
      <c r="E7" s="117">
        <v>2020</v>
      </c>
      <c r="F7" s="112"/>
      <c r="G7" s="112"/>
      <c r="H7" s="112"/>
      <c r="I7" s="112"/>
      <c r="J7" s="112"/>
      <c r="K7" s="112"/>
    </row>
    <row r="8" spans="1:11" x14ac:dyDescent="0.25">
      <c r="A8" s="118"/>
      <c r="B8" s="102" t="s">
        <v>61</v>
      </c>
      <c r="C8" s="119">
        <f>SUM(C25,C27,C29,C32)</f>
        <v>99238750</v>
      </c>
      <c r="D8" s="120">
        <f>SUM(F25,F27,F29,F32)</f>
        <v>99238750</v>
      </c>
      <c r="E8" s="121">
        <f>SUM(I25,I27,I29,I32)</f>
        <v>170945000</v>
      </c>
      <c r="F8" s="112"/>
      <c r="G8" s="112"/>
      <c r="H8" s="112"/>
      <c r="I8" s="112"/>
      <c r="J8" s="112"/>
      <c r="K8" s="112"/>
    </row>
    <row r="9" spans="1:11" x14ac:dyDescent="0.25">
      <c r="A9" s="118"/>
      <c r="B9" s="96" t="s">
        <v>40</v>
      </c>
      <c r="C9" s="122">
        <f>SUM(D25,D27,D29,D32)/C8</f>
        <v>0.40857150054792107</v>
      </c>
      <c r="D9" s="123">
        <f>SUM(G25,G27,G29,G32)/D8</f>
        <v>0.40857150054792107</v>
      </c>
      <c r="E9" s="124">
        <f>SUM(J25,J27,J29,J31:J32)/E8</f>
        <v>0.47209117125391203</v>
      </c>
      <c r="F9" s="112"/>
      <c r="G9" s="112"/>
      <c r="H9" s="112"/>
      <c r="I9" s="112"/>
      <c r="J9" s="112"/>
      <c r="K9" s="112"/>
    </row>
    <row r="10" spans="1:11" x14ac:dyDescent="0.25">
      <c r="A10" s="118"/>
      <c r="B10" s="96" t="s">
        <v>39</v>
      </c>
      <c r="C10" s="122">
        <f>1-C9</f>
        <v>0.59142849945207887</v>
      </c>
      <c r="D10" s="123">
        <f>1-D9</f>
        <v>0.59142849945207887</v>
      </c>
      <c r="E10" s="124">
        <f>1-E9</f>
        <v>0.52790882874608802</v>
      </c>
      <c r="F10" s="112"/>
      <c r="G10" s="112"/>
      <c r="H10" s="112"/>
      <c r="I10" s="112"/>
      <c r="J10" s="112"/>
      <c r="K10" s="112"/>
    </row>
    <row r="11" spans="1:11" x14ac:dyDescent="0.25">
      <c r="A11" s="101"/>
      <c r="B11" s="125"/>
      <c r="C11" s="125"/>
      <c r="D11" s="112"/>
      <c r="E11" s="112"/>
      <c r="F11" s="112"/>
      <c r="G11" s="112"/>
      <c r="H11" s="112"/>
      <c r="I11" s="112"/>
      <c r="J11" s="112"/>
      <c r="K11" s="112"/>
    </row>
    <row r="12" spans="1:11" ht="39" customHeight="1" x14ac:dyDescent="0.25">
      <c r="A12" s="154" t="s">
        <v>52</v>
      </c>
      <c r="B12" s="155"/>
      <c r="C12" s="126" t="s">
        <v>51</v>
      </c>
      <c r="D12" s="127" t="s">
        <v>50</v>
      </c>
      <c r="E12" s="128" t="s">
        <v>49</v>
      </c>
      <c r="F12" s="112"/>
      <c r="G12" s="112"/>
      <c r="H12" s="112"/>
      <c r="I12" s="112"/>
      <c r="J12" s="112"/>
      <c r="K12" s="112"/>
    </row>
    <row r="13" spans="1:11" x14ac:dyDescent="0.25">
      <c r="A13" s="129" t="s">
        <v>48</v>
      </c>
      <c r="B13" s="103">
        <f>C13+D13+E13</f>
        <v>2035460.5499999998</v>
      </c>
      <c r="C13" s="104">
        <f>SUM(C14:C17)</f>
        <v>678486.85</v>
      </c>
      <c r="D13" s="105">
        <f>SUM(D14:D17)</f>
        <v>678486.85</v>
      </c>
      <c r="E13" s="106">
        <f>SUM(E14:E17)</f>
        <v>678486.85</v>
      </c>
      <c r="F13" s="112"/>
      <c r="G13" s="112"/>
      <c r="H13" s="112"/>
      <c r="I13" s="112"/>
      <c r="J13" s="112"/>
      <c r="K13" s="112"/>
    </row>
    <row r="14" spans="1:11" x14ac:dyDescent="0.25">
      <c r="A14" s="96" t="s">
        <v>47</v>
      </c>
      <c r="B14" s="107">
        <f>C14+D14+E14</f>
        <v>816366.75</v>
      </c>
      <c r="C14" s="108">
        <f>SUM(Logframe!L14,Logframe!L44,Logframe!L78,Logframe!L93)</f>
        <v>272122.25</v>
      </c>
      <c r="D14" s="91">
        <f>SUM(Logframe!L14,Logframe!L44,Logframe!L78,Logframe!L93)</f>
        <v>272122.25</v>
      </c>
      <c r="E14" s="90">
        <f>SUM(Logframe!L14,Logframe!L44,Logframe!L78,Logframe!L93)</f>
        <v>272122.25</v>
      </c>
      <c r="F14" s="112"/>
      <c r="G14" s="112"/>
      <c r="H14" s="112"/>
      <c r="I14" s="112"/>
      <c r="J14" s="112"/>
      <c r="K14" s="112"/>
    </row>
    <row r="15" spans="1:11" x14ac:dyDescent="0.25">
      <c r="A15" s="96" t="s">
        <v>46</v>
      </c>
      <c r="B15" s="107">
        <f>C15+D15+E15</f>
        <v>1219093.7999999998</v>
      </c>
      <c r="C15" s="108">
        <f>SUM(Logframe!L17,Logframe!L47,Logframe!L81,Logframe!L96)</f>
        <v>406364.6</v>
      </c>
      <c r="D15" s="91">
        <f>SUM(Logframe!L17,Logframe!L47,Logframe!L81,Logframe!L96)</f>
        <v>406364.6</v>
      </c>
      <c r="E15" s="90">
        <f>SUM(Logframe!L17,Logframe!L47,Logframe!L81,Logframe!L96)</f>
        <v>406364.6</v>
      </c>
      <c r="F15" s="112"/>
      <c r="G15" s="112"/>
      <c r="H15" s="112"/>
      <c r="I15" s="112"/>
      <c r="J15" s="112"/>
      <c r="K15" s="112"/>
    </row>
    <row r="16" spans="1:11" x14ac:dyDescent="0.25">
      <c r="A16" s="96" t="s">
        <v>0</v>
      </c>
      <c r="B16" s="107">
        <f>C16+D16+E16</f>
        <v>0</v>
      </c>
      <c r="C16" s="108">
        <v>0</v>
      </c>
      <c r="D16" s="91">
        <v>0</v>
      </c>
      <c r="E16" s="90">
        <v>0</v>
      </c>
      <c r="F16" s="112"/>
      <c r="G16" s="112"/>
      <c r="H16" s="112"/>
      <c r="I16" s="112"/>
      <c r="J16" s="112"/>
      <c r="K16" s="112"/>
    </row>
    <row r="17" spans="1:11" x14ac:dyDescent="0.25">
      <c r="A17" s="96" t="s">
        <v>1</v>
      </c>
      <c r="B17" s="107">
        <f>C17+D17+E17</f>
        <v>0</v>
      </c>
      <c r="C17" s="108">
        <v>0</v>
      </c>
      <c r="D17" s="91">
        <v>0</v>
      </c>
      <c r="E17" s="90">
        <v>0</v>
      </c>
      <c r="F17" s="112"/>
      <c r="G17" s="112"/>
      <c r="H17" s="112"/>
      <c r="I17" s="112"/>
      <c r="J17" s="112"/>
      <c r="K17" s="112"/>
    </row>
    <row r="18" spans="1:11" ht="15" customHeight="1" x14ac:dyDescent="0.25">
      <c r="A18" s="96" t="s">
        <v>45</v>
      </c>
      <c r="B18" s="109"/>
      <c r="C18" s="161" t="s">
        <v>142</v>
      </c>
      <c r="D18" s="162" t="s">
        <v>142</v>
      </c>
      <c r="E18" s="162" t="s">
        <v>142</v>
      </c>
      <c r="F18" s="112"/>
      <c r="G18" s="112"/>
      <c r="H18" s="112"/>
      <c r="I18" s="112"/>
      <c r="J18" s="112"/>
      <c r="K18" s="112"/>
    </row>
    <row r="19" spans="1:11" ht="57" customHeight="1" x14ac:dyDescent="0.25">
      <c r="A19" s="96"/>
      <c r="B19" s="109"/>
      <c r="C19" s="161"/>
      <c r="D19" s="163"/>
      <c r="E19" s="163"/>
      <c r="F19" s="112"/>
      <c r="G19" s="112"/>
      <c r="H19" s="112"/>
      <c r="I19" s="112"/>
      <c r="J19" s="112"/>
      <c r="K19" s="112"/>
    </row>
    <row r="20" spans="1:11" ht="57" customHeight="1" x14ac:dyDescent="0.25">
      <c r="A20" s="96"/>
      <c r="B20" s="109"/>
      <c r="C20" s="161"/>
      <c r="D20" s="163"/>
      <c r="E20" s="163"/>
      <c r="F20" s="112"/>
      <c r="G20" s="112"/>
      <c r="H20" s="112"/>
      <c r="I20" s="112"/>
      <c r="J20" s="112"/>
      <c r="K20" s="112"/>
    </row>
    <row r="21" spans="1:11" x14ac:dyDescent="0.25">
      <c r="A21" s="130"/>
      <c r="B21" s="110"/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1" x14ac:dyDescent="0.25">
      <c r="A22" s="130"/>
      <c r="B22" s="110"/>
      <c r="C22" s="112"/>
      <c r="D22" s="112"/>
      <c r="E22" s="112"/>
      <c r="F22" s="112"/>
      <c r="G22" s="112"/>
      <c r="H22" s="112"/>
      <c r="I22" s="112"/>
      <c r="J22" s="112"/>
      <c r="K22" s="112"/>
    </row>
    <row r="23" spans="1:11" ht="15.6" customHeight="1" x14ac:dyDescent="0.25">
      <c r="A23" s="158" t="s">
        <v>44</v>
      </c>
      <c r="B23" s="156" t="s">
        <v>43</v>
      </c>
      <c r="C23" s="164">
        <v>2018</v>
      </c>
      <c r="D23" s="164"/>
      <c r="E23" s="164"/>
      <c r="F23" s="160">
        <v>2019</v>
      </c>
      <c r="G23" s="160"/>
      <c r="H23" s="160"/>
      <c r="I23" s="151">
        <v>2020</v>
      </c>
      <c r="J23" s="151"/>
      <c r="K23" s="151"/>
    </row>
    <row r="24" spans="1:11" x14ac:dyDescent="0.25">
      <c r="A24" s="159"/>
      <c r="B24" s="157"/>
      <c r="C24" s="131" t="s">
        <v>42</v>
      </c>
      <c r="D24" s="131" t="s">
        <v>40</v>
      </c>
      <c r="E24" s="132" t="s">
        <v>39</v>
      </c>
      <c r="F24" s="131" t="s">
        <v>41</v>
      </c>
      <c r="G24" s="131" t="s">
        <v>40</v>
      </c>
      <c r="H24" s="131" t="s">
        <v>39</v>
      </c>
      <c r="I24" s="131" t="s">
        <v>41</v>
      </c>
      <c r="J24" s="131" t="s">
        <v>40</v>
      </c>
      <c r="K24" s="131" t="s">
        <v>39</v>
      </c>
    </row>
    <row r="25" spans="1:11" ht="31.5" customHeight="1" x14ac:dyDescent="0.25">
      <c r="A25" s="165" t="s">
        <v>62</v>
      </c>
      <c r="B25" s="165"/>
      <c r="C25" s="134">
        <f>SUM(C26)</f>
        <v>39112500</v>
      </c>
      <c r="D25" s="134">
        <f>SUM(D26)*$C$25</f>
        <v>21903000.000000004</v>
      </c>
      <c r="E25" s="134">
        <f>SUM(E26)*$C$25</f>
        <v>17209500</v>
      </c>
      <c r="F25" s="134">
        <f>SUM(F26:F26)</f>
        <v>39112500</v>
      </c>
      <c r="G25" s="134">
        <f>G26*$F$25</f>
        <v>21903000.000000004</v>
      </c>
      <c r="H25" s="134">
        <f>F25-G25</f>
        <v>17209499.999999996</v>
      </c>
      <c r="I25" s="134">
        <f>SUM(I26)</f>
        <v>110818750</v>
      </c>
      <c r="J25" s="134">
        <f>I25*J26</f>
        <v>62058500.000000007</v>
      </c>
      <c r="K25" s="134">
        <f>I25-J25</f>
        <v>48760249.999999993</v>
      </c>
    </row>
    <row r="26" spans="1:11" ht="31.5" customHeight="1" x14ac:dyDescent="0.25">
      <c r="A26" s="166" t="s">
        <v>65</v>
      </c>
      <c r="B26" s="166"/>
      <c r="C26" s="135">
        <f>Funding!B4</f>
        <v>39112500</v>
      </c>
      <c r="D26" s="136">
        <f>Funding!F4</f>
        <v>0.56000000000000005</v>
      </c>
      <c r="E26" s="136">
        <f>Funding!G4</f>
        <v>0.44</v>
      </c>
      <c r="F26" s="137">
        <f>Funding!H4</f>
        <v>39112500</v>
      </c>
      <c r="G26" s="138">
        <f>Funding!I4</f>
        <v>0.56000000000000005</v>
      </c>
      <c r="H26" s="138">
        <f>Funding!J4</f>
        <v>0.44</v>
      </c>
      <c r="I26" s="139">
        <f>Funding!K4</f>
        <v>110818750</v>
      </c>
      <c r="J26" s="140">
        <f>Funding!L4</f>
        <v>0.56000000000000005</v>
      </c>
      <c r="K26" s="140">
        <f>Funding!M4</f>
        <v>0.44</v>
      </c>
    </row>
    <row r="27" spans="1:11" ht="31.5" customHeight="1" x14ac:dyDescent="0.25">
      <c r="A27" s="165" t="s">
        <v>63</v>
      </c>
      <c r="B27" s="165"/>
      <c r="C27" s="141">
        <f>C28</f>
        <v>7526250</v>
      </c>
      <c r="D27" s="141">
        <f>C27*D28</f>
        <v>3763125</v>
      </c>
      <c r="E27" s="141">
        <f>C27-D27</f>
        <v>3763125</v>
      </c>
      <c r="F27" s="141">
        <f>F28</f>
        <v>7526250</v>
      </c>
      <c r="G27" s="141">
        <f>F27*G28</f>
        <v>3763125</v>
      </c>
      <c r="H27" s="141">
        <f>F27-G27</f>
        <v>3763125</v>
      </c>
      <c r="I27" s="141">
        <f>I28</f>
        <v>7526250</v>
      </c>
      <c r="J27" s="141">
        <f>I27*J28</f>
        <v>3763125</v>
      </c>
      <c r="K27" s="141">
        <f>I27-J27</f>
        <v>3763125</v>
      </c>
    </row>
    <row r="28" spans="1:11" ht="31.5" customHeight="1" x14ac:dyDescent="0.25">
      <c r="A28" s="166" t="s">
        <v>66</v>
      </c>
      <c r="B28" s="166"/>
      <c r="C28" s="135">
        <f>Funding!B5</f>
        <v>7526250</v>
      </c>
      <c r="D28" s="136">
        <v>0.5</v>
      </c>
      <c r="E28" s="136">
        <v>0.5</v>
      </c>
      <c r="F28" s="137">
        <v>7526250</v>
      </c>
      <c r="G28" s="138">
        <v>0.5</v>
      </c>
      <c r="H28" s="138">
        <v>0.5</v>
      </c>
      <c r="I28" s="139">
        <v>7526250</v>
      </c>
      <c r="J28" s="140">
        <v>0.5</v>
      </c>
      <c r="K28" s="140">
        <v>0.5</v>
      </c>
    </row>
    <row r="29" spans="1:11" ht="31.5" customHeight="1" x14ac:dyDescent="0.25">
      <c r="A29" s="165" t="s">
        <v>38</v>
      </c>
      <c r="B29" s="165"/>
      <c r="C29" s="141">
        <f>SUM(C30:C31)</f>
        <v>51600000</v>
      </c>
      <c r="D29" s="141">
        <f>C30*D30+C31*D31</f>
        <v>14380000</v>
      </c>
      <c r="E29" s="141">
        <f>C29-D29</f>
        <v>37220000</v>
      </c>
      <c r="F29" s="141">
        <v>51600000</v>
      </c>
      <c r="G29" s="141">
        <v>14380000</v>
      </c>
      <c r="H29" s="141">
        <v>37220000</v>
      </c>
      <c r="I29" s="141">
        <v>51600000</v>
      </c>
      <c r="J29" s="141">
        <v>14380000</v>
      </c>
      <c r="K29" s="141">
        <v>37220000</v>
      </c>
    </row>
    <row r="30" spans="1:11" ht="31.5" customHeight="1" x14ac:dyDescent="0.25">
      <c r="A30" s="166" t="s">
        <v>67</v>
      </c>
      <c r="B30" s="166"/>
      <c r="C30" s="135">
        <f>Funding!B6</f>
        <v>5600000</v>
      </c>
      <c r="D30" s="136">
        <v>0.35</v>
      </c>
      <c r="E30" s="136">
        <v>0.65</v>
      </c>
      <c r="F30" s="137">
        <v>5600000</v>
      </c>
      <c r="G30" s="138">
        <v>0.35</v>
      </c>
      <c r="H30" s="138">
        <v>0.65</v>
      </c>
      <c r="I30" s="139">
        <v>5600000</v>
      </c>
      <c r="J30" s="140">
        <v>0.35</v>
      </c>
      <c r="K30" s="140">
        <v>0.65</v>
      </c>
    </row>
    <row r="31" spans="1:11" ht="31.5" customHeight="1" x14ac:dyDescent="0.25">
      <c r="A31" s="166" t="s">
        <v>68</v>
      </c>
      <c r="B31" s="166"/>
      <c r="C31" s="135">
        <f>Funding!B7</f>
        <v>46000000</v>
      </c>
      <c r="D31" s="136">
        <v>0.27</v>
      </c>
      <c r="E31" s="136">
        <v>0.73</v>
      </c>
      <c r="F31" s="137">
        <v>46000000</v>
      </c>
      <c r="G31" s="138">
        <v>0.27</v>
      </c>
      <c r="H31" s="138">
        <v>0.73</v>
      </c>
      <c r="I31" s="139">
        <v>46000000</v>
      </c>
      <c r="J31" s="140">
        <v>0.27</v>
      </c>
      <c r="K31" s="140">
        <v>0.73</v>
      </c>
    </row>
    <row r="32" spans="1:11" ht="31.5" customHeight="1" x14ac:dyDescent="0.25">
      <c r="A32" s="165" t="s">
        <v>64</v>
      </c>
      <c r="B32" s="165"/>
      <c r="C32" s="141">
        <f>C33</f>
        <v>1000000</v>
      </c>
      <c r="D32" s="141">
        <f>C33*D33</f>
        <v>500000</v>
      </c>
      <c r="E32" s="141">
        <f>C32*E33</f>
        <v>500000</v>
      </c>
      <c r="F32" s="141">
        <v>1000000</v>
      </c>
      <c r="G32" s="141">
        <v>500000</v>
      </c>
      <c r="H32" s="141">
        <v>500000</v>
      </c>
      <c r="I32" s="141">
        <v>1000000</v>
      </c>
      <c r="J32" s="141">
        <v>500000</v>
      </c>
      <c r="K32" s="141">
        <v>500000</v>
      </c>
    </row>
    <row r="33" spans="1:11" ht="31.5" customHeight="1" x14ac:dyDescent="0.25">
      <c r="A33" s="166" t="s">
        <v>69</v>
      </c>
      <c r="B33" s="166"/>
      <c r="C33" s="135">
        <v>1000000</v>
      </c>
      <c r="D33" s="136">
        <v>0.5</v>
      </c>
      <c r="E33" s="136">
        <v>0.5</v>
      </c>
      <c r="F33" s="137">
        <v>1000000</v>
      </c>
      <c r="G33" s="138">
        <v>0.5</v>
      </c>
      <c r="H33" s="138">
        <v>0.5</v>
      </c>
      <c r="I33" s="139">
        <v>1000000</v>
      </c>
      <c r="J33" s="140">
        <v>0.5</v>
      </c>
      <c r="K33" s="140">
        <v>0.5</v>
      </c>
    </row>
    <row r="34" spans="1:11" x14ac:dyDescent="0.25">
      <c r="A34" s="89"/>
      <c r="B34" s="89"/>
    </row>
    <row r="35" spans="1:11" x14ac:dyDescent="0.25">
      <c r="A35" s="89"/>
      <c r="B35" s="89"/>
    </row>
  </sheetData>
  <mergeCells count="19">
    <mergeCell ref="A27:B27"/>
    <mergeCell ref="A29:B29"/>
    <mergeCell ref="A25:B25"/>
    <mergeCell ref="A32:B32"/>
    <mergeCell ref="A33:B33"/>
    <mergeCell ref="A28:B28"/>
    <mergeCell ref="A30:B30"/>
    <mergeCell ref="A31:B31"/>
    <mergeCell ref="A26:B26"/>
    <mergeCell ref="I23:K23"/>
    <mergeCell ref="A7:B7"/>
    <mergeCell ref="A12:B12"/>
    <mergeCell ref="B23:B24"/>
    <mergeCell ref="A23:A24"/>
    <mergeCell ref="F23:H23"/>
    <mergeCell ref="C18:C20"/>
    <mergeCell ref="D18:D20"/>
    <mergeCell ref="E18:E20"/>
    <mergeCell ref="C23:E23"/>
  </mergeCells>
  <pageMargins left="0.7" right="0.7" top="0.75" bottom="0.75" header="0.3" footer="0.3"/>
  <pageSetup paperSize="9" scale="5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40"/>
  <sheetViews>
    <sheetView tabSelected="1" topLeftCell="A3" zoomScaleNormal="100" zoomScaleSheetLayoutView="100" workbookViewId="0">
      <selection activeCell="M74" sqref="M74"/>
    </sheetView>
  </sheetViews>
  <sheetFormatPr defaultColWidth="14.42578125" defaultRowHeight="15" customHeight="1" x14ac:dyDescent="0.25"/>
  <cols>
    <col min="1" max="1" width="23.7109375" customWidth="1"/>
    <col min="2" max="2" width="3.42578125" customWidth="1"/>
    <col min="3" max="3" width="38.140625" customWidth="1"/>
    <col min="4" max="4" width="5.7109375" bestFit="1" customWidth="1"/>
    <col min="5" max="6" width="45.42578125" customWidth="1"/>
    <col min="7" max="7" width="8.85546875" bestFit="1" customWidth="1"/>
    <col min="8" max="8" width="15.42578125" bestFit="1" customWidth="1"/>
    <col min="9" max="9" width="7.7109375" bestFit="1" customWidth="1"/>
    <col min="10" max="17" width="8.7109375" style="15" customWidth="1"/>
    <col min="18" max="20" width="9.140625" style="26" customWidth="1"/>
    <col min="21" max="44" width="14.42578125" style="26"/>
  </cols>
  <sheetData>
    <row r="1" spans="1:44" ht="12.75" customHeight="1" x14ac:dyDescent="0.25">
      <c r="A1" s="1" t="s">
        <v>70</v>
      </c>
      <c r="B1" s="2"/>
      <c r="C1" s="3"/>
      <c r="D1" s="8"/>
      <c r="E1" s="8"/>
      <c r="F1" s="8"/>
      <c r="G1" s="8"/>
      <c r="H1" s="8"/>
      <c r="I1" s="2"/>
      <c r="J1" s="14"/>
      <c r="K1" s="14"/>
      <c r="L1" s="14"/>
      <c r="M1" s="14"/>
      <c r="N1" s="14"/>
      <c r="O1" s="14"/>
      <c r="P1" s="14"/>
      <c r="Q1" s="1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</row>
    <row r="2" spans="1:44" ht="12.75" customHeight="1" x14ac:dyDescent="0.25">
      <c r="A2" s="142" t="s">
        <v>71</v>
      </c>
      <c r="B2" s="12"/>
      <c r="C2" s="8"/>
      <c r="D2" s="8"/>
      <c r="E2" s="8"/>
      <c r="F2" s="8"/>
      <c r="G2" s="8"/>
      <c r="H2" s="8"/>
      <c r="I2" s="12"/>
      <c r="J2" s="14"/>
      <c r="K2" s="14"/>
      <c r="L2" s="14"/>
      <c r="M2" s="14"/>
      <c r="N2" s="14"/>
      <c r="O2" s="14"/>
      <c r="P2" s="14"/>
      <c r="Q2" s="1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</row>
    <row r="3" spans="1:44" ht="12.75" customHeight="1" x14ac:dyDescent="0.25">
      <c r="A3" s="2"/>
      <c r="B3" s="5"/>
      <c r="C3" s="5"/>
      <c r="D3" s="9"/>
      <c r="E3" s="9"/>
      <c r="F3" s="9"/>
      <c r="G3" s="9"/>
      <c r="H3" s="9"/>
      <c r="I3" s="5"/>
      <c r="J3" s="171">
        <v>2017</v>
      </c>
      <c r="K3" s="170"/>
      <c r="L3" s="171">
        <v>2018</v>
      </c>
      <c r="M3" s="170"/>
      <c r="N3" s="171">
        <v>2019</v>
      </c>
      <c r="O3" s="170"/>
      <c r="P3" s="171">
        <v>2020</v>
      </c>
      <c r="Q3" s="170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</row>
    <row r="4" spans="1:44" s="24" customFormat="1" x14ac:dyDescent="0.25">
      <c r="A4" s="32" t="s">
        <v>2</v>
      </c>
      <c r="B4" s="33" t="s">
        <v>3</v>
      </c>
      <c r="C4" s="34" t="s">
        <v>4</v>
      </c>
      <c r="D4" s="34" t="s">
        <v>12</v>
      </c>
      <c r="E4" s="34" t="s">
        <v>10</v>
      </c>
      <c r="F4" s="34" t="s">
        <v>11</v>
      </c>
      <c r="G4" s="34" t="s">
        <v>13</v>
      </c>
      <c r="H4" s="34" t="s">
        <v>76</v>
      </c>
      <c r="I4" s="33" t="s">
        <v>5</v>
      </c>
      <c r="J4" s="35" t="s">
        <v>19</v>
      </c>
      <c r="K4" s="35" t="s">
        <v>144</v>
      </c>
      <c r="L4" s="35" t="s">
        <v>19</v>
      </c>
      <c r="M4" s="35" t="s">
        <v>144</v>
      </c>
      <c r="N4" s="35" t="s">
        <v>19</v>
      </c>
      <c r="O4" s="35" t="s">
        <v>144</v>
      </c>
      <c r="P4" s="35" t="s">
        <v>19</v>
      </c>
      <c r="Q4" s="35" t="s">
        <v>144</v>
      </c>
      <c r="R4" s="25"/>
      <c r="S4" s="25" t="s">
        <v>81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</row>
    <row r="5" spans="1:44" ht="12.75" customHeight="1" x14ac:dyDescent="0.25">
      <c r="A5" s="174" t="s">
        <v>75</v>
      </c>
      <c r="B5" s="173" t="s">
        <v>6</v>
      </c>
      <c r="C5" s="173" t="s">
        <v>146</v>
      </c>
      <c r="D5" s="173" t="s">
        <v>72</v>
      </c>
      <c r="E5" s="173"/>
      <c r="F5" s="173" t="s">
        <v>145</v>
      </c>
      <c r="G5" s="173" t="s">
        <v>74</v>
      </c>
      <c r="H5" s="23" t="s">
        <v>72</v>
      </c>
      <c r="I5" s="94">
        <v>0</v>
      </c>
      <c r="J5" s="95">
        <v>116300</v>
      </c>
      <c r="K5" s="95">
        <v>221</v>
      </c>
      <c r="L5" s="95">
        <v>116300</v>
      </c>
      <c r="M5" s="95">
        <v>1741</v>
      </c>
      <c r="N5" s="95">
        <v>116300</v>
      </c>
      <c r="O5" s="95"/>
      <c r="P5" s="95">
        <v>280375</v>
      </c>
      <c r="Q5" s="95"/>
      <c r="R5" s="25"/>
      <c r="S5" s="25">
        <v>659000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</row>
    <row r="6" spans="1:44" ht="12.75" customHeight="1" x14ac:dyDescent="0.25">
      <c r="A6" s="174"/>
      <c r="B6" s="173"/>
      <c r="C6" s="173"/>
      <c r="D6" s="173"/>
      <c r="E6" s="173"/>
      <c r="F6" s="173"/>
      <c r="G6" s="173"/>
      <c r="H6" s="84"/>
      <c r="I6" s="80"/>
      <c r="J6" s="81"/>
      <c r="K6" s="81"/>
      <c r="L6" s="82"/>
      <c r="M6" s="82"/>
      <c r="N6" s="82"/>
      <c r="O6" s="82"/>
      <c r="P6" s="82"/>
      <c r="Q6" s="82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1:44" ht="12.75" customHeight="1" x14ac:dyDescent="0.25">
      <c r="A7" s="174"/>
      <c r="B7" s="173"/>
      <c r="C7" s="173"/>
      <c r="D7" s="173"/>
      <c r="E7" s="173"/>
      <c r="F7" s="173"/>
      <c r="G7" s="173"/>
      <c r="H7" s="23"/>
      <c r="I7" s="80"/>
      <c r="J7" s="81"/>
      <c r="K7" s="81"/>
      <c r="L7" s="82"/>
      <c r="M7" s="82"/>
      <c r="N7" s="82"/>
      <c r="O7" s="82"/>
      <c r="P7" s="82"/>
      <c r="Q7" s="82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</row>
    <row r="8" spans="1:44" ht="12.75" customHeight="1" x14ac:dyDescent="0.25">
      <c r="A8" s="174"/>
      <c r="B8" s="173"/>
      <c r="C8" s="173"/>
      <c r="D8" s="173"/>
      <c r="E8" s="173"/>
      <c r="F8" s="173"/>
      <c r="G8" s="173"/>
      <c r="H8" s="23"/>
      <c r="I8" s="80"/>
      <c r="J8" s="81"/>
      <c r="K8" s="81"/>
      <c r="L8" s="82"/>
      <c r="M8" s="82"/>
      <c r="N8" s="82"/>
      <c r="O8" s="82"/>
      <c r="P8" s="82"/>
      <c r="Q8" s="82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</row>
    <row r="9" spans="1:44" x14ac:dyDescent="0.25">
      <c r="A9" s="174"/>
      <c r="B9" s="173"/>
      <c r="C9" s="173"/>
      <c r="D9" s="173"/>
      <c r="E9" s="173"/>
      <c r="F9" s="173"/>
      <c r="G9" s="173"/>
      <c r="H9" s="23"/>
      <c r="I9" s="80"/>
      <c r="J9" s="81"/>
      <c r="K9" s="81"/>
      <c r="L9" s="82"/>
      <c r="M9" s="82"/>
      <c r="N9" s="82"/>
      <c r="O9" s="82"/>
      <c r="P9" s="82"/>
      <c r="Q9" s="82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</row>
    <row r="10" spans="1:44" s="27" customFormat="1" ht="12.75" customHeight="1" x14ac:dyDescent="0.25">
      <c r="A10" s="16"/>
      <c r="B10" s="12"/>
      <c r="C10" s="8"/>
      <c r="D10" s="8"/>
      <c r="E10" s="8"/>
      <c r="F10" s="8"/>
      <c r="G10" s="8"/>
      <c r="H10" s="8"/>
      <c r="I10" s="197"/>
      <c r="J10" s="186"/>
      <c r="K10" s="186"/>
      <c r="L10" s="186"/>
      <c r="M10" s="186"/>
      <c r="N10" s="186"/>
      <c r="O10" s="186"/>
      <c r="P10" s="186"/>
      <c r="Q10" s="186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</row>
    <row r="11" spans="1:44" ht="12.75" customHeight="1" x14ac:dyDescent="0.25">
      <c r="A11" s="2"/>
      <c r="B11" s="5"/>
      <c r="C11" s="5"/>
      <c r="D11" s="9"/>
      <c r="E11" s="9"/>
      <c r="F11" s="9"/>
      <c r="G11" s="9"/>
      <c r="H11" s="9"/>
      <c r="I11" s="5"/>
      <c r="J11" s="171">
        <v>2017</v>
      </c>
      <c r="K11" s="170"/>
      <c r="L11" s="171">
        <v>2018</v>
      </c>
      <c r="M11" s="170"/>
      <c r="N11" s="171">
        <v>2019</v>
      </c>
      <c r="O11" s="170"/>
      <c r="P11" s="171">
        <v>2020</v>
      </c>
      <c r="Q11" s="170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s="27" customFormat="1" x14ac:dyDescent="0.25">
      <c r="A12" s="36" t="s">
        <v>2</v>
      </c>
      <c r="B12" s="37" t="s">
        <v>3</v>
      </c>
      <c r="C12" s="38" t="s">
        <v>4</v>
      </c>
      <c r="D12" s="38" t="s">
        <v>12</v>
      </c>
      <c r="E12" s="38" t="s">
        <v>10</v>
      </c>
      <c r="F12" s="38" t="s">
        <v>11</v>
      </c>
      <c r="G12" s="38" t="s">
        <v>13</v>
      </c>
      <c r="H12" s="34" t="s">
        <v>17</v>
      </c>
      <c r="I12" s="39" t="s">
        <v>5</v>
      </c>
      <c r="J12" s="35" t="s">
        <v>19</v>
      </c>
      <c r="K12" s="35" t="s">
        <v>144</v>
      </c>
      <c r="L12" s="35" t="s">
        <v>19</v>
      </c>
      <c r="M12" s="35" t="s">
        <v>144</v>
      </c>
      <c r="N12" s="35" t="s">
        <v>19</v>
      </c>
      <c r="O12" s="35" t="s">
        <v>144</v>
      </c>
      <c r="P12" s="35" t="s">
        <v>19</v>
      </c>
      <c r="Q12" s="35" t="s">
        <v>144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</row>
    <row r="13" spans="1:44" ht="12.75" customHeight="1" x14ac:dyDescent="0.25">
      <c r="A13" s="204" t="s">
        <v>77</v>
      </c>
      <c r="B13" s="181" t="s">
        <v>6</v>
      </c>
      <c r="C13" s="181" t="s">
        <v>143</v>
      </c>
      <c r="D13" s="203" t="s">
        <v>18</v>
      </c>
      <c r="E13" s="181"/>
      <c r="F13" s="181" t="s">
        <v>73</v>
      </c>
      <c r="G13" s="183" t="s">
        <v>23</v>
      </c>
      <c r="H13" s="84" t="s">
        <v>35</v>
      </c>
      <c r="I13" s="85">
        <v>0</v>
      </c>
      <c r="J13" s="86">
        <f>SUM(J14:J17)</f>
        <v>196574.84999999998</v>
      </c>
      <c r="K13" s="86">
        <f t="shared" ref="K13:Q13" si="0">SUM(K14:K17)</f>
        <v>2715</v>
      </c>
      <c r="L13" s="86">
        <f>SUM(L14:L17)</f>
        <v>196574.84999999998</v>
      </c>
      <c r="M13" s="86">
        <f t="shared" si="0"/>
        <v>0</v>
      </c>
      <c r="N13" s="86">
        <f t="shared" si="0"/>
        <v>196574.84999999998</v>
      </c>
      <c r="O13" s="86">
        <f t="shared" si="0"/>
        <v>0</v>
      </c>
      <c r="P13" s="86">
        <f>SUM(P14:P17)</f>
        <v>556962.07499999995</v>
      </c>
      <c r="Q13" s="86">
        <f t="shared" si="0"/>
        <v>0</v>
      </c>
      <c r="R13" s="25"/>
      <c r="S13" s="25" t="s">
        <v>85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</row>
    <row r="14" spans="1:44" ht="12.95" customHeight="1" x14ac:dyDescent="0.25">
      <c r="A14" s="205"/>
      <c r="B14" s="193"/>
      <c r="C14" s="193"/>
      <c r="D14" s="173"/>
      <c r="E14" s="193"/>
      <c r="F14" s="193"/>
      <c r="G14" s="192"/>
      <c r="H14" s="23" t="s">
        <v>15</v>
      </c>
      <c r="I14" s="56" t="s">
        <v>24</v>
      </c>
      <c r="J14" s="58">
        <f>291222*0.5*5*0.15</f>
        <v>109208.25</v>
      </c>
      <c r="K14" s="57">
        <v>0</v>
      </c>
      <c r="L14" s="58">
        <f>291222*0.5*5*0.15</f>
        <v>109208.25</v>
      </c>
      <c r="M14" s="58">
        <v>0</v>
      </c>
      <c r="N14" s="58">
        <f>291222*0.5*5*0.15</f>
        <v>109208.25</v>
      </c>
      <c r="O14" s="58"/>
      <c r="P14" s="58">
        <f>291222*0.5*5*0.425</f>
        <v>309423.375</v>
      </c>
      <c r="Q14" s="58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</row>
    <row r="15" spans="1:44" ht="12.95" customHeight="1" x14ac:dyDescent="0.25">
      <c r="A15" s="205"/>
      <c r="B15" s="193"/>
      <c r="C15" s="193"/>
      <c r="D15" s="173"/>
      <c r="E15" s="193"/>
      <c r="F15" s="193"/>
      <c r="G15" s="192"/>
      <c r="H15" s="23" t="s">
        <v>0</v>
      </c>
      <c r="I15" s="56" t="s">
        <v>24</v>
      </c>
      <c r="J15" s="58">
        <v>0</v>
      </c>
      <c r="K15" s="57"/>
      <c r="L15" s="58">
        <v>0</v>
      </c>
      <c r="M15" s="58"/>
      <c r="N15" s="58">
        <v>0</v>
      </c>
      <c r="O15" s="58"/>
      <c r="P15" s="58">
        <v>0</v>
      </c>
      <c r="Q15" s="58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</row>
    <row r="16" spans="1:44" ht="12.95" customHeight="1" x14ac:dyDescent="0.25">
      <c r="A16" s="205"/>
      <c r="B16" s="193"/>
      <c r="C16" s="193"/>
      <c r="D16" s="173"/>
      <c r="E16" s="193"/>
      <c r="F16" s="193"/>
      <c r="G16" s="192"/>
      <c r="H16" s="23" t="s">
        <v>1</v>
      </c>
      <c r="I16" s="56" t="s">
        <v>24</v>
      </c>
      <c r="J16" s="58">
        <v>0</v>
      </c>
      <c r="K16" s="57"/>
      <c r="L16" s="58">
        <v>0</v>
      </c>
      <c r="M16" s="58"/>
      <c r="N16" s="58">
        <v>0</v>
      </c>
      <c r="O16" s="58"/>
      <c r="P16" s="58">
        <v>0</v>
      </c>
      <c r="Q16" s="58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</row>
    <row r="17" spans="1:44" ht="12.95" customHeight="1" x14ac:dyDescent="0.25">
      <c r="A17" s="205"/>
      <c r="B17" s="182"/>
      <c r="C17" s="182"/>
      <c r="D17" s="173"/>
      <c r="E17" s="182"/>
      <c r="F17" s="182"/>
      <c r="G17" s="184"/>
      <c r="H17" s="23" t="s">
        <v>16</v>
      </c>
      <c r="I17" s="56" t="s">
        <v>24</v>
      </c>
      <c r="J17" s="58">
        <f>291222*0.5*4*0.15</f>
        <v>87366.599999999991</v>
      </c>
      <c r="K17" s="57">
        <v>2715</v>
      </c>
      <c r="L17" s="58">
        <f>291222*0.5*4*0.15</f>
        <v>87366.599999999991</v>
      </c>
      <c r="M17" s="58">
        <v>0</v>
      </c>
      <c r="N17" s="58">
        <f>291222*0.5*4*0.15</f>
        <v>87366.599999999991</v>
      </c>
      <c r="O17" s="58"/>
      <c r="P17" s="58">
        <f>291222*0.5*4*0.425</f>
        <v>247538.69999999998</v>
      </c>
      <c r="Q17" s="58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</row>
    <row r="18" spans="1:44" x14ac:dyDescent="0.25">
      <c r="A18" s="205"/>
      <c r="B18" s="181" t="s">
        <v>7</v>
      </c>
      <c r="C18" s="181" t="s">
        <v>79</v>
      </c>
      <c r="D18" s="173" t="s">
        <v>83</v>
      </c>
      <c r="E18" s="181"/>
      <c r="F18" s="181" t="s">
        <v>73</v>
      </c>
      <c r="G18" s="183" t="s">
        <v>23</v>
      </c>
      <c r="H18" s="84" t="s">
        <v>35</v>
      </c>
      <c r="I18" s="85">
        <v>0</v>
      </c>
      <c r="J18" s="86">
        <f t="shared" ref="J18:Q18" si="1">SUM(J19:J19)</f>
        <v>37.65</v>
      </c>
      <c r="K18" s="86">
        <f t="shared" si="1"/>
        <v>42</v>
      </c>
      <c r="L18" s="86">
        <f t="shared" si="1"/>
        <v>37.65</v>
      </c>
      <c r="M18" s="86">
        <f t="shared" si="1"/>
        <v>22</v>
      </c>
      <c r="N18" s="86">
        <f t="shared" si="1"/>
        <v>37.65</v>
      </c>
      <c r="O18" s="86">
        <f t="shared" si="1"/>
        <v>0</v>
      </c>
      <c r="P18" s="86">
        <f t="shared" si="1"/>
        <v>106.675</v>
      </c>
      <c r="Q18" s="86">
        <f t="shared" si="1"/>
        <v>0</v>
      </c>
      <c r="R18" s="25"/>
      <c r="S18" s="25">
        <v>251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</row>
    <row r="19" spans="1:44" x14ac:dyDescent="0.25">
      <c r="A19" s="205"/>
      <c r="B19" s="193"/>
      <c r="C19" s="193"/>
      <c r="D19" s="173"/>
      <c r="E19" s="193"/>
      <c r="F19" s="193"/>
      <c r="G19" s="192"/>
      <c r="H19" s="23" t="s">
        <v>80</v>
      </c>
      <c r="I19" s="56">
        <v>0</v>
      </c>
      <c r="J19" s="58">
        <f>251*0.15</f>
        <v>37.65</v>
      </c>
      <c r="K19" s="57">
        <v>42</v>
      </c>
      <c r="L19" s="58">
        <f>251*0.15</f>
        <v>37.65</v>
      </c>
      <c r="M19" s="58">
        <v>22</v>
      </c>
      <c r="N19" s="58">
        <f>251*0.15</f>
        <v>37.65</v>
      </c>
      <c r="O19" s="58"/>
      <c r="P19" s="58">
        <f>251*0.425</f>
        <v>106.675</v>
      </c>
      <c r="Q19" s="58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</row>
    <row r="20" spans="1:44" x14ac:dyDescent="0.25">
      <c r="A20" s="205"/>
      <c r="B20" s="181" t="s">
        <v>8</v>
      </c>
      <c r="C20" s="181" t="s">
        <v>82</v>
      </c>
      <c r="D20" s="173" t="s">
        <v>83</v>
      </c>
      <c r="E20" s="181"/>
      <c r="F20" s="181" t="s">
        <v>73</v>
      </c>
      <c r="G20" s="183" t="s">
        <v>23</v>
      </c>
      <c r="H20" s="84" t="s">
        <v>35</v>
      </c>
      <c r="I20" s="85">
        <v>0</v>
      </c>
      <c r="J20" s="86">
        <f t="shared" ref="J20:Q20" si="2">SUM(J21:J21)</f>
        <v>5.0999999999999996</v>
      </c>
      <c r="K20" s="86">
        <f t="shared" si="2"/>
        <v>0</v>
      </c>
      <c r="L20" s="86">
        <f t="shared" si="2"/>
        <v>5.0999999999999996</v>
      </c>
      <c r="M20" s="86">
        <f t="shared" si="2"/>
        <v>0</v>
      </c>
      <c r="N20" s="86">
        <f t="shared" si="2"/>
        <v>5.0999999999999996</v>
      </c>
      <c r="O20" s="86">
        <f t="shared" si="2"/>
        <v>0</v>
      </c>
      <c r="P20" s="86">
        <f t="shared" si="2"/>
        <v>14.45</v>
      </c>
      <c r="Q20" s="86">
        <f t="shared" si="2"/>
        <v>0</v>
      </c>
      <c r="R20" s="25"/>
      <c r="S20" s="25">
        <v>34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</row>
    <row r="21" spans="1:44" ht="28.5" customHeight="1" x14ac:dyDescent="0.25">
      <c r="A21" s="205"/>
      <c r="B21" s="193"/>
      <c r="C21" s="193"/>
      <c r="D21" s="173"/>
      <c r="E21" s="193"/>
      <c r="F21" s="193"/>
      <c r="G21" s="192"/>
      <c r="H21" s="23" t="s">
        <v>84</v>
      </c>
      <c r="I21" s="56">
        <v>0</v>
      </c>
      <c r="J21" s="58">
        <f>34*0.15</f>
        <v>5.0999999999999996</v>
      </c>
      <c r="K21" s="57">
        <v>0</v>
      </c>
      <c r="L21" s="58">
        <f>34*0.15</f>
        <v>5.0999999999999996</v>
      </c>
      <c r="M21" s="58"/>
      <c r="N21" s="58">
        <f>34*0.15</f>
        <v>5.0999999999999996</v>
      </c>
      <c r="O21" s="58"/>
      <c r="P21" s="58">
        <f>34*0.425</f>
        <v>14.45</v>
      </c>
      <c r="Q21" s="58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</row>
    <row r="22" spans="1:44" x14ac:dyDescent="0.25">
      <c r="A22" s="205"/>
      <c r="B22" s="173" t="s">
        <v>78</v>
      </c>
      <c r="C22" s="175" t="s">
        <v>86</v>
      </c>
      <c r="D22" s="173" t="s">
        <v>83</v>
      </c>
      <c r="E22" s="181" t="s">
        <v>147</v>
      </c>
      <c r="F22" s="181" t="s">
        <v>73</v>
      </c>
      <c r="G22" s="183" t="s">
        <v>23</v>
      </c>
      <c r="H22" s="84" t="s">
        <v>35</v>
      </c>
      <c r="I22" s="85">
        <v>0</v>
      </c>
      <c r="J22" s="86">
        <f t="shared" ref="J22:Q22" si="3">SUM(J23:J23)</f>
        <v>4</v>
      </c>
      <c r="K22" s="86">
        <f t="shared" si="3"/>
        <v>0</v>
      </c>
      <c r="L22" s="86">
        <f t="shared" si="3"/>
        <v>4</v>
      </c>
      <c r="M22" s="86">
        <f t="shared" si="3"/>
        <v>13</v>
      </c>
      <c r="N22" s="86">
        <f t="shared" si="3"/>
        <v>25</v>
      </c>
      <c r="O22" s="86">
        <f t="shared" si="3"/>
        <v>0</v>
      </c>
      <c r="P22" s="86">
        <f t="shared" si="3"/>
        <v>75</v>
      </c>
      <c r="Q22" s="86">
        <f t="shared" si="3"/>
        <v>0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</row>
    <row r="23" spans="1:44" ht="123.75" customHeight="1" x14ac:dyDescent="0.25">
      <c r="A23" s="206"/>
      <c r="B23" s="173"/>
      <c r="C23" s="176"/>
      <c r="D23" s="173"/>
      <c r="E23" s="182"/>
      <c r="F23" s="182"/>
      <c r="G23" s="184"/>
      <c r="H23" s="23" t="s">
        <v>87</v>
      </c>
      <c r="I23" s="56">
        <v>0</v>
      </c>
      <c r="J23" s="58">
        <v>4</v>
      </c>
      <c r="K23" s="57">
        <v>0</v>
      </c>
      <c r="L23" s="58">
        <v>4</v>
      </c>
      <c r="M23" s="58">
        <v>13</v>
      </c>
      <c r="N23" s="58">
        <v>25</v>
      </c>
      <c r="O23" s="58"/>
      <c r="P23" s="58">
        <v>75</v>
      </c>
      <c r="Q23" s="58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</row>
    <row r="24" spans="1:44" ht="12.75" customHeight="1" x14ac:dyDescent="0.25">
      <c r="A24" s="4"/>
      <c r="B24" s="13"/>
      <c r="C24" s="11"/>
      <c r="D24" s="11"/>
      <c r="E24" s="11"/>
      <c r="F24" s="11"/>
      <c r="G24" s="11"/>
      <c r="H24" s="11"/>
      <c r="I24" s="19"/>
      <c r="J24" s="20"/>
      <c r="K24" s="20"/>
      <c r="L24" s="21"/>
      <c r="M24" s="21"/>
      <c r="N24" s="21"/>
      <c r="O24" s="21"/>
      <c r="P24" s="21"/>
      <c r="Q24" s="21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4" s="25" customFormat="1" ht="12.75" customHeight="1" x14ac:dyDescent="0.2">
      <c r="A25" s="51" t="s">
        <v>14</v>
      </c>
      <c r="B25" s="22"/>
      <c r="C25" s="22"/>
      <c r="D25" s="22"/>
      <c r="E25" s="22"/>
      <c r="F25" s="22"/>
      <c r="G25" s="19"/>
      <c r="H25" s="20"/>
      <c r="I25" s="20"/>
      <c r="J25" s="21"/>
      <c r="K25" s="21"/>
      <c r="L25" s="21"/>
      <c r="M25" s="21"/>
      <c r="N25" s="21"/>
      <c r="O25" s="21"/>
      <c r="P25" s="28"/>
      <c r="Q25" s="28"/>
    </row>
    <row r="26" spans="1:44" s="25" customFormat="1" ht="12.75" customHeight="1" x14ac:dyDescent="0.2">
      <c r="A26" s="49" t="s">
        <v>90</v>
      </c>
      <c r="B26" s="22"/>
      <c r="C26" s="22"/>
      <c r="D26" s="22"/>
      <c r="E26" s="22"/>
      <c r="F26" s="22"/>
      <c r="G26" s="19"/>
      <c r="H26" s="20"/>
      <c r="I26" s="20"/>
      <c r="J26" s="21"/>
      <c r="K26" s="21"/>
      <c r="L26" s="21"/>
      <c r="M26" s="21"/>
      <c r="N26" s="21"/>
      <c r="O26" s="21"/>
      <c r="P26" s="28"/>
      <c r="Q26" s="28"/>
    </row>
    <row r="27" spans="1:44" s="25" customFormat="1" ht="12.75" customHeight="1" x14ac:dyDescent="0.2">
      <c r="A27" s="49" t="s">
        <v>88</v>
      </c>
      <c r="B27" s="22"/>
      <c r="C27" s="22"/>
      <c r="D27" s="22"/>
      <c r="E27" s="22"/>
      <c r="F27" s="22"/>
      <c r="G27" s="19"/>
      <c r="H27" s="20"/>
      <c r="I27" s="20"/>
      <c r="J27" s="21"/>
      <c r="K27" s="21"/>
      <c r="L27" s="21"/>
      <c r="M27" s="21"/>
      <c r="N27" s="21"/>
      <c r="O27" s="21"/>
      <c r="P27" s="28"/>
      <c r="Q27" s="28"/>
    </row>
    <row r="28" spans="1:44" s="25" customFormat="1" ht="12.75" customHeight="1" x14ac:dyDescent="0.2">
      <c r="A28" s="49" t="s">
        <v>89</v>
      </c>
      <c r="B28" s="22"/>
      <c r="C28" s="22"/>
      <c r="D28" s="22"/>
      <c r="E28" s="22"/>
      <c r="F28" s="22"/>
      <c r="G28" s="19"/>
      <c r="H28" s="20"/>
      <c r="I28" s="20"/>
      <c r="J28" s="21"/>
      <c r="K28" s="21"/>
      <c r="L28" s="21"/>
      <c r="M28" s="21"/>
      <c r="N28" s="21"/>
      <c r="O28" s="21"/>
      <c r="P28" s="28"/>
      <c r="Q28" s="28"/>
    </row>
    <row r="29" spans="1:44" s="25" customFormat="1" ht="12.75" customHeight="1" x14ac:dyDescent="0.2">
      <c r="A29" s="49" t="s">
        <v>91</v>
      </c>
      <c r="B29" s="22"/>
      <c r="C29" s="22"/>
      <c r="D29" s="22"/>
      <c r="E29" s="22"/>
      <c r="F29" s="22"/>
      <c r="G29" s="19"/>
      <c r="H29" s="20"/>
      <c r="I29" s="20"/>
      <c r="J29" s="21"/>
      <c r="K29" s="21"/>
      <c r="L29" s="21"/>
      <c r="M29" s="21"/>
      <c r="N29" s="21"/>
      <c r="O29" s="21"/>
      <c r="P29" s="28"/>
      <c r="Q29" s="28"/>
    </row>
    <row r="30" spans="1:44" s="25" customFormat="1" ht="12.75" customHeight="1" x14ac:dyDescent="0.2">
      <c r="A30" s="167" t="s">
        <v>92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</row>
    <row r="31" spans="1:44" s="27" customFormat="1" ht="12.75" customHeight="1" x14ac:dyDescent="0.25">
      <c r="A31" s="177" t="s">
        <v>94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4" ht="12.75" customHeight="1" x14ac:dyDescent="0.25">
      <c r="A32" s="2"/>
      <c r="B32" s="194"/>
      <c r="C32" s="186"/>
      <c r="D32" s="17"/>
      <c r="E32" s="17"/>
      <c r="F32" s="17"/>
      <c r="G32" s="17"/>
      <c r="H32" s="17"/>
      <c r="I32" s="185"/>
      <c r="J32" s="186"/>
      <c r="K32" s="186"/>
      <c r="L32" s="187"/>
      <c r="M32" s="187"/>
      <c r="N32" s="187"/>
      <c r="O32" s="187"/>
      <c r="P32" s="187"/>
      <c r="Q32" s="187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</row>
    <row r="33" spans="1:44" ht="12.75" customHeight="1" x14ac:dyDescent="0.25">
      <c r="A33" s="2"/>
      <c r="B33" s="5"/>
      <c r="C33" s="5"/>
      <c r="D33" s="9"/>
      <c r="E33" s="9"/>
      <c r="F33" s="9"/>
      <c r="G33" s="9"/>
      <c r="H33" s="9"/>
      <c r="I33" s="9"/>
      <c r="J33" s="190">
        <v>2017</v>
      </c>
      <c r="K33" s="190"/>
      <c r="L33" s="191">
        <v>2018</v>
      </c>
      <c r="M33" s="189"/>
      <c r="N33" s="188">
        <v>2019</v>
      </c>
      <c r="O33" s="189"/>
      <c r="P33" s="188">
        <v>2020</v>
      </c>
      <c r="Q33" s="189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</row>
    <row r="34" spans="1:44" x14ac:dyDescent="0.25">
      <c r="A34" s="40" t="s">
        <v>2</v>
      </c>
      <c r="B34" s="41" t="s">
        <v>3</v>
      </c>
      <c r="C34" s="42" t="s">
        <v>4</v>
      </c>
      <c r="D34" s="42" t="s">
        <v>12</v>
      </c>
      <c r="E34" s="42" t="s">
        <v>10</v>
      </c>
      <c r="F34" s="42" t="s">
        <v>11</v>
      </c>
      <c r="G34" s="42" t="s">
        <v>13</v>
      </c>
      <c r="H34" s="53" t="s">
        <v>17</v>
      </c>
      <c r="I34" s="55" t="s">
        <v>5</v>
      </c>
      <c r="J34" s="35" t="s">
        <v>19</v>
      </c>
      <c r="K34" s="35" t="s">
        <v>144</v>
      </c>
      <c r="L34" s="35" t="s">
        <v>19</v>
      </c>
      <c r="M34" s="35" t="s">
        <v>144</v>
      </c>
      <c r="N34" s="35" t="s">
        <v>19</v>
      </c>
      <c r="O34" s="35" t="s">
        <v>144</v>
      </c>
      <c r="P34" s="35" t="s">
        <v>19</v>
      </c>
      <c r="Q34" s="35" t="s">
        <v>144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</row>
    <row r="35" spans="1:44" ht="12.75" customHeight="1" x14ac:dyDescent="0.25">
      <c r="A35" s="200" t="s">
        <v>93</v>
      </c>
      <c r="B35" s="181" t="s">
        <v>6</v>
      </c>
      <c r="C35" s="181" t="s">
        <v>148</v>
      </c>
      <c r="D35" s="173" t="s">
        <v>72</v>
      </c>
      <c r="E35" s="173"/>
      <c r="F35" s="173" t="s">
        <v>73</v>
      </c>
      <c r="G35" s="173" t="s">
        <v>74</v>
      </c>
      <c r="H35" s="23" t="s">
        <v>72</v>
      </c>
      <c r="I35" s="94">
        <v>0</v>
      </c>
      <c r="J35" s="86">
        <v>30000</v>
      </c>
      <c r="K35" s="86">
        <f t="shared" ref="K35" si="4">SUM(K36:K39)</f>
        <v>0</v>
      </c>
      <c r="L35" s="86">
        <v>30000</v>
      </c>
      <c r="M35" s="86">
        <f t="shared" ref="M35:Q35" si="5">SUM(M36:M39)</f>
        <v>0</v>
      </c>
      <c r="N35" s="86">
        <v>30000</v>
      </c>
      <c r="O35" s="86">
        <f t="shared" si="5"/>
        <v>0</v>
      </c>
      <c r="P35" s="86">
        <f>170000*0.425</f>
        <v>72250</v>
      </c>
      <c r="Q35" s="86">
        <f t="shared" si="5"/>
        <v>0</v>
      </c>
      <c r="R35" s="25"/>
      <c r="S35" s="25">
        <v>170000</v>
      </c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</row>
    <row r="36" spans="1:44" ht="12.75" customHeight="1" x14ac:dyDescent="0.25">
      <c r="A36" s="201"/>
      <c r="B36" s="193"/>
      <c r="C36" s="193"/>
      <c r="D36" s="173"/>
      <c r="E36" s="173"/>
      <c r="F36" s="173"/>
      <c r="G36" s="173"/>
      <c r="H36" s="84"/>
      <c r="I36" s="80"/>
      <c r="J36" s="83"/>
      <c r="K36" s="57"/>
      <c r="L36" s="57"/>
      <c r="M36" s="58"/>
      <c r="N36" s="57"/>
      <c r="O36" s="58"/>
      <c r="P36" s="57"/>
      <c r="Q36" s="58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</row>
    <row r="37" spans="1:44" ht="12.75" customHeight="1" x14ac:dyDescent="0.25">
      <c r="A37" s="201"/>
      <c r="B37" s="193"/>
      <c r="C37" s="193"/>
      <c r="D37" s="173"/>
      <c r="E37" s="173"/>
      <c r="F37" s="173"/>
      <c r="G37" s="173"/>
      <c r="H37" s="23"/>
      <c r="I37" s="80"/>
      <c r="J37" s="83"/>
      <c r="K37" s="57"/>
      <c r="L37" s="57"/>
      <c r="M37" s="58"/>
      <c r="N37" s="57"/>
      <c r="O37" s="58"/>
      <c r="P37" s="57"/>
      <c r="Q37" s="58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</row>
    <row r="38" spans="1:44" ht="12.75" customHeight="1" x14ac:dyDescent="0.25">
      <c r="A38" s="201"/>
      <c r="B38" s="193"/>
      <c r="C38" s="193"/>
      <c r="D38" s="173"/>
      <c r="E38" s="173"/>
      <c r="F38" s="173"/>
      <c r="G38" s="173"/>
      <c r="H38" s="23"/>
      <c r="I38" s="80"/>
      <c r="J38" s="83"/>
      <c r="K38" s="57"/>
      <c r="L38" s="57"/>
      <c r="M38" s="58"/>
      <c r="N38" s="57"/>
      <c r="O38" s="58"/>
      <c r="P38" s="57"/>
      <c r="Q38" s="58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</row>
    <row r="39" spans="1:44" ht="12.75" customHeight="1" x14ac:dyDescent="0.25">
      <c r="A39" s="202"/>
      <c r="B39" s="182"/>
      <c r="C39" s="182"/>
      <c r="D39" s="173"/>
      <c r="E39" s="173"/>
      <c r="F39" s="173"/>
      <c r="G39" s="173"/>
      <c r="H39" s="23"/>
      <c r="I39" s="80"/>
      <c r="J39" s="83"/>
      <c r="K39" s="57"/>
      <c r="L39" s="57"/>
      <c r="M39" s="58"/>
      <c r="N39" s="57"/>
      <c r="O39" s="58"/>
      <c r="P39" s="57"/>
      <c r="Q39" s="58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</row>
    <row r="40" spans="1:44" ht="12.75" customHeight="1" x14ac:dyDescent="0.25">
      <c r="A40" s="2"/>
      <c r="B40" s="2"/>
      <c r="C40" s="3"/>
      <c r="D40" s="8"/>
      <c r="E40" s="8"/>
      <c r="F40" s="8"/>
      <c r="G40" s="8"/>
      <c r="H40" s="8"/>
      <c r="I40" s="2"/>
      <c r="J40" s="14"/>
      <c r="K40" s="14"/>
      <c r="L40" s="14"/>
      <c r="M40" s="14"/>
      <c r="N40" s="14"/>
      <c r="O40" s="14"/>
      <c r="P40" s="14"/>
      <c r="Q40" s="14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</row>
    <row r="41" spans="1:44" ht="12.75" customHeight="1" x14ac:dyDescent="0.25">
      <c r="A41" s="2"/>
      <c r="B41" s="5"/>
      <c r="C41" s="5"/>
      <c r="D41" s="9"/>
      <c r="E41" s="9"/>
      <c r="F41" s="9"/>
      <c r="G41" s="9"/>
      <c r="H41" s="9"/>
      <c r="I41" s="9"/>
      <c r="J41" s="198">
        <v>2017</v>
      </c>
      <c r="K41" s="199"/>
      <c r="L41" s="191">
        <v>2018</v>
      </c>
      <c r="M41" s="189"/>
      <c r="N41" s="188">
        <v>2019</v>
      </c>
      <c r="O41" s="189"/>
      <c r="P41" s="188">
        <v>2020</v>
      </c>
      <c r="Q41" s="189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</row>
    <row r="42" spans="1:44" x14ac:dyDescent="0.25">
      <c r="A42" s="43" t="s">
        <v>2</v>
      </c>
      <c r="B42" s="45" t="s">
        <v>3</v>
      </c>
      <c r="C42" s="34" t="s">
        <v>9</v>
      </c>
      <c r="D42" s="34" t="s">
        <v>12</v>
      </c>
      <c r="E42" s="34" t="s">
        <v>10</v>
      </c>
      <c r="F42" s="34" t="s">
        <v>11</v>
      </c>
      <c r="G42" s="46" t="s">
        <v>13</v>
      </c>
      <c r="H42" s="47" t="s">
        <v>17</v>
      </c>
      <c r="I42" s="55" t="s">
        <v>5</v>
      </c>
      <c r="J42" s="35" t="s">
        <v>19</v>
      </c>
      <c r="K42" s="35" t="s">
        <v>144</v>
      </c>
      <c r="L42" s="35" t="s">
        <v>19</v>
      </c>
      <c r="M42" s="35" t="s">
        <v>144</v>
      </c>
      <c r="N42" s="35" t="s">
        <v>19</v>
      </c>
      <c r="O42" s="35" t="s">
        <v>144</v>
      </c>
      <c r="P42" s="35" t="s">
        <v>19</v>
      </c>
      <c r="Q42" s="35" t="s">
        <v>144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</row>
    <row r="43" spans="1:44" ht="12.75" customHeight="1" x14ac:dyDescent="0.25">
      <c r="A43" s="178" t="s">
        <v>95</v>
      </c>
      <c r="B43" s="173" t="s">
        <v>6</v>
      </c>
      <c r="C43" s="173" t="s">
        <v>96</v>
      </c>
      <c r="D43" s="173" t="s">
        <v>18</v>
      </c>
      <c r="E43" s="173" t="s">
        <v>149</v>
      </c>
      <c r="F43" s="173" t="s">
        <v>37</v>
      </c>
      <c r="G43" s="173" t="s">
        <v>36</v>
      </c>
      <c r="H43" s="84" t="s">
        <v>35</v>
      </c>
      <c r="I43" s="85">
        <v>0</v>
      </c>
      <c r="J43" s="87">
        <f t="shared" ref="J43" si="6">SUM(J44:J47)</f>
        <v>110172</v>
      </c>
      <c r="K43" s="87">
        <f t="shared" ref="K43:Q43" si="7">SUM(K44:K47)</f>
        <v>0</v>
      </c>
      <c r="L43" s="87">
        <f t="shared" si="7"/>
        <v>110172</v>
      </c>
      <c r="M43" s="87">
        <f t="shared" si="7"/>
        <v>0</v>
      </c>
      <c r="N43" s="87">
        <f>SUM(N44:N47)</f>
        <v>110172</v>
      </c>
      <c r="O43" s="87">
        <f t="shared" si="7"/>
        <v>0</v>
      </c>
      <c r="P43" s="87">
        <f t="shared" si="7"/>
        <v>110172</v>
      </c>
      <c r="Q43" s="87">
        <f t="shared" si="7"/>
        <v>0</v>
      </c>
      <c r="R43" s="25"/>
      <c r="S43" s="25">
        <v>333869</v>
      </c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</row>
    <row r="44" spans="1:44" ht="12.75" customHeight="1" x14ac:dyDescent="0.25">
      <c r="A44" s="179"/>
      <c r="B44" s="173"/>
      <c r="C44" s="173"/>
      <c r="D44" s="173"/>
      <c r="E44" s="173"/>
      <c r="F44" s="173"/>
      <c r="G44" s="173"/>
      <c r="H44" s="23" t="s">
        <v>15</v>
      </c>
      <c r="I44" s="56" t="s">
        <v>24</v>
      </c>
      <c r="J44" s="58">
        <v>55086</v>
      </c>
      <c r="K44" s="57">
        <v>0</v>
      </c>
      <c r="L44" s="58">
        <v>55086</v>
      </c>
      <c r="M44" s="58"/>
      <c r="N44" s="58">
        <v>55086</v>
      </c>
      <c r="O44" s="58"/>
      <c r="P44" s="58">
        <v>55086</v>
      </c>
      <c r="Q44" s="58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</row>
    <row r="45" spans="1:44" ht="12.75" customHeight="1" x14ac:dyDescent="0.25">
      <c r="A45" s="179"/>
      <c r="B45" s="173"/>
      <c r="C45" s="173"/>
      <c r="D45" s="173"/>
      <c r="E45" s="173"/>
      <c r="F45" s="173"/>
      <c r="G45" s="173"/>
      <c r="H45" s="23" t="s">
        <v>0</v>
      </c>
      <c r="I45" s="56" t="s">
        <v>24</v>
      </c>
      <c r="J45" s="58"/>
      <c r="K45" s="57"/>
      <c r="L45" s="58"/>
      <c r="M45" s="58"/>
      <c r="N45" s="58"/>
      <c r="O45" s="58"/>
      <c r="P45" s="58"/>
      <c r="Q45" s="58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</row>
    <row r="46" spans="1:44" ht="12.75" customHeight="1" x14ac:dyDescent="0.25">
      <c r="A46" s="179"/>
      <c r="B46" s="173"/>
      <c r="C46" s="173"/>
      <c r="D46" s="173"/>
      <c r="E46" s="173"/>
      <c r="F46" s="173"/>
      <c r="G46" s="173"/>
      <c r="H46" s="23" t="s">
        <v>1</v>
      </c>
      <c r="I46" s="56" t="s">
        <v>24</v>
      </c>
      <c r="J46" s="58"/>
      <c r="K46" s="57"/>
      <c r="L46" s="58"/>
      <c r="M46" s="58"/>
      <c r="N46" s="58"/>
      <c r="O46" s="58"/>
      <c r="P46" s="58"/>
      <c r="Q46" s="58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</row>
    <row r="47" spans="1:44" ht="12.75" customHeight="1" x14ac:dyDescent="0.25">
      <c r="A47" s="179"/>
      <c r="B47" s="173"/>
      <c r="C47" s="173"/>
      <c r="D47" s="173"/>
      <c r="E47" s="173"/>
      <c r="F47" s="173"/>
      <c r="G47" s="173"/>
      <c r="H47" s="23" t="s">
        <v>16</v>
      </c>
      <c r="I47" s="56" t="s">
        <v>24</v>
      </c>
      <c r="J47" s="60">
        <v>55086</v>
      </c>
      <c r="K47" s="59"/>
      <c r="L47" s="60">
        <v>55086</v>
      </c>
      <c r="M47" s="60"/>
      <c r="N47" s="60">
        <v>55086</v>
      </c>
      <c r="O47" s="60"/>
      <c r="P47" s="60">
        <v>55086</v>
      </c>
      <c r="Q47" s="60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</row>
    <row r="48" spans="1:44" ht="12.75" customHeight="1" x14ac:dyDescent="0.25">
      <c r="A48" s="179"/>
      <c r="B48" s="173" t="s">
        <v>7</v>
      </c>
      <c r="C48" s="173" t="s">
        <v>97</v>
      </c>
      <c r="D48" s="173" t="s">
        <v>83</v>
      </c>
      <c r="E48" s="173"/>
      <c r="F48" s="173" t="s">
        <v>37</v>
      </c>
      <c r="G48" s="173" t="s">
        <v>36</v>
      </c>
      <c r="H48" s="84" t="s">
        <v>35</v>
      </c>
      <c r="I48" s="85">
        <v>0</v>
      </c>
      <c r="J48" s="87">
        <f t="shared" ref="J48" si="8">SUM(J49:J53)</f>
        <v>114</v>
      </c>
      <c r="K48" s="87">
        <f t="shared" ref="K48:M48" si="9">SUM(K49:K53)</f>
        <v>0</v>
      </c>
      <c r="L48" s="87">
        <f t="shared" si="9"/>
        <v>114</v>
      </c>
      <c r="M48" s="87">
        <f t="shared" si="9"/>
        <v>0</v>
      </c>
      <c r="N48" s="87">
        <f>SUM(N49:N53)</f>
        <v>114</v>
      </c>
      <c r="O48" s="87">
        <f t="shared" ref="O48:Q48" si="10">SUM(O49:O53)</f>
        <v>0</v>
      </c>
      <c r="P48" s="87">
        <f t="shared" si="10"/>
        <v>114</v>
      </c>
      <c r="Q48" s="87">
        <f t="shared" si="10"/>
        <v>0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</row>
    <row r="49" spans="1:44" ht="12.75" customHeight="1" x14ac:dyDescent="0.25">
      <c r="A49" s="179"/>
      <c r="B49" s="173"/>
      <c r="C49" s="173"/>
      <c r="D49" s="173"/>
      <c r="E49" s="173"/>
      <c r="F49" s="173"/>
      <c r="G49" s="173"/>
      <c r="H49" s="23" t="s">
        <v>101</v>
      </c>
      <c r="I49" s="56" t="s">
        <v>24</v>
      </c>
      <c r="J49" s="58">
        <v>24</v>
      </c>
      <c r="K49" s="57">
        <v>0</v>
      </c>
      <c r="L49" s="58">
        <v>24</v>
      </c>
      <c r="M49" s="58"/>
      <c r="N49" s="58">
        <v>24</v>
      </c>
      <c r="O49" s="58"/>
      <c r="P49" s="58">
        <v>24</v>
      </c>
      <c r="Q49" s="58"/>
      <c r="R49" s="25"/>
      <c r="S49" s="25">
        <v>364</v>
      </c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</row>
    <row r="50" spans="1:44" ht="12.75" customHeight="1" x14ac:dyDescent="0.25">
      <c r="A50" s="179"/>
      <c r="B50" s="173"/>
      <c r="C50" s="173"/>
      <c r="D50" s="173"/>
      <c r="E50" s="173"/>
      <c r="F50" s="173"/>
      <c r="G50" s="173"/>
      <c r="H50" s="23" t="s">
        <v>99</v>
      </c>
      <c r="I50" s="56" t="s">
        <v>24</v>
      </c>
      <c r="J50" s="58">
        <v>5</v>
      </c>
      <c r="K50" s="57">
        <v>0</v>
      </c>
      <c r="L50" s="58">
        <v>5</v>
      </c>
      <c r="M50" s="58"/>
      <c r="N50" s="58">
        <v>5</v>
      </c>
      <c r="O50" s="58"/>
      <c r="P50" s="58">
        <v>5</v>
      </c>
      <c r="Q50" s="58"/>
      <c r="R50" s="25"/>
      <c r="S50" s="25">
        <v>29</v>
      </c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</row>
    <row r="51" spans="1:44" ht="12.75" customHeight="1" x14ac:dyDescent="0.25">
      <c r="A51" s="179"/>
      <c r="B51" s="173"/>
      <c r="C51" s="173"/>
      <c r="D51" s="173"/>
      <c r="E51" s="173"/>
      <c r="F51" s="173"/>
      <c r="G51" s="173"/>
      <c r="H51" s="23" t="s">
        <v>100</v>
      </c>
      <c r="I51" s="56" t="s">
        <v>24</v>
      </c>
      <c r="J51" s="58">
        <v>32</v>
      </c>
      <c r="K51" s="57">
        <v>0</v>
      </c>
      <c r="L51" s="58">
        <v>32</v>
      </c>
      <c r="M51" s="58"/>
      <c r="N51" s="58">
        <v>32</v>
      </c>
      <c r="O51" s="58"/>
      <c r="P51" s="58">
        <v>32</v>
      </c>
      <c r="Q51" s="58"/>
      <c r="R51" s="25"/>
      <c r="S51" s="25">
        <v>218</v>
      </c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</row>
    <row r="52" spans="1:44" ht="12.75" customHeight="1" x14ac:dyDescent="0.25">
      <c r="A52" s="179"/>
      <c r="B52" s="173"/>
      <c r="C52" s="173"/>
      <c r="D52" s="173"/>
      <c r="E52" s="173"/>
      <c r="F52" s="173"/>
      <c r="G52" s="173"/>
      <c r="H52" s="23" t="s">
        <v>102</v>
      </c>
      <c r="I52" s="56" t="s">
        <v>24</v>
      </c>
      <c r="J52" s="58">
        <v>19</v>
      </c>
      <c r="K52" s="57">
        <v>0</v>
      </c>
      <c r="L52" s="58">
        <v>19</v>
      </c>
      <c r="M52" s="58"/>
      <c r="N52" s="58">
        <v>19</v>
      </c>
      <c r="O52" s="58"/>
      <c r="P52" s="58">
        <v>19</v>
      </c>
      <c r="Q52" s="58"/>
      <c r="R52" s="25"/>
      <c r="S52" s="25">
        <v>128</v>
      </c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</row>
    <row r="53" spans="1:44" ht="12.75" customHeight="1" x14ac:dyDescent="0.25">
      <c r="A53" s="179"/>
      <c r="B53" s="173"/>
      <c r="C53" s="173"/>
      <c r="D53" s="173"/>
      <c r="E53" s="173"/>
      <c r="F53" s="173"/>
      <c r="G53" s="173"/>
      <c r="H53" s="23" t="s">
        <v>103</v>
      </c>
      <c r="I53" s="56" t="s">
        <v>24</v>
      </c>
      <c r="J53" s="58">
        <v>34</v>
      </c>
      <c r="K53" s="57">
        <v>0</v>
      </c>
      <c r="L53" s="58">
        <v>34</v>
      </c>
      <c r="M53" s="58"/>
      <c r="N53" s="58">
        <v>34</v>
      </c>
      <c r="O53" s="58"/>
      <c r="P53" s="58">
        <v>34</v>
      </c>
      <c r="Q53" s="58"/>
      <c r="R53" s="25"/>
      <c r="S53" s="25">
        <v>233</v>
      </c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</row>
    <row r="54" spans="1:44" ht="12.75" customHeight="1" x14ac:dyDescent="0.25">
      <c r="A54" s="179"/>
      <c r="B54" s="173" t="s">
        <v>8</v>
      </c>
      <c r="C54" s="173" t="s">
        <v>98</v>
      </c>
      <c r="D54" s="173" t="s">
        <v>83</v>
      </c>
      <c r="E54" s="173"/>
      <c r="F54" s="173" t="s">
        <v>37</v>
      </c>
      <c r="G54" s="173" t="s">
        <v>36</v>
      </c>
      <c r="H54" s="84" t="s">
        <v>35</v>
      </c>
      <c r="I54" s="85">
        <v>0</v>
      </c>
      <c r="J54" s="87">
        <f>SUM(J55:J55)</f>
        <v>51</v>
      </c>
      <c r="K54" s="87">
        <v>0</v>
      </c>
      <c r="L54" s="87">
        <f>SUM(L55:L55)</f>
        <v>51</v>
      </c>
      <c r="M54" s="87">
        <f>SUM(M55:M55)</f>
        <v>0</v>
      </c>
      <c r="N54" s="87">
        <v>51</v>
      </c>
      <c r="O54" s="87">
        <f>SUM(O55:O55)</f>
        <v>0</v>
      </c>
      <c r="P54" s="87">
        <f>SUM(P55:P55)</f>
        <v>145.77500000000001</v>
      </c>
      <c r="Q54" s="87">
        <f>SUM(Q55:Q55)</f>
        <v>0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</row>
    <row r="55" spans="1:44" ht="26.25" customHeight="1" x14ac:dyDescent="0.25">
      <c r="A55" s="180"/>
      <c r="B55" s="173"/>
      <c r="C55" s="173"/>
      <c r="D55" s="173"/>
      <c r="E55" s="173"/>
      <c r="F55" s="173"/>
      <c r="G55" s="173"/>
      <c r="H55" s="23" t="s">
        <v>84</v>
      </c>
      <c r="I55" s="56">
        <v>0</v>
      </c>
      <c r="J55" s="58">
        <v>51</v>
      </c>
      <c r="K55" s="57">
        <v>0</v>
      </c>
      <c r="L55" s="58">
        <v>51</v>
      </c>
      <c r="M55" s="58"/>
      <c r="N55" s="58">
        <v>51</v>
      </c>
      <c r="O55" s="58"/>
      <c r="P55" s="58">
        <f>343*0.425</f>
        <v>145.77500000000001</v>
      </c>
      <c r="Q55" s="58"/>
      <c r="R55" s="25"/>
      <c r="S55" s="25">
        <v>343</v>
      </c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</row>
    <row r="56" spans="1:44" ht="12.75" customHeight="1" x14ac:dyDescent="0.25">
      <c r="A56" s="12"/>
      <c r="B56" s="12"/>
      <c r="C56" s="8"/>
      <c r="D56" s="8"/>
      <c r="E56" s="8"/>
      <c r="F56" s="8"/>
      <c r="G56" s="8"/>
      <c r="H56" s="8"/>
      <c r="I56" s="2"/>
      <c r="J56" s="14"/>
      <c r="K56" s="14"/>
      <c r="L56" s="14"/>
      <c r="M56" s="14"/>
      <c r="N56" s="14"/>
      <c r="O56" s="14"/>
      <c r="P56" s="14"/>
      <c r="Q56" s="14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</row>
    <row r="57" spans="1:44" s="25" customFormat="1" ht="12.75" customHeight="1" x14ac:dyDescent="0.2">
      <c r="A57" s="51" t="s">
        <v>20</v>
      </c>
      <c r="B57" s="22"/>
      <c r="C57" s="22"/>
      <c r="D57" s="22"/>
      <c r="E57" s="22"/>
      <c r="F57" s="22"/>
      <c r="G57" s="19"/>
      <c r="H57" s="20"/>
      <c r="I57" s="20"/>
      <c r="J57" s="21"/>
      <c r="K57" s="21"/>
      <c r="L57" s="21"/>
      <c r="M57" s="21"/>
      <c r="N57" s="21"/>
      <c r="O57" s="21"/>
      <c r="P57" s="28"/>
      <c r="Q57" s="28"/>
    </row>
    <row r="58" spans="1:44" s="25" customFormat="1" ht="12.75" customHeight="1" x14ac:dyDescent="0.2">
      <c r="A58" s="167" t="s">
        <v>107</v>
      </c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</row>
    <row r="59" spans="1:44" s="25" customFormat="1" ht="12.75" customHeight="1" x14ac:dyDescent="0.2">
      <c r="A59" s="49" t="s">
        <v>106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1:44" s="25" customFormat="1" ht="12.75" customHeight="1" x14ac:dyDescent="0.2">
      <c r="A60" s="49" t="s">
        <v>105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1:44" s="25" customFormat="1" ht="12.75" customHeight="1" x14ac:dyDescent="0.2">
      <c r="A61" s="49" t="s">
        <v>104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1:44" s="25" customFormat="1" ht="12.75" customHeight="1" x14ac:dyDescent="0.2">
      <c r="A62" s="49" t="s">
        <v>108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1:44" s="25" customFormat="1" ht="12.75" customHeight="1" x14ac:dyDescent="0.2">
      <c r="A63" s="49" t="s">
        <v>109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1:44" s="25" customFormat="1" ht="12.75" customHeight="1" x14ac:dyDescent="0.2">
      <c r="A64" s="167" t="s">
        <v>110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</row>
    <row r="65" spans="1:44" s="25" customFormat="1" ht="13.5" customHeight="1" x14ac:dyDescent="0.2">
      <c r="A65" s="177" t="s">
        <v>111</v>
      </c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</row>
    <row r="66" spans="1:44" ht="12.75" customHeight="1" x14ac:dyDescent="0.25">
      <c r="A66" s="2"/>
      <c r="B66" s="6"/>
      <c r="C66" s="7"/>
      <c r="D66" s="10"/>
      <c r="E66" s="10"/>
      <c r="F66" s="10"/>
      <c r="G66" s="10"/>
      <c r="H66" s="10"/>
      <c r="I66" s="197"/>
      <c r="J66" s="186"/>
      <c r="K66" s="186"/>
      <c r="L66" s="187"/>
      <c r="M66" s="187"/>
      <c r="N66" s="187"/>
      <c r="O66" s="187"/>
      <c r="P66" s="187"/>
      <c r="Q66" s="187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</row>
    <row r="67" spans="1:44" ht="12.75" customHeight="1" x14ac:dyDescent="0.25">
      <c r="A67" s="2"/>
      <c r="B67" s="5"/>
      <c r="C67" s="5"/>
      <c r="D67" s="9"/>
      <c r="E67" s="9"/>
      <c r="F67" s="9"/>
      <c r="G67" s="9"/>
      <c r="H67" s="9"/>
      <c r="I67" s="9"/>
      <c r="J67" s="168">
        <v>2017</v>
      </c>
      <c r="K67" s="168"/>
      <c r="L67" s="169">
        <v>2018</v>
      </c>
      <c r="M67" s="170"/>
      <c r="N67" s="171">
        <v>2019</v>
      </c>
      <c r="O67" s="170"/>
      <c r="P67" s="171">
        <v>2020</v>
      </c>
      <c r="Q67" s="170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</row>
    <row r="68" spans="1:44" x14ac:dyDescent="0.25">
      <c r="A68" s="43" t="s">
        <v>2</v>
      </c>
      <c r="B68" s="45" t="s">
        <v>3</v>
      </c>
      <c r="C68" s="34" t="s">
        <v>4</v>
      </c>
      <c r="D68" s="34" t="s">
        <v>12</v>
      </c>
      <c r="E68" s="34" t="s">
        <v>10</v>
      </c>
      <c r="F68" s="34" t="s">
        <v>11</v>
      </c>
      <c r="G68" s="34" t="s">
        <v>13</v>
      </c>
      <c r="H68" s="54" t="s">
        <v>17</v>
      </c>
      <c r="I68" s="44" t="s">
        <v>5</v>
      </c>
      <c r="J68" s="35" t="s">
        <v>19</v>
      </c>
      <c r="K68" s="35" t="s">
        <v>144</v>
      </c>
      <c r="L68" s="35" t="s">
        <v>19</v>
      </c>
      <c r="M68" s="35" t="s">
        <v>144</v>
      </c>
      <c r="N68" s="35" t="s">
        <v>19</v>
      </c>
      <c r="O68" s="35" t="s">
        <v>144</v>
      </c>
      <c r="P68" s="35" t="s">
        <v>19</v>
      </c>
      <c r="Q68" s="35" t="s">
        <v>144</v>
      </c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</row>
    <row r="69" spans="1:44" ht="12" customHeight="1" x14ac:dyDescent="0.25">
      <c r="A69" s="174" t="s">
        <v>112</v>
      </c>
      <c r="B69" s="173" t="s">
        <v>6</v>
      </c>
      <c r="C69" s="173" t="s">
        <v>113</v>
      </c>
      <c r="D69" s="173" t="s">
        <v>18</v>
      </c>
      <c r="E69" s="173"/>
      <c r="F69" s="173" t="s">
        <v>37</v>
      </c>
      <c r="G69" s="173" t="s">
        <v>23</v>
      </c>
      <c r="H69" s="84" t="s">
        <v>35</v>
      </c>
      <c r="I69" s="85">
        <v>0</v>
      </c>
      <c r="J69" s="145">
        <f t="shared" ref="J69" si="11">SUM(J70:J73)</f>
        <v>371740</v>
      </c>
      <c r="K69" s="145">
        <f t="shared" ref="K69:Q69" si="12">SUM(K70:K73)</f>
        <v>100715</v>
      </c>
      <c r="L69" s="145">
        <f t="shared" si="12"/>
        <v>371740</v>
      </c>
      <c r="M69" s="144">
        <v>20255</v>
      </c>
      <c r="N69" s="145">
        <f t="shared" si="12"/>
        <v>371740</v>
      </c>
      <c r="O69" s="144">
        <f t="shared" si="12"/>
        <v>0</v>
      </c>
      <c r="P69" s="145">
        <f t="shared" si="12"/>
        <v>371740</v>
      </c>
      <c r="Q69" s="144">
        <f t="shared" si="12"/>
        <v>0</v>
      </c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</row>
    <row r="70" spans="1:44" ht="12" customHeight="1" x14ac:dyDescent="0.25">
      <c r="A70" s="174"/>
      <c r="B70" s="173"/>
      <c r="C70" s="173"/>
      <c r="D70" s="173"/>
      <c r="E70" s="173"/>
      <c r="F70" s="173"/>
      <c r="G70" s="173"/>
      <c r="H70" s="23" t="s">
        <v>15</v>
      </c>
      <c r="I70" s="56" t="s">
        <v>24</v>
      </c>
      <c r="J70" s="143">
        <v>107828</v>
      </c>
      <c r="K70" s="57">
        <f>SUM(K78,K93)</f>
        <v>28664</v>
      </c>
      <c r="L70" s="143">
        <v>107828</v>
      </c>
      <c r="M70" s="58">
        <f>6286</f>
        <v>6286</v>
      </c>
      <c r="N70" s="143">
        <v>107828</v>
      </c>
      <c r="O70" s="58"/>
      <c r="P70" s="143">
        <v>107828</v>
      </c>
      <c r="Q70" s="58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</row>
    <row r="71" spans="1:44" ht="12" customHeight="1" x14ac:dyDescent="0.25">
      <c r="A71" s="174"/>
      <c r="B71" s="173"/>
      <c r="C71" s="173"/>
      <c r="D71" s="173"/>
      <c r="E71" s="173"/>
      <c r="F71" s="173"/>
      <c r="G71" s="173"/>
      <c r="H71" s="23" t="s">
        <v>0</v>
      </c>
      <c r="I71" s="56" t="s">
        <v>24</v>
      </c>
      <c r="J71" s="143">
        <v>0</v>
      </c>
      <c r="K71" s="57"/>
      <c r="L71" s="143">
        <v>0</v>
      </c>
      <c r="M71" s="58"/>
      <c r="N71" s="143">
        <v>0</v>
      </c>
      <c r="O71" s="58"/>
      <c r="P71" s="143">
        <v>0</v>
      </c>
      <c r="Q71" s="58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</row>
    <row r="72" spans="1:44" ht="12" customHeight="1" x14ac:dyDescent="0.25">
      <c r="A72" s="174"/>
      <c r="B72" s="173"/>
      <c r="C72" s="173"/>
      <c r="D72" s="173"/>
      <c r="E72" s="173"/>
      <c r="F72" s="173"/>
      <c r="G72" s="173"/>
      <c r="H72" s="23" t="s">
        <v>1</v>
      </c>
      <c r="I72" s="56" t="s">
        <v>24</v>
      </c>
      <c r="J72" s="143">
        <v>0</v>
      </c>
      <c r="K72" s="57"/>
      <c r="L72" s="143">
        <v>0</v>
      </c>
      <c r="M72" s="58"/>
      <c r="N72" s="143">
        <v>0</v>
      </c>
      <c r="O72" s="58"/>
      <c r="P72" s="143">
        <v>0</v>
      </c>
      <c r="Q72" s="58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</row>
    <row r="73" spans="1:44" ht="35.25" customHeight="1" x14ac:dyDescent="0.25">
      <c r="A73" s="174"/>
      <c r="B73" s="173"/>
      <c r="C73" s="173"/>
      <c r="D73" s="173"/>
      <c r="E73" s="173"/>
      <c r="F73" s="173"/>
      <c r="G73" s="173"/>
      <c r="H73" s="23" t="s">
        <v>16</v>
      </c>
      <c r="I73" s="56" t="s">
        <v>24</v>
      </c>
      <c r="J73" s="143">
        <v>263912</v>
      </c>
      <c r="K73" s="57">
        <f>SUM(K81,K96)</f>
        <v>72051</v>
      </c>
      <c r="L73" s="143">
        <v>263912</v>
      </c>
      <c r="M73" s="58">
        <v>13969</v>
      </c>
      <c r="N73" s="143">
        <v>263912</v>
      </c>
      <c r="O73" s="58"/>
      <c r="P73" s="143">
        <v>263912</v>
      </c>
      <c r="Q73" s="58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</row>
    <row r="74" spans="1:44" ht="12.75" customHeight="1" x14ac:dyDescent="0.25">
      <c r="A74" s="14"/>
      <c r="B74" s="14"/>
      <c r="C74" s="30"/>
      <c r="D74" s="30"/>
      <c r="E74" s="30"/>
      <c r="F74" s="30"/>
      <c r="G74" s="30"/>
      <c r="H74" s="30"/>
      <c r="I74" s="2"/>
      <c r="J74" s="14"/>
      <c r="K74" s="14"/>
      <c r="L74" s="14"/>
      <c r="M74" s="14"/>
      <c r="N74" s="14"/>
      <c r="O74" s="14"/>
      <c r="P74" s="14"/>
      <c r="Q74" s="14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</row>
    <row r="75" spans="1:44" ht="12.75" customHeight="1" x14ac:dyDescent="0.25">
      <c r="A75" s="2"/>
      <c r="B75" s="5"/>
      <c r="C75" s="5"/>
      <c r="D75" s="9"/>
      <c r="E75" s="9"/>
      <c r="F75" s="9"/>
      <c r="G75" s="9"/>
      <c r="H75" s="9"/>
      <c r="I75" s="9"/>
      <c r="J75" s="207">
        <v>2017</v>
      </c>
      <c r="K75" s="208"/>
      <c r="L75" s="169">
        <v>2018</v>
      </c>
      <c r="M75" s="170"/>
      <c r="N75" s="171">
        <v>2019</v>
      </c>
      <c r="O75" s="170"/>
      <c r="P75" s="171">
        <v>2020</v>
      </c>
      <c r="Q75" s="170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</row>
    <row r="76" spans="1:44" x14ac:dyDescent="0.25">
      <c r="A76" s="43" t="s">
        <v>2</v>
      </c>
      <c r="B76" s="45" t="s">
        <v>3</v>
      </c>
      <c r="C76" s="34" t="s">
        <v>4</v>
      </c>
      <c r="D76" s="34" t="s">
        <v>12</v>
      </c>
      <c r="E76" s="34" t="s">
        <v>10</v>
      </c>
      <c r="F76" s="34" t="s">
        <v>11</v>
      </c>
      <c r="G76" s="34" t="s">
        <v>13</v>
      </c>
      <c r="H76" s="54" t="s">
        <v>17</v>
      </c>
      <c r="I76" s="44" t="s">
        <v>5</v>
      </c>
      <c r="J76" s="35" t="s">
        <v>19</v>
      </c>
      <c r="K76" s="35" t="s">
        <v>144</v>
      </c>
      <c r="L76" s="35" t="s">
        <v>19</v>
      </c>
      <c r="M76" s="35" t="s">
        <v>144</v>
      </c>
      <c r="N76" s="35" t="s">
        <v>19</v>
      </c>
      <c r="O76" s="35" t="s">
        <v>144</v>
      </c>
      <c r="P76" s="35" t="s">
        <v>19</v>
      </c>
      <c r="Q76" s="35" t="s">
        <v>144</v>
      </c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</row>
    <row r="77" spans="1:44" ht="12.75" customHeight="1" x14ac:dyDescent="0.25">
      <c r="A77" s="209" t="s">
        <v>114</v>
      </c>
      <c r="B77" s="173" t="s">
        <v>6</v>
      </c>
      <c r="C77" s="173" t="s">
        <v>120</v>
      </c>
      <c r="D77" s="173" t="s">
        <v>18</v>
      </c>
      <c r="E77" s="173" t="s">
        <v>150</v>
      </c>
      <c r="F77" s="173" t="s">
        <v>37</v>
      </c>
      <c r="G77" s="173" t="s">
        <v>23</v>
      </c>
      <c r="H77" s="84" t="s">
        <v>35</v>
      </c>
      <c r="I77" s="85">
        <v>0</v>
      </c>
      <c r="J77" s="145">
        <f t="shared" ref="J77:L77" si="13">SUM(J78:J81)</f>
        <v>94600</v>
      </c>
      <c r="K77" s="144">
        <f t="shared" ref="K77" si="14">SUM(K78:K81)</f>
        <v>0</v>
      </c>
      <c r="L77" s="145">
        <f t="shared" si="13"/>
        <v>94600</v>
      </c>
      <c r="M77" s="144">
        <f t="shared" ref="M77" si="15">SUM(M78:M81)</f>
        <v>0</v>
      </c>
      <c r="N77" s="145">
        <f t="shared" ref="N77" si="16">SUM(N78:N81)</f>
        <v>94600</v>
      </c>
      <c r="O77" s="144">
        <f t="shared" ref="O77" si="17">SUM(O78:O81)</f>
        <v>0</v>
      </c>
      <c r="P77" s="145">
        <f t="shared" ref="P77" si="18">SUM(P78:P81)</f>
        <v>94600</v>
      </c>
      <c r="Q77" s="144">
        <f t="shared" ref="Q77" si="19">SUM(Q78:Q81)</f>
        <v>0</v>
      </c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</row>
    <row r="78" spans="1:44" ht="12.75" customHeight="1" x14ac:dyDescent="0.25">
      <c r="A78" s="209"/>
      <c r="B78" s="173"/>
      <c r="C78" s="173"/>
      <c r="D78" s="173"/>
      <c r="E78" s="173"/>
      <c r="F78" s="173"/>
      <c r="G78" s="173"/>
      <c r="H78" s="23" t="s">
        <v>15</v>
      </c>
      <c r="I78" s="56" t="s">
        <v>24</v>
      </c>
      <c r="J78" s="143">
        <v>33000</v>
      </c>
      <c r="K78" s="57">
        <v>0</v>
      </c>
      <c r="L78" s="143">
        <v>33000</v>
      </c>
      <c r="M78" s="58"/>
      <c r="N78" s="143">
        <v>33000</v>
      </c>
      <c r="O78" s="58"/>
      <c r="P78" s="143">
        <v>33000</v>
      </c>
      <c r="Q78" s="58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</row>
    <row r="79" spans="1:44" ht="14.25" customHeight="1" x14ac:dyDescent="0.25">
      <c r="A79" s="209"/>
      <c r="B79" s="173"/>
      <c r="C79" s="173"/>
      <c r="D79" s="173"/>
      <c r="E79" s="173"/>
      <c r="F79" s="173"/>
      <c r="G79" s="173"/>
      <c r="H79" s="23" t="s">
        <v>0</v>
      </c>
      <c r="I79" s="56" t="s">
        <v>24</v>
      </c>
      <c r="J79" s="143">
        <v>0</v>
      </c>
      <c r="K79" s="57"/>
      <c r="L79" s="143">
        <v>0</v>
      </c>
      <c r="M79" s="58"/>
      <c r="N79" s="143">
        <v>0</v>
      </c>
      <c r="O79" s="58"/>
      <c r="P79" s="143">
        <v>0</v>
      </c>
      <c r="Q79" s="58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</row>
    <row r="80" spans="1:44" ht="22.5" customHeight="1" x14ac:dyDescent="0.25">
      <c r="A80" s="209"/>
      <c r="B80" s="173"/>
      <c r="C80" s="173"/>
      <c r="D80" s="173"/>
      <c r="E80" s="173"/>
      <c r="F80" s="173"/>
      <c r="G80" s="173"/>
      <c r="H80" s="23" t="s">
        <v>1</v>
      </c>
      <c r="I80" s="56" t="s">
        <v>24</v>
      </c>
      <c r="J80" s="143">
        <v>0</v>
      </c>
      <c r="K80" s="57"/>
      <c r="L80" s="143">
        <v>0</v>
      </c>
      <c r="M80" s="58"/>
      <c r="N80" s="143">
        <v>0</v>
      </c>
      <c r="O80" s="58"/>
      <c r="P80" s="143">
        <v>0</v>
      </c>
      <c r="Q80" s="58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</row>
    <row r="81" spans="1:44" ht="21.75" customHeight="1" x14ac:dyDescent="0.25">
      <c r="A81" s="209"/>
      <c r="B81" s="173"/>
      <c r="C81" s="173"/>
      <c r="D81" s="173"/>
      <c r="E81" s="173"/>
      <c r="F81" s="173"/>
      <c r="G81" s="173"/>
      <c r="H81" s="23" t="s">
        <v>16</v>
      </c>
      <c r="I81" s="56" t="s">
        <v>24</v>
      </c>
      <c r="J81" s="143">
        <v>61600</v>
      </c>
      <c r="K81" s="57">
        <v>0</v>
      </c>
      <c r="L81" s="143">
        <v>61600</v>
      </c>
      <c r="M81" s="58"/>
      <c r="N81" s="143">
        <v>61600</v>
      </c>
      <c r="O81" s="58"/>
      <c r="P81" s="143">
        <v>61600</v>
      </c>
      <c r="Q81" s="58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</row>
    <row r="82" spans="1:44" ht="12.75" customHeight="1" x14ac:dyDescent="0.25">
      <c r="A82" s="2"/>
      <c r="B82" s="2"/>
      <c r="C82" s="3"/>
      <c r="D82" s="8"/>
      <c r="E82" s="8"/>
      <c r="F82" s="8"/>
      <c r="G82" s="8"/>
      <c r="H82" s="8"/>
      <c r="I82" s="2"/>
      <c r="J82" s="14"/>
      <c r="K82" s="14"/>
      <c r="L82" s="14"/>
      <c r="M82" s="14"/>
      <c r="N82" s="14"/>
      <c r="O82" s="14"/>
      <c r="P82" s="14"/>
      <c r="Q82" s="14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</row>
    <row r="83" spans="1:44" s="25" customFormat="1" ht="12.75" customHeight="1" x14ac:dyDescent="0.2">
      <c r="A83" s="51" t="s">
        <v>21</v>
      </c>
      <c r="B83" s="61"/>
      <c r="C83" s="61"/>
      <c r="D83" s="61"/>
      <c r="E83" s="61"/>
      <c r="F83" s="61"/>
      <c r="G83" s="62"/>
      <c r="H83" s="20"/>
      <c r="I83" s="20"/>
      <c r="J83" s="21"/>
      <c r="K83" s="21"/>
      <c r="L83" s="21"/>
      <c r="M83" s="21"/>
      <c r="N83" s="21"/>
      <c r="O83" s="21"/>
      <c r="P83" s="28"/>
      <c r="Q83" s="28"/>
    </row>
    <row r="84" spans="1:44" s="25" customFormat="1" ht="12.75" customHeight="1" x14ac:dyDescent="0.2">
      <c r="A84" s="167" t="s">
        <v>115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</row>
    <row r="85" spans="1:44" s="25" customFormat="1" ht="12.75" customHeight="1" x14ac:dyDescent="0.2">
      <c r="A85" s="167" t="s">
        <v>116</v>
      </c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</row>
    <row r="86" spans="1:44" s="25" customFormat="1" ht="12.75" customHeight="1" x14ac:dyDescent="0.2">
      <c r="A86" s="167" t="s">
        <v>117</v>
      </c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</row>
    <row r="87" spans="1:44" s="25" customFormat="1" ht="12.75" customHeight="1" x14ac:dyDescent="0.2">
      <c r="A87" s="167" t="s">
        <v>118</v>
      </c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</row>
    <row r="88" spans="1:44" s="25" customFormat="1" ht="12.75" customHeight="1" x14ac:dyDescent="0.2">
      <c r="A88" s="49" t="s">
        <v>119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</row>
    <row r="89" spans="1:44" s="29" customFormat="1" ht="12.75" customHeight="1" x14ac:dyDescent="0.25">
      <c r="A89" s="18"/>
      <c r="B89" s="195"/>
      <c r="C89" s="196"/>
      <c r="D89" s="17"/>
      <c r="E89" s="17"/>
      <c r="F89" s="17"/>
      <c r="G89" s="17"/>
      <c r="H89" s="17"/>
      <c r="I89" s="52"/>
      <c r="J89" s="17"/>
      <c r="K89" s="17"/>
      <c r="L89" s="31"/>
      <c r="M89" s="31"/>
      <c r="N89" s="31"/>
      <c r="O89" s="31"/>
      <c r="P89" s="31"/>
      <c r="Q89" s="31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</row>
    <row r="90" spans="1:44" ht="12.75" customHeight="1" x14ac:dyDescent="0.25">
      <c r="A90" s="2"/>
      <c r="B90" s="5"/>
      <c r="C90" s="5"/>
      <c r="D90" s="9"/>
      <c r="E90" s="9"/>
      <c r="F90" s="9"/>
      <c r="G90" s="9"/>
      <c r="H90" s="9"/>
      <c r="I90" s="9"/>
      <c r="J90" s="168">
        <v>2017</v>
      </c>
      <c r="K90" s="168"/>
      <c r="L90" s="169">
        <v>2018</v>
      </c>
      <c r="M90" s="170"/>
      <c r="N90" s="171">
        <v>2019</v>
      </c>
      <c r="O90" s="170"/>
      <c r="P90" s="171">
        <v>2020</v>
      </c>
      <c r="Q90" s="170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</row>
    <row r="91" spans="1:44" x14ac:dyDescent="0.25">
      <c r="A91" s="43" t="s">
        <v>2</v>
      </c>
      <c r="B91" s="45" t="s">
        <v>3</v>
      </c>
      <c r="C91" s="34" t="s">
        <v>9</v>
      </c>
      <c r="D91" s="34" t="s">
        <v>12</v>
      </c>
      <c r="E91" s="34" t="s">
        <v>10</v>
      </c>
      <c r="F91" s="34" t="s">
        <v>11</v>
      </c>
      <c r="G91" s="34" t="s">
        <v>13</v>
      </c>
      <c r="H91" s="54" t="s">
        <v>17</v>
      </c>
      <c r="I91" s="44" t="s">
        <v>5</v>
      </c>
      <c r="J91" s="35" t="s">
        <v>19</v>
      </c>
      <c r="K91" s="35" t="s">
        <v>144</v>
      </c>
      <c r="L91" s="35" t="s">
        <v>19</v>
      </c>
      <c r="M91" s="35" t="s">
        <v>144</v>
      </c>
      <c r="N91" s="35" t="s">
        <v>19</v>
      </c>
      <c r="O91" s="35" t="s">
        <v>144</v>
      </c>
      <c r="P91" s="35" t="s">
        <v>19</v>
      </c>
      <c r="Q91" s="35" t="s">
        <v>144</v>
      </c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</row>
    <row r="92" spans="1:44" ht="12.75" customHeight="1" x14ac:dyDescent="0.25">
      <c r="A92" s="172" t="s">
        <v>121</v>
      </c>
      <c r="B92" s="173" t="s">
        <v>6</v>
      </c>
      <c r="C92" s="173" t="s">
        <v>122</v>
      </c>
      <c r="D92" s="173" t="s">
        <v>18</v>
      </c>
      <c r="E92" s="173" t="s">
        <v>151</v>
      </c>
      <c r="F92" s="173" t="s">
        <v>37</v>
      </c>
      <c r="G92" s="173" t="s">
        <v>23</v>
      </c>
      <c r="H92" s="84" t="s">
        <v>35</v>
      </c>
      <c r="I92" s="85">
        <v>0</v>
      </c>
      <c r="J92" s="145">
        <f t="shared" ref="J92:L92" si="20">SUM(J93:J96)</f>
        <v>277140</v>
      </c>
      <c r="K92" s="145">
        <f t="shared" ref="K92" si="21">SUM(K93:K96)</f>
        <v>100715</v>
      </c>
      <c r="L92" s="145">
        <f t="shared" si="20"/>
        <v>277140</v>
      </c>
      <c r="M92" s="144">
        <v>20255</v>
      </c>
      <c r="N92" s="145">
        <f t="shared" ref="N92" si="22">SUM(N93:N96)</f>
        <v>277140</v>
      </c>
      <c r="O92" s="144">
        <f t="shared" ref="O92" si="23">SUM(O93:O96)</f>
        <v>0</v>
      </c>
      <c r="P92" s="145">
        <f t="shared" ref="P92" si="24">SUM(P93:P96)</f>
        <v>277140</v>
      </c>
      <c r="Q92" s="144">
        <f t="shared" ref="Q92" si="25">SUM(Q93:Q96)</f>
        <v>0</v>
      </c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</row>
    <row r="93" spans="1:44" ht="12.75" customHeight="1" x14ac:dyDescent="0.25">
      <c r="A93" s="172"/>
      <c r="B93" s="173"/>
      <c r="C93" s="173"/>
      <c r="D93" s="173"/>
      <c r="E93" s="173"/>
      <c r="F93" s="173"/>
      <c r="G93" s="173"/>
      <c r="H93" s="23" t="s">
        <v>15</v>
      </c>
      <c r="I93" s="56" t="s">
        <v>24</v>
      </c>
      <c r="J93" s="143">
        <v>74828</v>
      </c>
      <c r="K93" s="57">
        <f>(98700-K96)+403*5</f>
        <v>28664</v>
      </c>
      <c r="L93" s="143">
        <v>74828</v>
      </c>
      <c r="M93" s="58">
        <f>M92-M96</f>
        <v>6286</v>
      </c>
      <c r="N93" s="143">
        <v>74828</v>
      </c>
      <c r="O93" s="58"/>
      <c r="P93" s="143">
        <v>74828</v>
      </c>
      <c r="Q93" s="58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</row>
    <row r="94" spans="1:44" ht="12.75" customHeight="1" x14ac:dyDescent="0.25">
      <c r="A94" s="172"/>
      <c r="B94" s="173"/>
      <c r="C94" s="173"/>
      <c r="D94" s="173"/>
      <c r="E94" s="173"/>
      <c r="F94" s="173"/>
      <c r="G94" s="173"/>
      <c r="H94" s="23" t="s">
        <v>0</v>
      </c>
      <c r="I94" s="56" t="s">
        <v>24</v>
      </c>
      <c r="J94" s="143">
        <v>0</v>
      </c>
      <c r="K94" s="57"/>
      <c r="L94" s="143">
        <v>0</v>
      </c>
      <c r="M94" s="58"/>
      <c r="N94" s="143">
        <v>0</v>
      </c>
      <c r="O94" s="58"/>
      <c r="P94" s="143">
        <v>0</v>
      </c>
      <c r="Q94" s="58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</row>
    <row r="95" spans="1:44" ht="27" customHeight="1" x14ac:dyDescent="0.25">
      <c r="A95" s="172"/>
      <c r="B95" s="173"/>
      <c r="C95" s="173"/>
      <c r="D95" s="173"/>
      <c r="E95" s="173"/>
      <c r="F95" s="173"/>
      <c r="G95" s="173"/>
      <c r="H95" s="23" t="s">
        <v>1</v>
      </c>
      <c r="I95" s="56" t="s">
        <v>24</v>
      </c>
      <c r="J95" s="143">
        <v>0</v>
      </c>
      <c r="K95" s="57"/>
      <c r="L95" s="143">
        <v>0</v>
      </c>
      <c r="M95" s="58"/>
      <c r="N95" s="143">
        <v>0</v>
      </c>
      <c r="O95" s="58"/>
      <c r="P95" s="143">
        <v>0</v>
      </c>
      <c r="Q95" s="58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</row>
    <row r="96" spans="1:44" ht="37.5" customHeight="1" x14ac:dyDescent="0.25">
      <c r="A96" s="172"/>
      <c r="B96" s="173"/>
      <c r="C96" s="173"/>
      <c r="D96" s="173"/>
      <c r="E96" s="173"/>
      <c r="F96" s="173"/>
      <c r="G96" s="173"/>
      <c r="H96" s="23" t="s">
        <v>16</v>
      </c>
      <c r="I96" s="56" t="s">
        <v>24</v>
      </c>
      <c r="J96" s="143">
        <v>202312</v>
      </c>
      <c r="K96" s="57">
        <f>98700*0.73</f>
        <v>72051</v>
      </c>
      <c r="L96" s="143">
        <v>202312</v>
      </c>
      <c r="M96" s="58">
        <v>13969</v>
      </c>
      <c r="N96" s="143">
        <v>202312</v>
      </c>
      <c r="O96" s="58"/>
      <c r="P96" s="143">
        <v>202312</v>
      </c>
      <c r="Q96" s="58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</row>
    <row r="97" spans="1:44" ht="12.75" customHeight="1" x14ac:dyDescent="0.25">
      <c r="A97" s="2"/>
      <c r="B97" s="2"/>
      <c r="C97" s="3"/>
      <c r="D97" s="8"/>
      <c r="E97" s="8"/>
      <c r="F97" s="13"/>
      <c r="G97" s="8"/>
      <c r="H97" s="8"/>
      <c r="I97" s="2"/>
      <c r="J97" s="14"/>
      <c r="K97" s="14"/>
      <c r="L97" s="14"/>
      <c r="M97" s="14"/>
      <c r="N97" s="14"/>
      <c r="O97" s="14"/>
      <c r="P97" s="14"/>
      <c r="Q97" s="14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</row>
    <row r="98" spans="1:44" s="25" customFormat="1" ht="12.75" customHeight="1" x14ac:dyDescent="0.2">
      <c r="A98" s="51" t="s">
        <v>22</v>
      </c>
      <c r="B98" s="22"/>
      <c r="C98" s="22"/>
      <c r="D98" s="22"/>
      <c r="E98" s="22"/>
      <c r="F98" s="22"/>
      <c r="G98" s="19"/>
      <c r="H98" s="20"/>
      <c r="I98" s="20"/>
      <c r="J98" s="150"/>
      <c r="K98" s="21"/>
      <c r="L98" s="21"/>
      <c r="M98" s="21"/>
      <c r="N98" s="21"/>
      <c r="O98" s="21"/>
      <c r="P98" s="28"/>
      <c r="Q98" s="28"/>
    </row>
    <row r="99" spans="1:44" s="25" customFormat="1" ht="12.75" customHeight="1" x14ac:dyDescent="0.2">
      <c r="A99" s="167" t="s">
        <v>123</v>
      </c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</row>
    <row r="100" spans="1:44" s="25" customFormat="1" ht="12.75" customHeight="1" x14ac:dyDescent="0.2">
      <c r="A100" s="167" t="s">
        <v>124</v>
      </c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</row>
    <row r="101" spans="1:44" s="25" customFormat="1" ht="12.75" customHeight="1" x14ac:dyDescent="0.2">
      <c r="A101" s="167" t="s">
        <v>125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</row>
    <row r="102" spans="1:44" s="25" customFormat="1" ht="12.75" customHeight="1" x14ac:dyDescent="0.2">
      <c r="A102" s="167" t="s">
        <v>126</v>
      </c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</row>
    <row r="103" spans="1:44" ht="12.75" customHeight="1" x14ac:dyDescent="0.25">
      <c r="A103" s="147"/>
      <c r="B103" s="147"/>
      <c r="C103" s="148"/>
      <c r="D103" s="149"/>
      <c r="E103" s="149"/>
      <c r="F103" s="149"/>
      <c r="G103" s="149"/>
      <c r="H103" s="149"/>
      <c r="I103" s="147"/>
      <c r="J103" s="28"/>
      <c r="K103" s="28"/>
      <c r="L103" s="28"/>
      <c r="M103" s="28"/>
      <c r="N103" s="28"/>
      <c r="O103" s="28"/>
      <c r="P103" s="28"/>
      <c r="Q103" s="28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</row>
    <row r="104" spans="1:44" ht="12.75" customHeight="1" x14ac:dyDescent="0.25">
      <c r="A104" s="2"/>
      <c r="B104" s="5"/>
      <c r="C104" s="5"/>
      <c r="D104" s="9"/>
      <c r="E104" s="9"/>
      <c r="F104" s="9"/>
      <c r="G104" s="9"/>
      <c r="H104" s="9"/>
      <c r="I104" s="9"/>
      <c r="J104" s="168">
        <v>2017</v>
      </c>
      <c r="K104" s="168"/>
      <c r="L104" s="169">
        <v>2018</v>
      </c>
      <c r="M104" s="170"/>
      <c r="N104" s="171">
        <v>2019</v>
      </c>
      <c r="O104" s="170"/>
      <c r="P104" s="171">
        <v>2020</v>
      </c>
      <c r="Q104" s="170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</row>
    <row r="105" spans="1:44" ht="12.75" customHeight="1" x14ac:dyDescent="0.25">
      <c r="A105" s="43" t="s">
        <v>2</v>
      </c>
      <c r="B105" s="45" t="s">
        <v>3</v>
      </c>
      <c r="C105" s="34" t="s">
        <v>4</v>
      </c>
      <c r="D105" s="34" t="s">
        <v>12</v>
      </c>
      <c r="E105" s="34" t="s">
        <v>10</v>
      </c>
      <c r="F105" s="34" t="s">
        <v>11</v>
      </c>
      <c r="G105" s="34" t="s">
        <v>13</v>
      </c>
      <c r="H105" s="54" t="s">
        <v>17</v>
      </c>
      <c r="I105" s="44" t="s">
        <v>5</v>
      </c>
      <c r="J105" s="35" t="s">
        <v>19</v>
      </c>
      <c r="K105" s="35" t="s">
        <v>144</v>
      </c>
      <c r="L105" s="35" t="s">
        <v>19</v>
      </c>
      <c r="M105" s="35" t="s">
        <v>144</v>
      </c>
      <c r="N105" s="35" t="s">
        <v>19</v>
      </c>
      <c r="O105" s="35" t="s">
        <v>144</v>
      </c>
      <c r="P105" s="35" t="s">
        <v>19</v>
      </c>
      <c r="Q105" s="35" t="s">
        <v>144</v>
      </c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</row>
    <row r="106" spans="1:44" ht="12.75" customHeight="1" x14ac:dyDescent="0.25">
      <c r="A106" s="174" t="s">
        <v>127</v>
      </c>
      <c r="B106" s="173" t="s">
        <v>6</v>
      </c>
      <c r="C106" s="173" t="s">
        <v>128</v>
      </c>
      <c r="D106" s="173" t="s">
        <v>129</v>
      </c>
      <c r="E106" s="173" t="s">
        <v>130</v>
      </c>
      <c r="F106" s="173" t="s">
        <v>131</v>
      </c>
      <c r="G106" s="173"/>
      <c r="H106" s="84" t="s">
        <v>35</v>
      </c>
      <c r="I106" s="85">
        <v>0</v>
      </c>
      <c r="J106" s="145">
        <f t="shared" ref="J106:Q106" si="26">SUM(J107:J107)</f>
        <v>66</v>
      </c>
      <c r="K106" s="144">
        <f t="shared" si="26"/>
        <v>0</v>
      </c>
      <c r="L106" s="145">
        <f t="shared" si="26"/>
        <v>66</v>
      </c>
      <c r="M106" s="144">
        <f t="shared" si="26"/>
        <v>0</v>
      </c>
      <c r="N106" s="145">
        <f t="shared" si="26"/>
        <v>66</v>
      </c>
      <c r="O106" s="144">
        <f t="shared" si="26"/>
        <v>0</v>
      </c>
      <c r="P106" s="144">
        <f t="shared" si="26"/>
        <v>115</v>
      </c>
      <c r="Q106" s="144">
        <f t="shared" si="26"/>
        <v>0</v>
      </c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</row>
    <row r="107" spans="1:44" ht="57.75" customHeight="1" x14ac:dyDescent="0.25">
      <c r="A107" s="174"/>
      <c r="B107" s="173"/>
      <c r="C107" s="173"/>
      <c r="D107" s="173"/>
      <c r="E107" s="173"/>
      <c r="F107" s="173"/>
      <c r="G107" s="173"/>
      <c r="H107" s="23"/>
      <c r="I107" s="56">
        <v>0</v>
      </c>
      <c r="J107" s="143">
        <v>66</v>
      </c>
      <c r="K107" s="57">
        <v>0</v>
      </c>
      <c r="L107" s="143">
        <v>66</v>
      </c>
      <c r="M107" s="58"/>
      <c r="N107" s="143">
        <v>66</v>
      </c>
      <c r="O107" s="58"/>
      <c r="P107" s="143">
        <v>115</v>
      </c>
      <c r="Q107" s="58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</row>
    <row r="108" spans="1:44" ht="12.75" customHeight="1" x14ac:dyDescent="0.25">
      <c r="A108" s="147"/>
      <c r="B108" s="147"/>
      <c r="C108" s="148"/>
      <c r="D108" s="149"/>
      <c r="E108" s="149"/>
      <c r="F108" s="149"/>
      <c r="G108" s="149"/>
      <c r="H108" s="149"/>
      <c r="I108" s="147"/>
      <c r="J108" s="28"/>
      <c r="K108" s="28"/>
      <c r="L108" s="28"/>
      <c r="M108" s="28"/>
      <c r="N108" s="28"/>
      <c r="O108" s="28"/>
      <c r="P108" s="28"/>
      <c r="Q108" s="28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</row>
    <row r="109" spans="1:44" ht="12.75" customHeight="1" x14ac:dyDescent="0.25">
      <c r="A109" s="2"/>
      <c r="B109" s="5"/>
      <c r="C109" s="5"/>
      <c r="D109" s="9"/>
      <c r="E109" s="9"/>
      <c r="F109" s="9"/>
      <c r="G109" s="9"/>
      <c r="H109" s="9"/>
      <c r="I109" s="9"/>
      <c r="J109" s="168">
        <v>2017</v>
      </c>
      <c r="K109" s="168"/>
      <c r="L109" s="169">
        <v>2018</v>
      </c>
      <c r="M109" s="170"/>
      <c r="N109" s="171">
        <v>2019</v>
      </c>
      <c r="O109" s="170"/>
      <c r="P109" s="171">
        <v>2020</v>
      </c>
      <c r="Q109" s="170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</row>
    <row r="110" spans="1:44" ht="12.75" customHeight="1" x14ac:dyDescent="0.25">
      <c r="A110" s="43" t="s">
        <v>2</v>
      </c>
      <c r="B110" s="45" t="s">
        <v>3</v>
      </c>
      <c r="C110" s="34" t="s">
        <v>9</v>
      </c>
      <c r="D110" s="34" t="s">
        <v>12</v>
      </c>
      <c r="E110" s="34" t="s">
        <v>10</v>
      </c>
      <c r="F110" s="34" t="s">
        <v>11</v>
      </c>
      <c r="G110" s="34" t="s">
        <v>13</v>
      </c>
      <c r="H110" s="54" t="s">
        <v>17</v>
      </c>
      <c r="I110" s="44" t="s">
        <v>5</v>
      </c>
      <c r="J110" s="35" t="s">
        <v>19</v>
      </c>
      <c r="K110" s="35" t="s">
        <v>144</v>
      </c>
      <c r="L110" s="35" t="s">
        <v>19</v>
      </c>
      <c r="M110" s="35" t="s">
        <v>144</v>
      </c>
      <c r="N110" s="35" t="s">
        <v>19</v>
      </c>
      <c r="O110" s="35" t="s">
        <v>144</v>
      </c>
      <c r="P110" s="35" t="s">
        <v>19</v>
      </c>
      <c r="Q110" s="35" t="s">
        <v>144</v>
      </c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</row>
    <row r="111" spans="1:44" ht="12.75" customHeight="1" x14ac:dyDescent="0.25">
      <c r="A111" s="172" t="s">
        <v>132</v>
      </c>
      <c r="B111" s="173" t="s">
        <v>6</v>
      </c>
      <c r="C111" s="173" t="s">
        <v>133</v>
      </c>
      <c r="D111" s="173" t="s">
        <v>18</v>
      </c>
      <c r="E111" s="173"/>
      <c r="F111" s="173" t="s">
        <v>37</v>
      </c>
      <c r="G111" s="173" t="s">
        <v>23</v>
      </c>
      <c r="H111" s="84" t="s">
        <v>35</v>
      </c>
      <c r="I111" s="85">
        <v>0</v>
      </c>
      <c r="J111" s="145">
        <f t="shared" ref="J111:Q111" si="27">SUM(J112:J112)</f>
        <v>8</v>
      </c>
      <c r="K111" s="144">
        <f t="shared" si="27"/>
        <v>0</v>
      </c>
      <c r="L111" s="145">
        <f t="shared" si="27"/>
        <v>8</v>
      </c>
      <c r="M111" s="144">
        <f t="shared" si="27"/>
        <v>0</v>
      </c>
      <c r="N111" s="145">
        <f t="shared" si="27"/>
        <v>8</v>
      </c>
      <c r="O111" s="144">
        <f t="shared" si="27"/>
        <v>0</v>
      </c>
      <c r="P111" s="145">
        <f t="shared" si="27"/>
        <v>8</v>
      </c>
      <c r="Q111" s="144">
        <f t="shared" si="27"/>
        <v>0</v>
      </c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</row>
    <row r="112" spans="1:44" ht="42" customHeight="1" x14ac:dyDescent="0.25">
      <c r="A112" s="172"/>
      <c r="B112" s="173"/>
      <c r="C112" s="173"/>
      <c r="D112" s="173"/>
      <c r="E112" s="173"/>
      <c r="F112" s="173"/>
      <c r="G112" s="173"/>
      <c r="H112" s="23" t="s">
        <v>59</v>
      </c>
      <c r="I112" s="56">
        <v>0</v>
      </c>
      <c r="J112" s="143">
        <v>8</v>
      </c>
      <c r="K112" s="57">
        <v>0</v>
      </c>
      <c r="L112" s="143">
        <v>8</v>
      </c>
      <c r="M112" s="58"/>
      <c r="N112" s="143">
        <v>8</v>
      </c>
      <c r="O112" s="58"/>
      <c r="P112" s="143">
        <v>8</v>
      </c>
      <c r="Q112" s="58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</row>
    <row r="113" spans="1:44" ht="12.75" customHeight="1" x14ac:dyDescent="0.25">
      <c r="A113" s="2"/>
      <c r="B113" s="2"/>
      <c r="C113" s="3"/>
      <c r="D113" s="8"/>
      <c r="E113" s="8"/>
      <c r="F113" s="13"/>
      <c r="G113" s="8"/>
      <c r="H113" s="8"/>
      <c r="I113" s="2"/>
      <c r="J113" s="14"/>
      <c r="K113" s="14"/>
      <c r="L113" s="14"/>
      <c r="M113" s="14"/>
      <c r="N113" s="14"/>
      <c r="O113" s="14"/>
      <c r="P113" s="14"/>
      <c r="Q113" s="14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</row>
    <row r="114" spans="1:44" ht="12.75" customHeight="1" x14ac:dyDescent="0.25">
      <c r="A114" s="51" t="s">
        <v>22</v>
      </c>
      <c r="B114" s="22"/>
      <c r="C114" s="22"/>
      <c r="D114" s="22"/>
      <c r="E114" s="22"/>
      <c r="F114" s="22"/>
      <c r="G114" s="19"/>
      <c r="H114" s="20"/>
      <c r="I114" s="20"/>
      <c r="J114" s="21"/>
      <c r="K114" s="21"/>
      <c r="L114" s="21"/>
      <c r="M114" s="21"/>
      <c r="N114" s="21"/>
      <c r="O114" s="21"/>
      <c r="P114" s="28"/>
      <c r="Q114" s="28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</row>
    <row r="115" spans="1:44" ht="12.75" customHeight="1" x14ac:dyDescent="0.25">
      <c r="A115" s="167" t="s">
        <v>134</v>
      </c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</row>
    <row r="116" spans="1:44" ht="12.75" customHeight="1" x14ac:dyDescent="0.25">
      <c r="A116" s="167" t="s">
        <v>135</v>
      </c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</row>
    <row r="117" spans="1:44" ht="12.75" customHeight="1" x14ac:dyDescent="0.25">
      <c r="A117" s="167" t="s">
        <v>136</v>
      </c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</row>
    <row r="118" spans="1:44" ht="12.75" customHeight="1" x14ac:dyDescent="0.25">
      <c r="A118" s="26"/>
      <c r="B118" s="26"/>
      <c r="C118" s="63"/>
      <c r="D118" s="50"/>
      <c r="E118" s="50"/>
      <c r="F118" s="50"/>
      <c r="G118" s="50"/>
      <c r="H118" s="50"/>
      <c r="I118" s="26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</row>
    <row r="119" spans="1:44" ht="12.75" customHeight="1" x14ac:dyDescent="0.25">
      <c r="A119" s="26"/>
      <c r="B119" s="26"/>
      <c r="C119" s="63"/>
      <c r="D119" s="50"/>
      <c r="E119" s="50"/>
      <c r="F119" s="50"/>
      <c r="G119" s="50"/>
      <c r="H119" s="50"/>
      <c r="I119" s="26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</row>
    <row r="120" spans="1:44" ht="12.75" customHeight="1" x14ac:dyDescent="0.25">
      <c r="A120" s="26"/>
      <c r="B120" s="26"/>
      <c r="C120" s="63"/>
      <c r="D120" s="50"/>
      <c r="E120" s="50"/>
      <c r="F120" s="50"/>
      <c r="G120" s="50"/>
      <c r="H120" s="50"/>
      <c r="I120" s="26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</row>
    <row r="121" spans="1:44" ht="12.75" customHeight="1" x14ac:dyDescent="0.25">
      <c r="A121" s="26"/>
      <c r="B121" s="26"/>
      <c r="C121" s="63"/>
      <c r="D121" s="50"/>
      <c r="E121" s="50"/>
      <c r="F121" s="50"/>
      <c r="G121" s="50"/>
      <c r="H121" s="50"/>
      <c r="I121" s="26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</row>
    <row r="122" spans="1:44" ht="12.75" customHeight="1" x14ac:dyDescent="0.25">
      <c r="A122" s="26"/>
      <c r="B122" s="26"/>
      <c r="C122" s="63"/>
      <c r="D122" s="50"/>
      <c r="E122" s="50"/>
      <c r="F122" s="50"/>
      <c r="G122" s="50"/>
      <c r="H122" s="50"/>
      <c r="I122" s="26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</row>
    <row r="123" spans="1:44" ht="12.75" customHeight="1" x14ac:dyDescent="0.25">
      <c r="A123" s="26"/>
      <c r="B123" s="26"/>
      <c r="C123" s="63"/>
      <c r="D123" s="50"/>
      <c r="E123" s="50"/>
      <c r="F123" s="50"/>
      <c r="G123" s="50"/>
      <c r="H123" s="50"/>
      <c r="I123" s="26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</row>
    <row r="124" spans="1:44" ht="12.75" customHeight="1" x14ac:dyDescent="0.25">
      <c r="A124" s="26"/>
      <c r="B124" s="26"/>
      <c r="C124" s="63"/>
      <c r="D124" s="50"/>
      <c r="E124" s="50"/>
      <c r="F124" s="50"/>
      <c r="G124" s="50"/>
      <c r="H124" s="50"/>
      <c r="I124" s="26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</row>
    <row r="125" spans="1:44" ht="12.75" customHeight="1" x14ac:dyDescent="0.25">
      <c r="A125" s="26"/>
      <c r="B125" s="26"/>
      <c r="C125" s="63"/>
      <c r="D125" s="50"/>
      <c r="E125" s="50"/>
      <c r="F125" s="50"/>
      <c r="G125" s="50"/>
      <c r="H125" s="50"/>
      <c r="I125" s="26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</row>
    <row r="126" spans="1:44" ht="12.75" customHeight="1" x14ac:dyDescent="0.25">
      <c r="A126" s="26"/>
      <c r="B126" s="26"/>
      <c r="C126" s="63"/>
      <c r="D126" s="50"/>
      <c r="E126" s="50"/>
      <c r="F126" s="50"/>
      <c r="G126" s="50"/>
      <c r="H126" s="50"/>
      <c r="I126" s="26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</row>
    <row r="127" spans="1:44" ht="12.75" customHeight="1" x14ac:dyDescent="0.25">
      <c r="A127" s="26"/>
      <c r="B127" s="26"/>
      <c r="C127" s="63"/>
      <c r="D127" s="50"/>
      <c r="E127" s="50"/>
      <c r="F127" s="50"/>
      <c r="G127" s="50"/>
      <c r="H127" s="50"/>
      <c r="I127" s="26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</row>
    <row r="128" spans="1:44" ht="12.75" customHeight="1" x14ac:dyDescent="0.25">
      <c r="A128" s="26"/>
      <c r="B128" s="26"/>
      <c r="C128" s="63"/>
      <c r="D128" s="50"/>
      <c r="E128" s="50"/>
      <c r="F128" s="50"/>
      <c r="G128" s="50"/>
      <c r="H128" s="50"/>
      <c r="I128" s="26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</row>
    <row r="129" spans="1:44" ht="12.75" customHeight="1" x14ac:dyDescent="0.25">
      <c r="A129" s="26"/>
      <c r="B129" s="26"/>
      <c r="C129" s="63"/>
      <c r="D129" s="50"/>
      <c r="E129" s="50"/>
      <c r="F129" s="50"/>
      <c r="G129" s="50"/>
      <c r="H129" s="50"/>
      <c r="I129" s="26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</row>
    <row r="130" spans="1:44" ht="12.75" customHeight="1" x14ac:dyDescent="0.25">
      <c r="A130" s="26"/>
      <c r="B130" s="26"/>
      <c r="C130" s="63"/>
      <c r="D130" s="50"/>
      <c r="E130" s="50"/>
      <c r="F130" s="50"/>
      <c r="G130" s="50"/>
      <c r="H130" s="50"/>
      <c r="I130" s="26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</row>
    <row r="131" spans="1:44" ht="12.75" customHeight="1" x14ac:dyDescent="0.25">
      <c r="A131" s="26"/>
      <c r="B131" s="26"/>
      <c r="C131" s="63"/>
      <c r="D131" s="50"/>
      <c r="E131" s="50"/>
      <c r="F131" s="50"/>
      <c r="G131" s="50"/>
      <c r="H131" s="50"/>
      <c r="I131" s="26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</row>
    <row r="132" spans="1:44" ht="12.75" customHeight="1" x14ac:dyDescent="0.25">
      <c r="A132" s="26"/>
      <c r="B132" s="26"/>
      <c r="C132" s="63"/>
      <c r="D132" s="50"/>
      <c r="E132" s="50"/>
      <c r="F132" s="50"/>
      <c r="G132" s="50"/>
      <c r="H132" s="50"/>
      <c r="I132" s="26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</row>
    <row r="133" spans="1:44" ht="12.75" customHeight="1" x14ac:dyDescent="0.25">
      <c r="A133" s="26"/>
      <c r="B133" s="26"/>
      <c r="C133" s="63"/>
      <c r="D133" s="50"/>
      <c r="E133" s="50"/>
      <c r="F133" s="50"/>
      <c r="G133" s="50"/>
      <c r="H133" s="50"/>
      <c r="I133" s="26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</row>
    <row r="134" spans="1:44" ht="12.75" customHeight="1" x14ac:dyDescent="0.25">
      <c r="A134" s="26"/>
      <c r="B134" s="26"/>
      <c r="C134" s="63"/>
      <c r="D134" s="50"/>
      <c r="E134" s="50"/>
      <c r="F134" s="50"/>
      <c r="G134" s="50"/>
      <c r="H134" s="50"/>
      <c r="I134" s="26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</row>
    <row r="135" spans="1:44" ht="12.75" customHeight="1" x14ac:dyDescent="0.25">
      <c r="A135" s="26"/>
      <c r="B135" s="26"/>
      <c r="C135" s="63"/>
      <c r="D135" s="50"/>
      <c r="E135" s="50"/>
      <c r="F135" s="50"/>
      <c r="G135" s="50"/>
      <c r="H135" s="50"/>
      <c r="I135" s="26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</row>
    <row r="136" spans="1:44" ht="12.75" customHeight="1" x14ac:dyDescent="0.25">
      <c r="A136" s="26"/>
      <c r="B136" s="26"/>
      <c r="C136" s="63"/>
      <c r="D136" s="50"/>
      <c r="E136" s="50"/>
      <c r="F136" s="50"/>
      <c r="G136" s="50"/>
      <c r="H136" s="50"/>
      <c r="I136" s="26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</row>
    <row r="137" spans="1:44" ht="12.75" customHeight="1" x14ac:dyDescent="0.25">
      <c r="A137" s="26"/>
      <c r="B137" s="26"/>
      <c r="C137" s="63"/>
      <c r="D137" s="50"/>
      <c r="E137" s="50"/>
      <c r="F137" s="50"/>
      <c r="G137" s="50"/>
      <c r="H137" s="50"/>
      <c r="I137" s="26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</row>
    <row r="138" spans="1:44" ht="12.75" customHeight="1" x14ac:dyDescent="0.25">
      <c r="A138" s="26"/>
      <c r="B138" s="26"/>
      <c r="C138" s="63"/>
      <c r="D138" s="50"/>
      <c r="E138" s="50"/>
      <c r="F138" s="50"/>
      <c r="G138" s="50"/>
      <c r="H138" s="50"/>
      <c r="I138" s="26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</row>
    <row r="139" spans="1:44" ht="12.75" customHeight="1" x14ac:dyDescent="0.25">
      <c r="A139" s="26"/>
      <c r="B139" s="26"/>
      <c r="C139" s="63"/>
      <c r="D139" s="50"/>
      <c r="E139" s="50"/>
      <c r="F139" s="50"/>
      <c r="G139" s="50"/>
      <c r="H139" s="50"/>
      <c r="I139" s="26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</row>
    <row r="140" spans="1:44" ht="12.75" customHeight="1" x14ac:dyDescent="0.25">
      <c r="A140" s="26"/>
      <c r="B140" s="26"/>
      <c r="C140" s="63"/>
      <c r="D140" s="50"/>
      <c r="E140" s="50"/>
      <c r="F140" s="50"/>
      <c r="G140" s="50"/>
      <c r="H140" s="50"/>
      <c r="I140" s="26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</row>
    <row r="141" spans="1:44" ht="12.75" customHeight="1" x14ac:dyDescent="0.25">
      <c r="A141" s="26"/>
      <c r="B141" s="26"/>
      <c r="C141" s="63"/>
      <c r="D141" s="50"/>
      <c r="E141" s="50"/>
      <c r="F141" s="50"/>
      <c r="G141" s="50"/>
      <c r="H141" s="50"/>
      <c r="I141" s="26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</row>
    <row r="142" spans="1:44" ht="12.75" customHeight="1" x14ac:dyDescent="0.25">
      <c r="A142" s="26"/>
      <c r="B142" s="26"/>
      <c r="C142" s="63"/>
      <c r="D142" s="50"/>
      <c r="E142" s="50"/>
      <c r="F142" s="50"/>
      <c r="G142" s="50"/>
      <c r="H142" s="50"/>
      <c r="I142" s="26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</row>
    <row r="143" spans="1:44" ht="12.75" customHeight="1" x14ac:dyDescent="0.25">
      <c r="A143" s="26"/>
      <c r="B143" s="26"/>
      <c r="C143" s="63"/>
      <c r="D143" s="50"/>
      <c r="E143" s="50"/>
      <c r="F143" s="50"/>
      <c r="G143" s="50"/>
      <c r="H143" s="50"/>
      <c r="I143" s="26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</row>
    <row r="144" spans="1:44" ht="12.75" customHeight="1" x14ac:dyDescent="0.25">
      <c r="A144" s="26"/>
      <c r="B144" s="26"/>
      <c r="C144" s="63"/>
      <c r="D144" s="50"/>
      <c r="E144" s="50"/>
      <c r="F144" s="50"/>
      <c r="G144" s="50"/>
      <c r="H144" s="50"/>
      <c r="I144" s="26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</row>
    <row r="145" spans="1:44" ht="12.75" customHeight="1" x14ac:dyDescent="0.25">
      <c r="A145" s="26"/>
      <c r="B145" s="26"/>
      <c r="C145" s="63"/>
      <c r="D145" s="50"/>
      <c r="E145" s="50"/>
      <c r="F145" s="50"/>
      <c r="G145" s="50"/>
      <c r="H145" s="50"/>
      <c r="I145" s="26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</row>
    <row r="146" spans="1:44" ht="12.75" customHeight="1" x14ac:dyDescent="0.25">
      <c r="A146" s="26"/>
      <c r="B146" s="26"/>
      <c r="C146" s="63"/>
      <c r="D146" s="50"/>
      <c r="E146" s="50"/>
      <c r="F146" s="50"/>
      <c r="G146" s="50"/>
      <c r="H146" s="50"/>
      <c r="I146" s="26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</row>
    <row r="147" spans="1:44" ht="12.75" customHeight="1" x14ac:dyDescent="0.25">
      <c r="A147" s="26"/>
      <c r="B147" s="26"/>
      <c r="C147" s="63"/>
      <c r="D147" s="50"/>
      <c r="E147" s="50"/>
      <c r="F147" s="50"/>
      <c r="G147" s="50"/>
      <c r="H147" s="50"/>
      <c r="I147" s="26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</row>
    <row r="148" spans="1:44" ht="12.75" customHeight="1" x14ac:dyDescent="0.25">
      <c r="A148" s="26"/>
      <c r="B148" s="26"/>
      <c r="C148" s="63"/>
      <c r="D148" s="50"/>
      <c r="E148" s="50"/>
      <c r="F148" s="50"/>
      <c r="G148" s="50"/>
      <c r="H148" s="50"/>
      <c r="I148" s="26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</row>
    <row r="149" spans="1:44" ht="12.75" customHeight="1" x14ac:dyDescent="0.25">
      <c r="A149" s="26"/>
      <c r="B149" s="26"/>
      <c r="C149" s="63"/>
      <c r="D149" s="50"/>
      <c r="E149" s="50"/>
      <c r="F149" s="50"/>
      <c r="G149" s="50"/>
      <c r="H149" s="50"/>
      <c r="I149" s="26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</row>
    <row r="150" spans="1:44" ht="12.75" customHeight="1" x14ac:dyDescent="0.25">
      <c r="A150" s="26"/>
      <c r="B150" s="26"/>
      <c r="C150" s="63"/>
      <c r="D150" s="50"/>
      <c r="E150" s="50"/>
      <c r="F150" s="50"/>
      <c r="G150" s="50"/>
      <c r="H150" s="50"/>
      <c r="I150" s="26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</row>
    <row r="151" spans="1:44" ht="12.75" customHeight="1" x14ac:dyDescent="0.25">
      <c r="A151" s="26"/>
      <c r="B151" s="26"/>
      <c r="C151" s="63"/>
      <c r="D151" s="50"/>
      <c r="E151" s="50"/>
      <c r="F151" s="50"/>
      <c r="G151" s="50"/>
      <c r="H151" s="50"/>
      <c r="I151" s="26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</row>
    <row r="152" spans="1:44" ht="12.75" customHeight="1" x14ac:dyDescent="0.25">
      <c r="A152" s="26"/>
      <c r="B152" s="26"/>
      <c r="C152" s="63"/>
      <c r="D152" s="50"/>
      <c r="E152" s="50"/>
      <c r="F152" s="50"/>
      <c r="G152" s="50"/>
      <c r="H152" s="50"/>
      <c r="I152" s="26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</row>
    <row r="153" spans="1:44" ht="12.75" customHeight="1" x14ac:dyDescent="0.25">
      <c r="A153" s="26"/>
      <c r="B153" s="26"/>
      <c r="C153" s="63"/>
      <c r="D153" s="50"/>
      <c r="E153" s="50"/>
      <c r="F153" s="50"/>
      <c r="G153" s="50"/>
      <c r="H153" s="50"/>
      <c r="I153" s="26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</row>
    <row r="154" spans="1:44" ht="12.75" customHeight="1" x14ac:dyDescent="0.25">
      <c r="A154" s="26"/>
      <c r="B154" s="26"/>
      <c r="C154" s="63"/>
      <c r="D154" s="50"/>
      <c r="E154" s="50"/>
      <c r="F154" s="50"/>
      <c r="G154" s="50"/>
      <c r="H154" s="50"/>
      <c r="I154" s="26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</row>
    <row r="155" spans="1:44" ht="12.75" customHeight="1" x14ac:dyDescent="0.25">
      <c r="A155" s="26"/>
      <c r="B155" s="26"/>
      <c r="C155" s="63"/>
      <c r="D155" s="50"/>
      <c r="E155" s="50"/>
      <c r="F155" s="50"/>
      <c r="G155" s="50"/>
      <c r="H155" s="50"/>
      <c r="I155" s="26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</row>
    <row r="156" spans="1:44" ht="12.75" customHeight="1" x14ac:dyDescent="0.25">
      <c r="A156" s="26"/>
      <c r="B156" s="26"/>
      <c r="C156" s="63"/>
      <c r="D156" s="50"/>
      <c r="E156" s="50"/>
      <c r="F156" s="50"/>
      <c r="G156" s="50"/>
      <c r="H156" s="50"/>
      <c r="I156" s="26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</row>
    <row r="157" spans="1:44" ht="12.75" customHeight="1" x14ac:dyDescent="0.25">
      <c r="A157" s="26"/>
      <c r="B157" s="26"/>
      <c r="C157" s="63"/>
      <c r="D157" s="50"/>
      <c r="E157" s="50"/>
      <c r="F157" s="50"/>
      <c r="G157" s="50"/>
      <c r="H157" s="50"/>
      <c r="I157" s="26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</row>
    <row r="158" spans="1:44" ht="12.75" customHeight="1" x14ac:dyDescent="0.25">
      <c r="A158" s="26"/>
      <c r="B158" s="26"/>
      <c r="C158" s="63"/>
      <c r="D158" s="50"/>
      <c r="E158" s="50"/>
      <c r="F158" s="50"/>
      <c r="G158" s="50"/>
      <c r="H158" s="50"/>
      <c r="I158" s="26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</row>
    <row r="159" spans="1:44" ht="12.75" customHeight="1" x14ac:dyDescent="0.25">
      <c r="A159" s="26"/>
      <c r="B159" s="26"/>
      <c r="C159" s="63"/>
      <c r="D159" s="50"/>
      <c r="E159" s="50"/>
      <c r="F159" s="50"/>
      <c r="G159" s="50"/>
      <c r="H159" s="50"/>
      <c r="I159" s="26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</row>
    <row r="160" spans="1:44" ht="12.75" customHeight="1" x14ac:dyDescent="0.25">
      <c r="A160" s="26"/>
      <c r="B160" s="26"/>
      <c r="C160" s="63"/>
      <c r="D160" s="50"/>
      <c r="E160" s="50"/>
      <c r="F160" s="50"/>
      <c r="G160" s="50"/>
      <c r="H160" s="50"/>
      <c r="I160" s="26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</row>
    <row r="161" spans="1:44" ht="12.75" customHeight="1" x14ac:dyDescent="0.25">
      <c r="A161" s="26"/>
      <c r="B161" s="26"/>
      <c r="C161" s="63"/>
      <c r="D161" s="50"/>
      <c r="E161" s="50"/>
      <c r="F161" s="50"/>
      <c r="G161" s="50"/>
      <c r="H161" s="50"/>
      <c r="I161" s="26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</row>
    <row r="162" spans="1:44" ht="12.75" customHeight="1" x14ac:dyDescent="0.25">
      <c r="A162" s="26"/>
      <c r="B162" s="26"/>
      <c r="C162" s="63"/>
      <c r="D162" s="50"/>
      <c r="E162" s="50"/>
      <c r="F162" s="50"/>
      <c r="G162" s="50"/>
      <c r="H162" s="50"/>
      <c r="I162" s="26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</row>
    <row r="163" spans="1:44" ht="12.75" customHeight="1" x14ac:dyDescent="0.25">
      <c r="A163" s="26"/>
      <c r="B163" s="26"/>
      <c r="C163" s="63"/>
      <c r="D163" s="50"/>
      <c r="E163" s="50"/>
      <c r="F163" s="50"/>
      <c r="G163" s="50"/>
      <c r="H163" s="50"/>
      <c r="I163" s="26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</row>
    <row r="164" spans="1:44" ht="12.75" customHeight="1" x14ac:dyDescent="0.25">
      <c r="A164" s="26"/>
      <c r="B164" s="26"/>
      <c r="C164" s="63"/>
      <c r="D164" s="50"/>
      <c r="E164" s="50"/>
      <c r="F164" s="50"/>
      <c r="G164" s="50"/>
      <c r="H164" s="50"/>
      <c r="I164" s="26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</row>
    <row r="165" spans="1:44" ht="12.75" customHeight="1" x14ac:dyDescent="0.25">
      <c r="A165" s="26"/>
      <c r="B165" s="26"/>
      <c r="C165" s="63"/>
      <c r="D165" s="50"/>
      <c r="E165" s="50"/>
      <c r="F165" s="50"/>
      <c r="G165" s="50"/>
      <c r="H165" s="50"/>
      <c r="I165" s="26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</row>
    <row r="166" spans="1:44" ht="12.75" customHeight="1" x14ac:dyDescent="0.25">
      <c r="A166" s="26"/>
      <c r="B166" s="26"/>
      <c r="C166" s="63"/>
      <c r="D166" s="50"/>
      <c r="E166" s="50"/>
      <c r="F166" s="50"/>
      <c r="G166" s="50"/>
      <c r="H166" s="50"/>
      <c r="I166" s="26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</row>
    <row r="167" spans="1:44" ht="12.75" customHeight="1" x14ac:dyDescent="0.25">
      <c r="A167" s="26"/>
      <c r="B167" s="26"/>
      <c r="C167" s="63"/>
      <c r="D167" s="50"/>
      <c r="E167" s="50"/>
      <c r="F167" s="50"/>
      <c r="G167" s="50"/>
      <c r="H167" s="50"/>
      <c r="I167" s="26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</row>
    <row r="168" spans="1:44" ht="12.75" customHeight="1" x14ac:dyDescent="0.25">
      <c r="A168" s="26"/>
      <c r="B168" s="26"/>
      <c r="C168" s="63"/>
      <c r="D168" s="50"/>
      <c r="E168" s="50"/>
      <c r="F168" s="50"/>
      <c r="G168" s="50"/>
      <c r="H168" s="50"/>
      <c r="I168" s="26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</row>
    <row r="169" spans="1:44" ht="12.75" customHeight="1" x14ac:dyDescent="0.25">
      <c r="A169" s="26"/>
      <c r="B169" s="26"/>
      <c r="C169" s="63"/>
      <c r="D169" s="50"/>
      <c r="E169" s="50"/>
      <c r="F169" s="50"/>
      <c r="G169" s="50"/>
      <c r="H169" s="50"/>
      <c r="I169" s="26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</row>
    <row r="170" spans="1:44" ht="12.75" customHeight="1" x14ac:dyDescent="0.25">
      <c r="A170" s="26"/>
      <c r="B170" s="26"/>
      <c r="C170" s="63"/>
      <c r="D170" s="50"/>
      <c r="E170" s="50"/>
      <c r="F170" s="50"/>
      <c r="G170" s="50"/>
      <c r="H170" s="50"/>
      <c r="I170" s="26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</row>
    <row r="171" spans="1:44" ht="12.75" customHeight="1" x14ac:dyDescent="0.25">
      <c r="A171" s="26"/>
      <c r="B171" s="26"/>
      <c r="C171" s="63"/>
      <c r="D171" s="50"/>
      <c r="E171" s="50"/>
      <c r="F171" s="50"/>
      <c r="G171" s="50"/>
      <c r="H171" s="50"/>
      <c r="I171" s="26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</row>
    <row r="172" spans="1:44" ht="12.75" customHeight="1" x14ac:dyDescent="0.25">
      <c r="A172" s="26"/>
      <c r="B172" s="26"/>
      <c r="C172" s="63"/>
      <c r="D172" s="50"/>
      <c r="E172" s="50"/>
      <c r="F172" s="50"/>
      <c r="G172" s="50"/>
      <c r="H172" s="50"/>
      <c r="I172" s="26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</row>
    <row r="173" spans="1:44" ht="12.75" customHeight="1" x14ac:dyDescent="0.25">
      <c r="A173" s="26"/>
      <c r="B173" s="26"/>
      <c r="C173" s="63"/>
      <c r="D173" s="50"/>
      <c r="E173" s="50"/>
      <c r="F173" s="50"/>
      <c r="G173" s="50"/>
      <c r="H173" s="50"/>
      <c r="I173" s="26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</row>
    <row r="174" spans="1:44" ht="12.75" customHeight="1" x14ac:dyDescent="0.25">
      <c r="A174" s="26"/>
      <c r="B174" s="26"/>
      <c r="C174" s="63"/>
      <c r="D174" s="50"/>
      <c r="E174" s="50"/>
      <c r="F174" s="50"/>
      <c r="G174" s="50"/>
      <c r="H174" s="50"/>
      <c r="I174" s="26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</row>
    <row r="175" spans="1:44" ht="12.75" customHeight="1" x14ac:dyDescent="0.25">
      <c r="A175" s="26"/>
      <c r="B175" s="26"/>
      <c r="C175" s="63"/>
      <c r="D175" s="50"/>
      <c r="E175" s="50"/>
      <c r="F175" s="50"/>
      <c r="G175" s="50"/>
      <c r="H175" s="50"/>
      <c r="I175" s="26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</row>
    <row r="176" spans="1:44" ht="12.75" customHeight="1" x14ac:dyDescent="0.25">
      <c r="A176" s="26"/>
      <c r="B176" s="26"/>
      <c r="C176" s="63"/>
      <c r="D176" s="50"/>
      <c r="E176" s="50"/>
      <c r="F176" s="50"/>
      <c r="G176" s="50"/>
      <c r="H176" s="50"/>
      <c r="I176" s="26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</row>
    <row r="177" spans="1:44" ht="12.75" customHeight="1" x14ac:dyDescent="0.25">
      <c r="A177" s="26"/>
      <c r="B177" s="26"/>
      <c r="C177" s="63"/>
      <c r="D177" s="50"/>
      <c r="E177" s="50"/>
      <c r="F177" s="50"/>
      <c r="G177" s="50"/>
      <c r="H177" s="50"/>
      <c r="I177" s="26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</row>
    <row r="178" spans="1:44" ht="12.75" customHeight="1" x14ac:dyDescent="0.25">
      <c r="A178" s="26"/>
      <c r="B178" s="26"/>
      <c r="C178" s="63"/>
      <c r="D178" s="50"/>
      <c r="E178" s="50"/>
      <c r="F178" s="50"/>
      <c r="G178" s="50"/>
      <c r="H178" s="50"/>
      <c r="I178" s="26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</row>
    <row r="179" spans="1:44" ht="12.75" customHeight="1" x14ac:dyDescent="0.25">
      <c r="A179" s="26"/>
      <c r="B179" s="26"/>
      <c r="C179" s="63"/>
      <c r="D179" s="50"/>
      <c r="E179" s="50"/>
      <c r="F179" s="50"/>
      <c r="G179" s="50"/>
      <c r="H179" s="50"/>
      <c r="I179" s="26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</row>
    <row r="180" spans="1:44" ht="12.75" customHeight="1" x14ac:dyDescent="0.25">
      <c r="A180" s="26"/>
      <c r="B180" s="26"/>
      <c r="C180" s="63"/>
      <c r="D180" s="50"/>
      <c r="E180" s="50"/>
      <c r="F180" s="50"/>
      <c r="G180" s="50"/>
      <c r="H180" s="50"/>
      <c r="I180" s="26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</row>
    <row r="181" spans="1:44" ht="12.75" customHeight="1" x14ac:dyDescent="0.25">
      <c r="A181" s="26"/>
      <c r="B181" s="26"/>
      <c r="C181" s="63"/>
      <c r="D181" s="50"/>
      <c r="E181" s="50"/>
      <c r="F181" s="50"/>
      <c r="G181" s="50"/>
      <c r="H181" s="50"/>
      <c r="I181" s="26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</row>
    <row r="182" spans="1:44" ht="12.75" customHeight="1" x14ac:dyDescent="0.25">
      <c r="A182" s="26"/>
      <c r="B182" s="26"/>
      <c r="C182" s="63"/>
      <c r="D182" s="50"/>
      <c r="E182" s="50"/>
      <c r="F182" s="50"/>
      <c r="G182" s="50"/>
      <c r="H182" s="50"/>
      <c r="I182" s="26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</row>
    <row r="183" spans="1:44" ht="12.75" customHeight="1" x14ac:dyDescent="0.25">
      <c r="A183" s="26"/>
      <c r="B183" s="26"/>
      <c r="C183" s="63"/>
      <c r="D183" s="50"/>
      <c r="E183" s="50"/>
      <c r="F183" s="50"/>
      <c r="G183" s="50"/>
      <c r="H183" s="50"/>
      <c r="I183" s="26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</row>
    <row r="184" spans="1:44" ht="12.75" customHeight="1" x14ac:dyDescent="0.25">
      <c r="A184" s="26"/>
      <c r="B184" s="26"/>
      <c r="C184" s="63"/>
      <c r="D184" s="50"/>
      <c r="E184" s="50"/>
      <c r="F184" s="50"/>
      <c r="G184" s="50"/>
      <c r="H184" s="50"/>
      <c r="I184" s="26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</row>
    <row r="185" spans="1:44" ht="12.75" customHeight="1" x14ac:dyDescent="0.25">
      <c r="A185" s="26"/>
      <c r="B185" s="26"/>
      <c r="C185" s="63"/>
      <c r="D185" s="50"/>
      <c r="E185" s="50"/>
      <c r="F185" s="50"/>
      <c r="G185" s="50"/>
      <c r="H185" s="50"/>
      <c r="I185" s="26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</row>
    <row r="186" spans="1:44" ht="12.75" customHeight="1" x14ac:dyDescent="0.25">
      <c r="A186" s="26"/>
      <c r="B186" s="26"/>
      <c r="C186" s="63"/>
      <c r="D186" s="50"/>
      <c r="E186" s="50"/>
      <c r="F186" s="50"/>
      <c r="G186" s="50"/>
      <c r="H186" s="50"/>
      <c r="I186" s="26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</row>
    <row r="187" spans="1:44" ht="12.75" customHeight="1" x14ac:dyDescent="0.25">
      <c r="A187" s="26"/>
      <c r="B187" s="26"/>
      <c r="C187" s="63"/>
      <c r="D187" s="50"/>
      <c r="E187" s="50"/>
      <c r="F187" s="50"/>
      <c r="G187" s="50"/>
      <c r="H187" s="50"/>
      <c r="I187" s="26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</row>
    <row r="188" spans="1:44" ht="12.75" customHeight="1" x14ac:dyDescent="0.25">
      <c r="A188" s="26"/>
      <c r="B188" s="26"/>
      <c r="C188" s="63"/>
      <c r="D188" s="50"/>
      <c r="E188" s="50"/>
      <c r="F188" s="50"/>
      <c r="G188" s="50"/>
      <c r="H188" s="50"/>
      <c r="I188" s="26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</row>
    <row r="189" spans="1:44" ht="12.75" customHeight="1" x14ac:dyDescent="0.25">
      <c r="A189" s="26"/>
      <c r="B189" s="26"/>
      <c r="C189" s="63"/>
      <c r="D189" s="50"/>
      <c r="E189" s="50"/>
      <c r="F189" s="50"/>
      <c r="G189" s="50"/>
      <c r="H189" s="50"/>
      <c r="I189" s="26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</row>
    <row r="190" spans="1:44" ht="12.75" customHeight="1" x14ac:dyDescent="0.25">
      <c r="A190" s="26"/>
      <c r="B190" s="26"/>
      <c r="C190" s="63"/>
      <c r="D190" s="50"/>
      <c r="E190" s="50"/>
      <c r="F190" s="50"/>
      <c r="G190" s="50"/>
      <c r="H190" s="50"/>
      <c r="I190" s="26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</row>
    <row r="191" spans="1:44" ht="12.75" customHeight="1" x14ac:dyDescent="0.25">
      <c r="A191" s="26"/>
      <c r="B191" s="26"/>
      <c r="C191" s="63"/>
      <c r="D191" s="50"/>
      <c r="E191" s="50"/>
      <c r="F191" s="50"/>
      <c r="G191" s="50"/>
      <c r="H191" s="50"/>
      <c r="I191" s="26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</row>
    <row r="192" spans="1:44" ht="12.75" customHeight="1" x14ac:dyDescent="0.25">
      <c r="A192" s="26"/>
      <c r="B192" s="26"/>
      <c r="C192" s="63"/>
      <c r="D192" s="50"/>
      <c r="E192" s="50"/>
      <c r="F192" s="50"/>
      <c r="G192" s="50"/>
      <c r="H192" s="50"/>
      <c r="I192" s="26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</row>
    <row r="193" spans="1:44" ht="12.75" customHeight="1" x14ac:dyDescent="0.25">
      <c r="A193" s="26"/>
      <c r="B193" s="26"/>
      <c r="C193" s="63"/>
      <c r="D193" s="50"/>
      <c r="E193" s="50"/>
      <c r="F193" s="50"/>
      <c r="G193" s="50"/>
      <c r="H193" s="50"/>
      <c r="I193" s="26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</row>
    <row r="194" spans="1:44" ht="12.75" customHeight="1" x14ac:dyDescent="0.25">
      <c r="A194" s="26"/>
      <c r="B194" s="26"/>
      <c r="C194" s="63"/>
      <c r="D194" s="50"/>
      <c r="E194" s="50"/>
      <c r="F194" s="50"/>
      <c r="G194" s="50"/>
      <c r="H194" s="50"/>
      <c r="I194" s="26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</row>
    <row r="195" spans="1:44" ht="12.75" customHeight="1" x14ac:dyDescent="0.25">
      <c r="A195" s="26"/>
      <c r="B195" s="26"/>
      <c r="C195" s="63"/>
      <c r="D195" s="50"/>
      <c r="E195" s="50"/>
      <c r="F195" s="50"/>
      <c r="G195" s="50"/>
      <c r="H195" s="50"/>
      <c r="I195" s="26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</row>
    <row r="196" spans="1:44" ht="12.75" customHeight="1" x14ac:dyDescent="0.25">
      <c r="A196" s="26"/>
      <c r="B196" s="26"/>
      <c r="C196" s="63"/>
      <c r="D196" s="50"/>
      <c r="E196" s="50"/>
      <c r="F196" s="50"/>
      <c r="G196" s="50"/>
      <c r="H196" s="50"/>
      <c r="I196" s="26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</row>
    <row r="197" spans="1:44" ht="12.75" customHeight="1" x14ac:dyDescent="0.25">
      <c r="A197" s="26"/>
      <c r="B197" s="26"/>
      <c r="C197" s="63"/>
      <c r="D197" s="50"/>
      <c r="E197" s="50"/>
      <c r="F197" s="50"/>
      <c r="G197" s="50"/>
      <c r="H197" s="50"/>
      <c r="I197" s="26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</row>
    <row r="198" spans="1:44" ht="12.75" customHeight="1" x14ac:dyDescent="0.25">
      <c r="A198" s="26"/>
      <c r="B198" s="26"/>
      <c r="C198" s="63"/>
      <c r="D198" s="50"/>
      <c r="E198" s="50"/>
      <c r="F198" s="50"/>
      <c r="G198" s="50"/>
      <c r="H198" s="50"/>
      <c r="I198" s="26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</row>
    <row r="199" spans="1:44" ht="12.75" customHeight="1" x14ac:dyDescent="0.25">
      <c r="A199" s="26"/>
      <c r="B199" s="26"/>
      <c r="C199" s="63"/>
      <c r="D199" s="50"/>
      <c r="E199" s="50"/>
      <c r="F199" s="50"/>
      <c r="G199" s="50"/>
      <c r="H199" s="50"/>
      <c r="I199" s="26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</row>
    <row r="200" spans="1:44" ht="12.75" customHeight="1" x14ac:dyDescent="0.25">
      <c r="A200" s="26"/>
      <c r="B200" s="26"/>
      <c r="C200" s="63"/>
      <c r="D200" s="50"/>
      <c r="E200" s="50"/>
      <c r="F200" s="50"/>
      <c r="G200" s="50"/>
      <c r="H200" s="50"/>
      <c r="I200" s="26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</row>
    <row r="201" spans="1:44" ht="12.75" customHeight="1" x14ac:dyDescent="0.25">
      <c r="A201" s="26"/>
      <c r="B201" s="26"/>
      <c r="C201" s="63"/>
      <c r="D201" s="50"/>
      <c r="E201" s="50"/>
      <c r="F201" s="50"/>
      <c r="G201" s="50"/>
      <c r="H201" s="50"/>
      <c r="I201" s="26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</row>
    <row r="202" spans="1:44" ht="12.75" customHeight="1" x14ac:dyDescent="0.25">
      <c r="A202" s="26"/>
      <c r="B202" s="26"/>
      <c r="C202" s="63"/>
      <c r="D202" s="50"/>
      <c r="E202" s="50"/>
      <c r="F202" s="50"/>
      <c r="G202" s="50"/>
      <c r="H202" s="50"/>
      <c r="I202" s="26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</row>
    <row r="203" spans="1:44" ht="12.75" customHeight="1" x14ac:dyDescent="0.25">
      <c r="A203" s="26"/>
      <c r="B203" s="26"/>
      <c r="C203" s="63"/>
      <c r="D203" s="50"/>
      <c r="E203" s="50"/>
      <c r="F203" s="50"/>
      <c r="G203" s="50"/>
      <c r="H203" s="50"/>
      <c r="I203" s="26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</row>
    <row r="204" spans="1:44" ht="12.75" customHeight="1" x14ac:dyDescent="0.25">
      <c r="A204" s="26"/>
      <c r="B204" s="26"/>
      <c r="C204" s="63"/>
      <c r="D204" s="50"/>
      <c r="E204" s="50"/>
      <c r="F204" s="50"/>
      <c r="G204" s="50"/>
      <c r="H204" s="50"/>
      <c r="I204" s="26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</row>
    <row r="205" spans="1:44" ht="12.75" customHeight="1" x14ac:dyDescent="0.25">
      <c r="A205" s="26"/>
      <c r="B205" s="26"/>
      <c r="C205" s="63"/>
      <c r="D205" s="50"/>
      <c r="E205" s="50"/>
      <c r="F205" s="50"/>
      <c r="G205" s="50"/>
      <c r="H205" s="50"/>
      <c r="I205" s="26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</row>
    <row r="206" spans="1:44" ht="12.75" customHeight="1" x14ac:dyDescent="0.25">
      <c r="A206" s="26"/>
      <c r="B206" s="26"/>
      <c r="C206" s="63"/>
      <c r="D206" s="50"/>
      <c r="E206" s="50"/>
      <c r="F206" s="50"/>
      <c r="G206" s="50"/>
      <c r="H206" s="50"/>
      <c r="I206" s="26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</row>
    <row r="207" spans="1:44" ht="12.75" customHeight="1" x14ac:dyDescent="0.25">
      <c r="A207" s="26"/>
      <c r="B207" s="26"/>
      <c r="C207" s="63"/>
      <c r="D207" s="50"/>
      <c r="E207" s="50"/>
      <c r="F207" s="50"/>
      <c r="G207" s="50"/>
      <c r="H207" s="50"/>
      <c r="I207" s="26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</row>
    <row r="208" spans="1:44" ht="12.75" customHeight="1" x14ac:dyDescent="0.25">
      <c r="A208" s="26"/>
      <c r="B208" s="26"/>
      <c r="C208" s="63"/>
      <c r="D208" s="50"/>
      <c r="E208" s="50"/>
      <c r="F208" s="50"/>
      <c r="G208" s="50"/>
      <c r="H208" s="50"/>
      <c r="I208" s="26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</row>
    <row r="209" spans="1:44" ht="12.75" customHeight="1" x14ac:dyDescent="0.25">
      <c r="A209" s="26"/>
      <c r="B209" s="26"/>
      <c r="C209" s="63"/>
      <c r="D209" s="50"/>
      <c r="E209" s="50"/>
      <c r="F209" s="50"/>
      <c r="G209" s="50"/>
      <c r="H209" s="50"/>
      <c r="I209" s="26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</row>
    <row r="210" spans="1:44" ht="12.75" customHeight="1" x14ac:dyDescent="0.25">
      <c r="A210" s="26"/>
      <c r="B210" s="26"/>
      <c r="C210" s="63"/>
      <c r="D210" s="50"/>
      <c r="E210" s="50"/>
      <c r="F210" s="50"/>
      <c r="G210" s="50"/>
      <c r="H210" s="50"/>
      <c r="I210" s="26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</row>
    <row r="211" spans="1:44" ht="12.75" customHeight="1" x14ac:dyDescent="0.25">
      <c r="A211" s="26"/>
      <c r="B211" s="26"/>
      <c r="C211" s="63"/>
      <c r="D211" s="50"/>
      <c r="E211" s="50"/>
      <c r="F211" s="50"/>
      <c r="G211" s="50"/>
      <c r="H211" s="50"/>
      <c r="I211" s="26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</row>
    <row r="212" spans="1:44" ht="12.75" customHeight="1" x14ac:dyDescent="0.25">
      <c r="A212" s="26"/>
      <c r="B212" s="26"/>
      <c r="C212" s="63"/>
      <c r="D212" s="50"/>
      <c r="E212" s="50"/>
      <c r="F212" s="50"/>
      <c r="G212" s="50"/>
      <c r="H212" s="50"/>
      <c r="I212" s="26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</row>
    <row r="213" spans="1:44" ht="12.75" customHeight="1" x14ac:dyDescent="0.25">
      <c r="A213" s="26"/>
      <c r="B213" s="26"/>
      <c r="C213" s="63"/>
      <c r="D213" s="50"/>
      <c r="E213" s="50"/>
      <c r="F213" s="50"/>
      <c r="G213" s="50"/>
      <c r="H213" s="50"/>
      <c r="I213" s="26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</row>
    <row r="214" spans="1:44" ht="12.75" customHeight="1" x14ac:dyDescent="0.25">
      <c r="A214" s="26"/>
      <c r="B214" s="26"/>
      <c r="C214" s="63"/>
      <c r="D214" s="50"/>
      <c r="E214" s="50"/>
      <c r="F214" s="50"/>
      <c r="G214" s="50"/>
      <c r="H214" s="50"/>
      <c r="I214" s="26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</row>
    <row r="215" spans="1:44" ht="12.75" customHeight="1" x14ac:dyDescent="0.25">
      <c r="A215" s="26"/>
      <c r="B215" s="26"/>
      <c r="C215" s="63"/>
      <c r="D215" s="50"/>
      <c r="E215" s="50"/>
      <c r="F215" s="50"/>
      <c r="G215" s="50"/>
      <c r="H215" s="50"/>
      <c r="I215" s="26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</row>
    <row r="216" spans="1:44" ht="12.75" customHeight="1" x14ac:dyDescent="0.25">
      <c r="A216" s="26"/>
      <c r="B216" s="26"/>
      <c r="C216" s="63"/>
      <c r="D216" s="50"/>
      <c r="E216" s="50"/>
      <c r="F216" s="50"/>
      <c r="G216" s="50"/>
      <c r="H216" s="50"/>
      <c r="I216" s="26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</row>
    <row r="217" spans="1:44" ht="12.75" customHeight="1" x14ac:dyDescent="0.25">
      <c r="A217" s="26"/>
      <c r="B217" s="26"/>
      <c r="C217" s="63"/>
      <c r="D217" s="50"/>
      <c r="E217" s="50"/>
      <c r="F217" s="50"/>
      <c r="G217" s="50"/>
      <c r="H217" s="50"/>
      <c r="I217" s="26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</row>
    <row r="218" spans="1:44" ht="12.75" customHeight="1" x14ac:dyDescent="0.25">
      <c r="A218" s="26"/>
      <c r="B218" s="26"/>
      <c r="C218" s="63"/>
      <c r="D218" s="50"/>
      <c r="E218" s="50"/>
      <c r="F218" s="50"/>
      <c r="G218" s="50"/>
      <c r="H218" s="50"/>
      <c r="I218" s="26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</row>
    <row r="219" spans="1:44" ht="12.75" customHeight="1" x14ac:dyDescent="0.25">
      <c r="A219" s="26"/>
      <c r="B219" s="26"/>
      <c r="C219" s="63"/>
      <c r="D219" s="50"/>
      <c r="E219" s="50"/>
      <c r="F219" s="50"/>
      <c r="G219" s="50"/>
      <c r="H219" s="50"/>
      <c r="I219" s="26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</row>
    <row r="220" spans="1:44" ht="12.75" customHeight="1" x14ac:dyDescent="0.25">
      <c r="A220" s="26"/>
      <c r="B220" s="26"/>
      <c r="C220" s="63"/>
      <c r="D220" s="50"/>
      <c r="E220" s="50"/>
      <c r="F220" s="50"/>
      <c r="G220" s="50"/>
      <c r="H220" s="50"/>
      <c r="I220" s="26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</row>
    <row r="221" spans="1:44" ht="12.75" customHeight="1" x14ac:dyDescent="0.25">
      <c r="A221" s="26"/>
      <c r="B221" s="26"/>
      <c r="C221" s="63"/>
      <c r="D221" s="50"/>
      <c r="E221" s="50"/>
      <c r="F221" s="50"/>
      <c r="G221" s="50"/>
      <c r="H221" s="50"/>
      <c r="I221" s="26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</row>
    <row r="222" spans="1:44" ht="12.75" customHeight="1" x14ac:dyDescent="0.25">
      <c r="A222" s="26"/>
      <c r="B222" s="26"/>
      <c r="C222" s="63"/>
      <c r="D222" s="50"/>
      <c r="E222" s="50"/>
      <c r="F222" s="50"/>
      <c r="G222" s="50"/>
      <c r="H222" s="50"/>
      <c r="I222" s="26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</row>
    <row r="223" spans="1:44" ht="12.75" customHeight="1" x14ac:dyDescent="0.25">
      <c r="A223" s="26"/>
      <c r="B223" s="26"/>
      <c r="C223" s="63"/>
      <c r="D223" s="50"/>
      <c r="E223" s="50"/>
      <c r="F223" s="50"/>
      <c r="G223" s="50"/>
      <c r="H223" s="50"/>
      <c r="I223" s="26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</row>
    <row r="224" spans="1:44" ht="12.75" customHeight="1" x14ac:dyDescent="0.25">
      <c r="A224" s="26"/>
      <c r="B224" s="26"/>
      <c r="C224" s="63"/>
      <c r="D224" s="50"/>
      <c r="E224" s="50"/>
      <c r="F224" s="50"/>
      <c r="G224" s="50"/>
      <c r="H224" s="50"/>
      <c r="I224" s="26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</row>
    <row r="225" spans="1:44" ht="12.75" customHeight="1" x14ac:dyDescent="0.25">
      <c r="A225" s="26"/>
      <c r="B225" s="26"/>
      <c r="C225" s="63"/>
      <c r="D225" s="50"/>
      <c r="E225" s="50"/>
      <c r="F225" s="50"/>
      <c r="G225" s="50"/>
      <c r="H225" s="50"/>
      <c r="I225" s="26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</row>
    <row r="226" spans="1:44" ht="12.75" customHeight="1" x14ac:dyDescent="0.25">
      <c r="A226" s="26"/>
      <c r="B226" s="26"/>
      <c r="C226" s="63"/>
      <c r="D226" s="50"/>
      <c r="E226" s="50"/>
      <c r="F226" s="50"/>
      <c r="G226" s="50"/>
      <c r="H226" s="50"/>
      <c r="I226" s="26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</row>
    <row r="227" spans="1:44" ht="12.75" customHeight="1" x14ac:dyDescent="0.25">
      <c r="A227" s="26"/>
      <c r="B227" s="26"/>
      <c r="C227" s="63"/>
      <c r="D227" s="50"/>
      <c r="E227" s="50"/>
      <c r="F227" s="50"/>
      <c r="G227" s="50"/>
      <c r="H227" s="50"/>
      <c r="I227" s="26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</row>
    <row r="228" spans="1:44" ht="12.75" customHeight="1" x14ac:dyDescent="0.25">
      <c r="A228" s="26"/>
      <c r="B228" s="26"/>
      <c r="C228" s="63"/>
      <c r="D228" s="50"/>
      <c r="E228" s="50"/>
      <c r="F228" s="50"/>
      <c r="G228" s="50"/>
      <c r="H228" s="50"/>
      <c r="I228" s="26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</row>
    <row r="229" spans="1:44" ht="12.75" customHeight="1" x14ac:dyDescent="0.25">
      <c r="A229" s="26"/>
      <c r="B229" s="26"/>
      <c r="C229" s="63"/>
      <c r="D229" s="50"/>
      <c r="E229" s="50"/>
      <c r="F229" s="50"/>
      <c r="G229" s="50"/>
      <c r="H229" s="50"/>
      <c r="I229" s="26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</row>
    <row r="230" spans="1:44" ht="12.75" customHeight="1" x14ac:dyDescent="0.25">
      <c r="A230" s="26"/>
      <c r="B230" s="26"/>
      <c r="C230" s="63"/>
      <c r="D230" s="50"/>
      <c r="E230" s="50"/>
      <c r="F230" s="50"/>
      <c r="G230" s="50"/>
      <c r="H230" s="50"/>
      <c r="I230" s="26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</row>
    <row r="231" spans="1:44" ht="12.75" customHeight="1" x14ac:dyDescent="0.25">
      <c r="A231" s="26"/>
      <c r="B231" s="26"/>
      <c r="C231" s="63"/>
      <c r="D231" s="50"/>
      <c r="E231" s="50"/>
      <c r="F231" s="50"/>
      <c r="G231" s="50"/>
      <c r="H231" s="50"/>
      <c r="I231" s="26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</row>
    <row r="232" spans="1:44" ht="12.75" customHeight="1" x14ac:dyDescent="0.25">
      <c r="A232" s="26"/>
      <c r="B232" s="26"/>
      <c r="C232" s="63"/>
      <c r="D232" s="50"/>
      <c r="E232" s="50"/>
      <c r="F232" s="50"/>
      <c r="G232" s="50"/>
      <c r="H232" s="50"/>
      <c r="I232" s="26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</row>
    <row r="233" spans="1:44" ht="12.75" customHeight="1" x14ac:dyDescent="0.25">
      <c r="A233" s="26"/>
      <c r="B233" s="26"/>
      <c r="C233" s="63"/>
      <c r="D233" s="50"/>
      <c r="E233" s="50"/>
      <c r="F233" s="50"/>
      <c r="G233" s="50"/>
      <c r="H233" s="50"/>
      <c r="I233" s="26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</row>
    <row r="234" spans="1:44" ht="12.75" customHeight="1" x14ac:dyDescent="0.25">
      <c r="A234" s="26"/>
      <c r="B234" s="26"/>
      <c r="C234" s="63"/>
      <c r="D234" s="50"/>
      <c r="E234" s="50"/>
      <c r="F234" s="50"/>
      <c r="G234" s="50"/>
      <c r="H234" s="50"/>
      <c r="I234" s="26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</row>
    <row r="235" spans="1:44" ht="12.75" customHeight="1" x14ac:dyDescent="0.25">
      <c r="A235" s="26"/>
      <c r="B235" s="26"/>
      <c r="C235" s="63"/>
      <c r="D235" s="50"/>
      <c r="E235" s="50"/>
      <c r="F235" s="50"/>
      <c r="G235" s="50"/>
      <c r="H235" s="50"/>
      <c r="I235" s="26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</row>
    <row r="236" spans="1:44" ht="12.75" customHeight="1" x14ac:dyDescent="0.25">
      <c r="A236" s="26"/>
      <c r="B236" s="26"/>
      <c r="C236" s="63"/>
      <c r="D236" s="50"/>
      <c r="E236" s="50"/>
      <c r="F236" s="50"/>
      <c r="G236" s="50"/>
      <c r="H236" s="50"/>
      <c r="I236" s="26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</row>
    <row r="237" spans="1:44" ht="12.75" customHeight="1" x14ac:dyDescent="0.25">
      <c r="A237" s="26"/>
      <c r="B237" s="26"/>
      <c r="C237" s="63"/>
      <c r="D237" s="50"/>
      <c r="E237" s="50"/>
      <c r="F237" s="50"/>
      <c r="G237" s="50"/>
      <c r="H237" s="50"/>
      <c r="I237" s="26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</row>
    <row r="238" spans="1:44" ht="12.75" customHeight="1" x14ac:dyDescent="0.25">
      <c r="A238" s="26"/>
      <c r="B238" s="26"/>
      <c r="C238" s="63"/>
      <c r="D238" s="50"/>
      <c r="E238" s="50"/>
      <c r="F238" s="50"/>
      <c r="G238" s="50"/>
      <c r="H238" s="50"/>
      <c r="I238" s="26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</row>
    <row r="239" spans="1:44" ht="12.75" customHeight="1" x14ac:dyDescent="0.25">
      <c r="A239" s="26"/>
      <c r="B239" s="26"/>
      <c r="C239" s="63"/>
      <c r="D239" s="50"/>
      <c r="E239" s="50"/>
      <c r="F239" s="50"/>
      <c r="G239" s="50"/>
      <c r="H239" s="50"/>
      <c r="I239" s="26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</row>
    <row r="240" spans="1:44" ht="12.75" customHeight="1" x14ac:dyDescent="0.25">
      <c r="A240" s="26"/>
      <c r="B240" s="26"/>
      <c r="C240" s="63"/>
      <c r="D240" s="50"/>
      <c r="E240" s="50"/>
      <c r="F240" s="50"/>
      <c r="G240" s="50"/>
      <c r="H240" s="50"/>
      <c r="I240" s="26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</row>
    <row r="241" spans="1:44" ht="12.75" customHeight="1" x14ac:dyDescent="0.25">
      <c r="A241" s="26"/>
      <c r="B241" s="26"/>
      <c r="C241" s="63"/>
      <c r="D241" s="50"/>
      <c r="E241" s="50"/>
      <c r="F241" s="50"/>
      <c r="G241" s="50"/>
      <c r="H241" s="50"/>
      <c r="I241" s="26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</row>
    <row r="242" spans="1:44" ht="12.75" customHeight="1" x14ac:dyDescent="0.25">
      <c r="A242" s="26"/>
      <c r="B242" s="26"/>
      <c r="C242" s="63"/>
      <c r="D242" s="50"/>
      <c r="E242" s="50"/>
      <c r="F242" s="50"/>
      <c r="G242" s="50"/>
      <c r="H242" s="50"/>
      <c r="I242" s="26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</row>
    <row r="243" spans="1:44" ht="12.75" customHeight="1" x14ac:dyDescent="0.25">
      <c r="A243" s="26"/>
      <c r="B243" s="26"/>
      <c r="C243" s="63"/>
      <c r="D243" s="50"/>
      <c r="E243" s="50"/>
      <c r="F243" s="50"/>
      <c r="G243" s="50"/>
      <c r="H243" s="50"/>
      <c r="I243" s="26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</row>
    <row r="244" spans="1:44" ht="12.75" customHeight="1" x14ac:dyDescent="0.25">
      <c r="A244" s="26"/>
      <c r="B244" s="26"/>
      <c r="C244" s="63"/>
      <c r="D244" s="50"/>
      <c r="E244" s="50"/>
      <c r="F244" s="50"/>
      <c r="G244" s="50"/>
      <c r="H244" s="50"/>
      <c r="I244" s="26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</row>
    <row r="245" spans="1:44" ht="12.75" customHeight="1" x14ac:dyDescent="0.25">
      <c r="A245" s="26"/>
      <c r="B245" s="26"/>
      <c r="C245" s="63"/>
      <c r="D245" s="50"/>
      <c r="E245" s="50"/>
      <c r="F245" s="50"/>
      <c r="G245" s="50"/>
      <c r="H245" s="50"/>
      <c r="I245" s="26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</row>
    <row r="246" spans="1:44" ht="12.75" customHeight="1" x14ac:dyDescent="0.25">
      <c r="A246" s="26"/>
      <c r="B246" s="26"/>
      <c r="C246" s="63"/>
      <c r="D246" s="50"/>
      <c r="E246" s="50"/>
      <c r="F246" s="50"/>
      <c r="G246" s="50"/>
      <c r="H246" s="50"/>
      <c r="I246" s="26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</row>
    <row r="247" spans="1:44" ht="12.75" customHeight="1" x14ac:dyDescent="0.25">
      <c r="A247" s="26"/>
      <c r="B247" s="26"/>
      <c r="C247" s="63"/>
      <c r="D247" s="50"/>
      <c r="E247" s="50"/>
      <c r="F247" s="50"/>
      <c r="G247" s="50"/>
      <c r="H247" s="50"/>
      <c r="I247" s="26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</row>
    <row r="248" spans="1:44" ht="12.75" customHeight="1" x14ac:dyDescent="0.25">
      <c r="A248" s="26"/>
      <c r="B248" s="26"/>
      <c r="C248" s="63"/>
      <c r="D248" s="50"/>
      <c r="E248" s="50"/>
      <c r="F248" s="50"/>
      <c r="G248" s="50"/>
      <c r="H248" s="50"/>
      <c r="I248" s="26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</row>
    <row r="249" spans="1:44" ht="12.75" customHeight="1" x14ac:dyDescent="0.25">
      <c r="A249" s="26"/>
      <c r="B249" s="26"/>
      <c r="C249" s="63"/>
      <c r="D249" s="50"/>
      <c r="E249" s="50"/>
      <c r="F249" s="50"/>
      <c r="G249" s="50"/>
      <c r="H249" s="50"/>
      <c r="I249" s="26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</row>
    <row r="250" spans="1:44" ht="12.75" customHeight="1" x14ac:dyDescent="0.25">
      <c r="A250" s="26"/>
      <c r="B250" s="26"/>
      <c r="C250" s="63"/>
      <c r="D250" s="50"/>
      <c r="E250" s="50"/>
      <c r="F250" s="50"/>
      <c r="G250" s="50"/>
      <c r="H250" s="50"/>
      <c r="I250" s="26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</row>
    <row r="251" spans="1:44" ht="12.75" customHeight="1" x14ac:dyDescent="0.25">
      <c r="A251" s="26"/>
      <c r="B251" s="26"/>
      <c r="C251" s="63"/>
      <c r="D251" s="50"/>
      <c r="E251" s="50"/>
      <c r="F251" s="50"/>
      <c r="G251" s="50"/>
      <c r="H251" s="50"/>
      <c r="I251" s="26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</row>
    <row r="252" spans="1:44" ht="12.75" customHeight="1" x14ac:dyDescent="0.25">
      <c r="A252" s="26"/>
      <c r="B252" s="26"/>
      <c r="C252" s="63"/>
      <c r="D252" s="50"/>
      <c r="E252" s="50"/>
      <c r="F252" s="50"/>
      <c r="G252" s="50"/>
      <c r="H252" s="50"/>
      <c r="I252" s="26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</row>
    <row r="253" spans="1:44" ht="12.75" customHeight="1" x14ac:dyDescent="0.25">
      <c r="A253" s="26"/>
      <c r="B253" s="26"/>
      <c r="C253" s="63"/>
      <c r="D253" s="50"/>
      <c r="E253" s="50"/>
      <c r="F253" s="50"/>
      <c r="G253" s="50"/>
      <c r="H253" s="50"/>
      <c r="I253" s="26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</row>
    <row r="254" spans="1:44" ht="12.75" customHeight="1" x14ac:dyDescent="0.25">
      <c r="A254" s="26"/>
      <c r="B254" s="26"/>
      <c r="C254" s="63"/>
      <c r="D254" s="50"/>
      <c r="E254" s="50"/>
      <c r="F254" s="50"/>
      <c r="G254" s="50"/>
      <c r="H254" s="50"/>
      <c r="I254" s="26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</row>
    <row r="255" spans="1:44" ht="12.75" customHeight="1" x14ac:dyDescent="0.25">
      <c r="A255" s="26"/>
      <c r="B255" s="26"/>
      <c r="C255" s="63"/>
      <c r="D255" s="50"/>
      <c r="E255" s="50"/>
      <c r="F255" s="50"/>
      <c r="G255" s="50"/>
      <c r="H255" s="50"/>
      <c r="I255" s="26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</row>
    <row r="256" spans="1:44" ht="12.75" customHeight="1" x14ac:dyDescent="0.25">
      <c r="A256" s="26"/>
      <c r="B256" s="26"/>
      <c r="C256" s="63"/>
      <c r="D256" s="50"/>
      <c r="E256" s="50"/>
      <c r="F256" s="50"/>
      <c r="G256" s="50"/>
      <c r="H256" s="50"/>
      <c r="I256" s="26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</row>
    <row r="257" spans="1:44" ht="12.75" customHeight="1" x14ac:dyDescent="0.25">
      <c r="A257" s="26"/>
      <c r="B257" s="26"/>
      <c r="C257" s="63"/>
      <c r="D257" s="50"/>
      <c r="E257" s="50"/>
      <c r="F257" s="50"/>
      <c r="G257" s="50"/>
      <c r="H257" s="50"/>
      <c r="I257" s="26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</row>
    <row r="258" spans="1:44" ht="12.75" customHeight="1" x14ac:dyDescent="0.25">
      <c r="A258" s="26"/>
      <c r="B258" s="26"/>
      <c r="C258" s="63"/>
      <c r="D258" s="50"/>
      <c r="E258" s="50"/>
      <c r="F258" s="50"/>
      <c r="G258" s="50"/>
      <c r="H258" s="50"/>
      <c r="I258" s="26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</row>
    <row r="259" spans="1:44" ht="12.75" customHeight="1" x14ac:dyDescent="0.25">
      <c r="A259" s="26"/>
      <c r="B259" s="26"/>
      <c r="C259" s="63"/>
      <c r="D259" s="50"/>
      <c r="E259" s="50"/>
      <c r="F259" s="50"/>
      <c r="G259" s="50"/>
      <c r="H259" s="50"/>
      <c r="I259" s="26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</row>
    <row r="260" spans="1:44" ht="12.75" customHeight="1" x14ac:dyDescent="0.25">
      <c r="A260" s="26"/>
      <c r="B260" s="26"/>
      <c r="C260" s="63"/>
      <c r="D260" s="50"/>
      <c r="E260" s="50"/>
      <c r="F260" s="50"/>
      <c r="G260" s="50"/>
      <c r="H260" s="50"/>
      <c r="I260" s="26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</row>
    <row r="261" spans="1:44" ht="12.75" customHeight="1" x14ac:dyDescent="0.25">
      <c r="A261" s="26"/>
      <c r="B261" s="26"/>
      <c r="C261" s="63"/>
      <c r="D261" s="50"/>
      <c r="E261" s="50"/>
      <c r="F261" s="50"/>
      <c r="G261" s="50"/>
      <c r="H261" s="50"/>
      <c r="I261" s="26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</row>
    <row r="262" spans="1:44" ht="12.75" customHeight="1" x14ac:dyDescent="0.25">
      <c r="A262" s="26"/>
      <c r="B262" s="26"/>
      <c r="C262" s="63"/>
      <c r="D262" s="50"/>
      <c r="E262" s="50"/>
      <c r="F262" s="50"/>
      <c r="G262" s="50"/>
      <c r="H262" s="50"/>
      <c r="I262" s="26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</row>
    <row r="263" spans="1:44" ht="12.75" customHeight="1" x14ac:dyDescent="0.25">
      <c r="A263" s="26"/>
      <c r="B263" s="26"/>
      <c r="C263" s="63"/>
      <c r="D263" s="50"/>
      <c r="E263" s="50"/>
      <c r="F263" s="50"/>
      <c r="G263" s="50"/>
      <c r="H263" s="50"/>
      <c r="I263" s="26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</row>
    <row r="264" spans="1:44" ht="12.75" customHeight="1" x14ac:dyDescent="0.25">
      <c r="A264" s="26"/>
      <c r="B264" s="26"/>
      <c r="C264" s="63"/>
      <c r="D264" s="50"/>
      <c r="E264" s="50"/>
      <c r="F264" s="50"/>
      <c r="G264" s="50"/>
      <c r="H264" s="50"/>
      <c r="I264" s="26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</row>
    <row r="265" spans="1:44" ht="12.75" customHeight="1" x14ac:dyDescent="0.25">
      <c r="A265" s="26"/>
      <c r="B265" s="26"/>
      <c r="C265" s="63"/>
      <c r="D265" s="50"/>
      <c r="E265" s="50"/>
      <c r="F265" s="50"/>
      <c r="G265" s="50"/>
      <c r="H265" s="50"/>
      <c r="I265" s="26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</row>
    <row r="266" spans="1:44" ht="12.75" customHeight="1" x14ac:dyDescent="0.25">
      <c r="A266" s="26"/>
      <c r="B266" s="26"/>
      <c r="C266" s="63"/>
      <c r="D266" s="50"/>
      <c r="E266" s="50"/>
      <c r="F266" s="50"/>
      <c r="G266" s="50"/>
      <c r="H266" s="50"/>
      <c r="I266" s="26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</row>
    <row r="267" spans="1:44" ht="12.75" customHeight="1" x14ac:dyDescent="0.25">
      <c r="A267" s="26"/>
      <c r="B267" s="26"/>
      <c r="C267" s="63"/>
      <c r="D267" s="50"/>
      <c r="E267" s="50"/>
      <c r="F267" s="50"/>
      <c r="G267" s="50"/>
      <c r="H267" s="50"/>
      <c r="I267" s="26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</row>
    <row r="268" spans="1:44" ht="12.75" customHeight="1" x14ac:dyDescent="0.25">
      <c r="A268" s="26"/>
      <c r="B268" s="26"/>
      <c r="C268" s="63"/>
      <c r="D268" s="50"/>
      <c r="E268" s="50"/>
      <c r="F268" s="50"/>
      <c r="G268" s="50"/>
      <c r="H268" s="50"/>
      <c r="I268" s="26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</row>
    <row r="269" spans="1:44" ht="12.75" customHeight="1" x14ac:dyDescent="0.25">
      <c r="A269" s="26"/>
      <c r="B269" s="26"/>
      <c r="C269" s="63"/>
      <c r="D269" s="50"/>
      <c r="E269" s="50"/>
      <c r="F269" s="50"/>
      <c r="G269" s="50"/>
      <c r="H269" s="50"/>
      <c r="I269" s="26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</row>
    <row r="270" spans="1:44" ht="12.75" customHeight="1" x14ac:dyDescent="0.25">
      <c r="A270" s="26"/>
      <c r="B270" s="26"/>
      <c r="C270" s="63"/>
      <c r="D270" s="50"/>
      <c r="E270" s="50"/>
      <c r="F270" s="50"/>
      <c r="G270" s="50"/>
      <c r="H270" s="50"/>
      <c r="I270" s="26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</row>
    <row r="271" spans="1:44" ht="12.75" customHeight="1" x14ac:dyDescent="0.25">
      <c r="A271" s="26"/>
      <c r="B271" s="26"/>
      <c r="C271" s="63"/>
      <c r="D271" s="50"/>
      <c r="E271" s="50"/>
      <c r="F271" s="50"/>
      <c r="G271" s="50"/>
      <c r="H271" s="50"/>
      <c r="I271" s="26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</row>
    <row r="272" spans="1:44" ht="12.75" customHeight="1" x14ac:dyDescent="0.25">
      <c r="A272" s="26"/>
      <c r="B272" s="26"/>
      <c r="C272" s="63"/>
      <c r="D272" s="50"/>
      <c r="E272" s="50"/>
      <c r="F272" s="50"/>
      <c r="G272" s="50"/>
      <c r="H272" s="50"/>
      <c r="I272" s="26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</row>
    <row r="273" spans="1:44" ht="12.75" customHeight="1" x14ac:dyDescent="0.25">
      <c r="A273" s="26"/>
      <c r="B273" s="26"/>
      <c r="C273" s="63"/>
      <c r="D273" s="50"/>
      <c r="E273" s="50"/>
      <c r="F273" s="50"/>
      <c r="G273" s="50"/>
      <c r="H273" s="50"/>
      <c r="I273" s="26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</row>
    <row r="274" spans="1:44" ht="12.75" customHeight="1" x14ac:dyDescent="0.25">
      <c r="A274" s="26"/>
      <c r="B274" s="26"/>
      <c r="C274" s="63"/>
      <c r="D274" s="50"/>
      <c r="E274" s="50"/>
      <c r="F274" s="50"/>
      <c r="G274" s="50"/>
      <c r="H274" s="50"/>
      <c r="I274" s="26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</row>
    <row r="275" spans="1:44" ht="12.75" customHeight="1" x14ac:dyDescent="0.25">
      <c r="A275" s="26"/>
      <c r="B275" s="26"/>
      <c r="C275" s="63"/>
      <c r="D275" s="50"/>
      <c r="E275" s="50"/>
      <c r="F275" s="50"/>
      <c r="G275" s="50"/>
      <c r="H275" s="50"/>
      <c r="I275" s="26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</row>
    <row r="276" spans="1:44" ht="12.75" customHeight="1" x14ac:dyDescent="0.25">
      <c r="A276" s="26"/>
      <c r="B276" s="26"/>
      <c r="C276" s="63"/>
      <c r="D276" s="50"/>
      <c r="E276" s="50"/>
      <c r="F276" s="50"/>
      <c r="G276" s="50"/>
      <c r="H276" s="50"/>
      <c r="I276" s="26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</row>
    <row r="277" spans="1:44" ht="12.75" customHeight="1" x14ac:dyDescent="0.25">
      <c r="A277" s="26"/>
      <c r="B277" s="26"/>
      <c r="C277" s="63"/>
      <c r="D277" s="50"/>
      <c r="E277" s="50"/>
      <c r="F277" s="50"/>
      <c r="G277" s="50"/>
      <c r="H277" s="50"/>
      <c r="I277" s="26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</row>
    <row r="278" spans="1:44" ht="12.75" customHeight="1" x14ac:dyDescent="0.25">
      <c r="A278" s="26"/>
      <c r="B278" s="26"/>
      <c r="C278" s="63"/>
      <c r="D278" s="50"/>
      <c r="E278" s="50"/>
      <c r="F278" s="50"/>
      <c r="G278" s="50"/>
      <c r="H278" s="50"/>
      <c r="I278" s="26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</row>
    <row r="279" spans="1:44" ht="12.75" customHeight="1" x14ac:dyDescent="0.25">
      <c r="A279" s="26"/>
      <c r="B279" s="26"/>
      <c r="C279" s="63"/>
      <c r="D279" s="50"/>
      <c r="E279" s="50"/>
      <c r="F279" s="50"/>
      <c r="G279" s="50"/>
      <c r="H279" s="50"/>
      <c r="I279" s="26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</row>
    <row r="280" spans="1:44" ht="12.75" customHeight="1" x14ac:dyDescent="0.25">
      <c r="A280" s="26"/>
      <c r="B280" s="26"/>
      <c r="C280" s="63"/>
      <c r="D280" s="50"/>
      <c r="E280" s="50"/>
      <c r="F280" s="50"/>
      <c r="G280" s="50"/>
      <c r="H280" s="50"/>
      <c r="I280" s="26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</row>
    <row r="281" spans="1:44" ht="12.75" customHeight="1" x14ac:dyDescent="0.25">
      <c r="A281" s="26"/>
      <c r="B281" s="26"/>
      <c r="C281" s="63"/>
      <c r="D281" s="50"/>
      <c r="E281" s="50"/>
      <c r="F281" s="50"/>
      <c r="G281" s="50"/>
      <c r="H281" s="50"/>
      <c r="I281" s="26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</row>
    <row r="282" spans="1:44" ht="12.75" customHeight="1" x14ac:dyDescent="0.25">
      <c r="A282" s="26"/>
      <c r="B282" s="26"/>
      <c r="C282" s="63"/>
      <c r="D282" s="50"/>
      <c r="E282" s="50"/>
      <c r="F282" s="50"/>
      <c r="G282" s="50"/>
      <c r="H282" s="50"/>
      <c r="I282" s="26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</row>
    <row r="283" spans="1:44" ht="12.75" customHeight="1" x14ac:dyDescent="0.25">
      <c r="A283" s="26"/>
      <c r="B283" s="26"/>
      <c r="C283" s="63"/>
      <c r="D283" s="50"/>
      <c r="E283" s="50"/>
      <c r="F283" s="50"/>
      <c r="G283" s="50"/>
      <c r="H283" s="50"/>
      <c r="I283" s="26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</row>
    <row r="284" spans="1:44" ht="12.75" customHeight="1" x14ac:dyDescent="0.25">
      <c r="A284" s="26"/>
      <c r="B284" s="26"/>
      <c r="C284" s="63"/>
      <c r="D284" s="50"/>
      <c r="E284" s="50"/>
      <c r="F284" s="50"/>
      <c r="G284" s="50"/>
      <c r="H284" s="50"/>
      <c r="I284" s="26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</row>
    <row r="285" spans="1:44" ht="12.75" customHeight="1" x14ac:dyDescent="0.25">
      <c r="A285" s="26"/>
      <c r="B285" s="26"/>
      <c r="C285" s="63"/>
      <c r="D285" s="50"/>
      <c r="E285" s="50"/>
      <c r="F285" s="50"/>
      <c r="G285" s="50"/>
      <c r="H285" s="50"/>
      <c r="I285" s="26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</row>
    <row r="286" spans="1:44" ht="12.75" customHeight="1" x14ac:dyDescent="0.25">
      <c r="A286" s="26"/>
      <c r="B286" s="26"/>
      <c r="C286" s="63"/>
      <c r="D286" s="50"/>
      <c r="E286" s="50"/>
      <c r="F286" s="50"/>
      <c r="G286" s="50"/>
      <c r="H286" s="50"/>
      <c r="I286" s="26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</row>
    <row r="287" spans="1:44" ht="12.75" customHeight="1" x14ac:dyDescent="0.25">
      <c r="A287" s="26"/>
      <c r="B287" s="26"/>
      <c r="C287" s="63"/>
      <c r="D287" s="50"/>
      <c r="E287" s="50"/>
      <c r="F287" s="50"/>
      <c r="G287" s="50"/>
      <c r="H287" s="50"/>
      <c r="I287" s="26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</row>
    <row r="288" spans="1:44" ht="12.75" customHeight="1" x14ac:dyDescent="0.25">
      <c r="A288" s="26"/>
      <c r="B288" s="26"/>
      <c r="C288" s="63"/>
      <c r="D288" s="50"/>
      <c r="E288" s="50"/>
      <c r="F288" s="50"/>
      <c r="G288" s="50"/>
      <c r="H288" s="50"/>
      <c r="I288" s="26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</row>
    <row r="289" spans="1:44" ht="12.75" customHeight="1" x14ac:dyDescent="0.25">
      <c r="A289" s="26"/>
      <c r="B289" s="26"/>
      <c r="C289" s="63"/>
      <c r="D289" s="50"/>
      <c r="E289" s="50"/>
      <c r="F289" s="50"/>
      <c r="G289" s="50"/>
      <c r="H289" s="50"/>
      <c r="I289" s="26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</row>
    <row r="290" spans="1:44" ht="12.75" customHeight="1" x14ac:dyDescent="0.25">
      <c r="A290" s="26"/>
      <c r="B290" s="26"/>
      <c r="C290" s="63"/>
      <c r="D290" s="50"/>
      <c r="E290" s="50"/>
      <c r="F290" s="50"/>
      <c r="G290" s="50"/>
      <c r="H290" s="50"/>
      <c r="I290" s="26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</row>
    <row r="291" spans="1:44" ht="12.75" customHeight="1" x14ac:dyDescent="0.25">
      <c r="A291" s="26"/>
      <c r="B291" s="26"/>
      <c r="C291" s="63"/>
      <c r="D291" s="50"/>
      <c r="E291" s="50"/>
      <c r="F291" s="50"/>
      <c r="G291" s="50"/>
      <c r="H291" s="50"/>
      <c r="I291" s="26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</row>
    <row r="292" spans="1:44" ht="12.75" customHeight="1" x14ac:dyDescent="0.25">
      <c r="A292" s="26"/>
      <c r="B292" s="26"/>
      <c r="C292" s="63"/>
      <c r="D292" s="50"/>
      <c r="E292" s="50"/>
      <c r="F292" s="50"/>
      <c r="G292" s="50"/>
      <c r="H292" s="50"/>
      <c r="I292" s="26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</row>
    <row r="293" spans="1:44" ht="12.75" customHeight="1" x14ac:dyDescent="0.25">
      <c r="A293" s="26"/>
      <c r="B293" s="26"/>
      <c r="C293" s="63"/>
      <c r="D293" s="50"/>
      <c r="E293" s="50"/>
      <c r="F293" s="50"/>
      <c r="G293" s="50"/>
      <c r="H293" s="50"/>
      <c r="I293" s="26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</row>
    <row r="294" spans="1:44" ht="12.75" customHeight="1" x14ac:dyDescent="0.25">
      <c r="A294" s="26"/>
      <c r="B294" s="26"/>
      <c r="C294" s="63"/>
      <c r="D294" s="50"/>
      <c r="E294" s="50"/>
      <c r="F294" s="50"/>
      <c r="G294" s="50"/>
      <c r="H294" s="50"/>
      <c r="I294" s="26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</row>
    <row r="295" spans="1:44" ht="12.75" customHeight="1" x14ac:dyDescent="0.25">
      <c r="A295" s="26"/>
      <c r="B295" s="26"/>
      <c r="C295" s="63"/>
      <c r="D295" s="50"/>
      <c r="E295" s="50"/>
      <c r="F295" s="50"/>
      <c r="G295" s="50"/>
      <c r="H295" s="50"/>
      <c r="I295" s="26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</row>
    <row r="296" spans="1:44" ht="12.75" customHeight="1" x14ac:dyDescent="0.25">
      <c r="A296" s="26"/>
      <c r="B296" s="26"/>
      <c r="C296" s="63"/>
      <c r="D296" s="50"/>
      <c r="E296" s="50"/>
      <c r="F296" s="50"/>
      <c r="G296" s="50"/>
      <c r="H296" s="50"/>
      <c r="I296" s="26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</row>
    <row r="297" spans="1:44" ht="12.75" customHeight="1" x14ac:dyDescent="0.25">
      <c r="A297" s="26"/>
      <c r="B297" s="26"/>
      <c r="C297" s="63"/>
      <c r="D297" s="50"/>
      <c r="E297" s="50"/>
      <c r="F297" s="50"/>
      <c r="G297" s="50"/>
      <c r="H297" s="50"/>
      <c r="I297" s="26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</row>
    <row r="298" spans="1:44" ht="12.75" customHeight="1" x14ac:dyDescent="0.25">
      <c r="A298" s="26"/>
      <c r="B298" s="26"/>
      <c r="C298" s="63"/>
      <c r="D298" s="50"/>
      <c r="E298" s="50"/>
      <c r="F298" s="50"/>
      <c r="G298" s="50"/>
      <c r="H298" s="50"/>
      <c r="I298" s="26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</row>
    <row r="299" spans="1:44" ht="12.75" customHeight="1" x14ac:dyDescent="0.25">
      <c r="A299" s="26"/>
      <c r="B299" s="26"/>
      <c r="C299" s="63"/>
      <c r="D299" s="50"/>
      <c r="E299" s="50"/>
      <c r="F299" s="50"/>
      <c r="G299" s="50"/>
      <c r="H299" s="50"/>
      <c r="I299" s="26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</row>
    <row r="300" spans="1:44" ht="12.75" customHeight="1" x14ac:dyDescent="0.25">
      <c r="A300" s="26"/>
      <c r="B300" s="26"/>
      <c r="C300" s="63"/>
      <c r="D300" s="50"/>
      <c r="E300" s="50"/>
      <c r="F300" s="50"/>
      <c r="G300" s="50"/>
      <c r="H300" s="50"/>
      <c r="I300" s="26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</row>
    <row r="301" spans="1:44" ht="12.75" customHeight="1" x14ac:dyDescent="0.25">
      <c r="A301" s="26"/>
      <c r="B301" s="26"/>
      <c r="C301" s="63"/>
      <c r="D301" s="50"/>
      <c r="E301" s="50"/>
      <c r="F301" s="50"/>
      <c r="G301" s="50"/>
      <c r="H301" s="50"/>
      <c r="I301" s="26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</row>
    <row r="302" spans="1:44" ht="12.75" customHeight="1" x14ac:dyDescent="0.25">
      <c r="A302" s="26"/>
      <c r="B302" s="26"/>
      <c r="C302" s="63"/>
      <c r="D302" s="50"/>
      <c r="E302" s="50"/>
      <c r="F302" s="50"/>
      <c r="G302" s="50"/>
      <c r="H302" s="50"/>
      <c r="I302" s="26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</row>
    <row r="303" spans="1:44" ht="12.75" customHeight="1" x14ac:dyDescent="0.25">
      <c r="A303" s="26"/>
      <c r="B303" s="26"/>
      <c r="C303" s="63"/>
      <c r="D303" s="50"/>
      <c r="E303" s="50"/>
      <c r="F303" s="50"/>
      <c r="G303" s="50"/>
      <c r="H303" s="50"/>
      <c r="I303" s="26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</row>
    <row r="304" spans="1:44" ht="12.75" customHeight="1" x14ac:dyDescent="0.25">
      <c r="A304" s="26"/>
      <c r="B304" s="26"/>
      <c r="C304" s="63"/>
      <c r="D304" s="50"/>
      <c r="E304" s="50"/>
      <c r="F304" s="50"/>
      <c r="G304" s="50"/>
      <c r="H304" s="50"/>
      <c r="I304" s="26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</row>
    <row r="305" spans="1:44" ht="12.75" customHeight="1" x14ac:dyDescent="0.25">
      <c r="A305" s="26"/>
      <c r="B305" s="26"/>
      <c r="C305" s="63"/>
      <c r="D305" s="50"/>
      <c r="E305" s="50"/>
      <c r="F305" s="50"/>
      <c r="G305" s="50"/>
      <c r="H305" s="50"/>
      <c r="I305" s="26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</row>
    <row r="306" spans="1:44" ht="12.75" customHeight="1" x14ac:dyDescent="0.25">
      <c r="A306" s="26"/>
      <c r="B306" s="26"/>
      <c r="C306" s="63"/>
      <c r="D306" s="50"/>
      <c r="E306" s="50"/>
      <c r="F306" s="50"/>
      <c r="G306" s="50"/>
      <c r="H306" s="50"/>
      <c r="I306" s="26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</row>
    <row r="307" spans="1:44" ht="12.75" customHeight="1" x14ac:dyDescent="0.25">
      <c r="A307" s="26"/>
      <c r="B307" s="26"/>
      <c r="C307" s="63"/>
      <c r="D307" s="50"/>
      <c r="E307" s="50"/>
      <c r="F307" s="50"/>
      <c r="G307" s="50"/>
      <c r="H307" s="50"/>
      <c r="I307" s="26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</row>
    <row r="308" spans="1:44" ht="12.75" customHeight="1" x14ac:dyDescent="0.25">
      <c r="A308" s="26"/>
      <c r="B308" s="26"/>
      <c r="C308" s="63"/>
      <c r="D308" s="50"/>
      <c r="E308" s="50"/>
      <c r="F308" s="50"/>
      <c r="G308" s="50"/>
      <c r="H308" s="50"/>
      <c r="I308" s="26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</row>
    <row r="309" spans="1:44" ht="12.75" customHeight="1" x14ac:dyDescent="0.25">
      <c r="A309" s="26"/>
      <c r="B309" s="26"/>
      <c r="C309" s="63"/>
      <c r="D309" s="50"/>
      <c r="E309" s="50"/>
      <c r="F309" s="50"/>
      <c r="G309" s="50"/>
      <c r="H309" s="50"/>
      <c r="I309" s="26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</row>
    <row r="310" spans="1:44" ht="12.75" customHeight="1" x14ac:dyDescent="0.25">
      <c r="A310" s="26"/>
      <c r="B310" s="26"/>
      <c r="C310" s="63"/>
      <c r="D310" s="50"/>
      <c r="E310" s="50"/>
      <c r="F310" s="50"/>
      <c r="G310" s="50"/>
      <c r="H310" s="50"/>
      <c r="I310" s="26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</row>
    <row r="311" spans="1:44" ht="12.75" customHeight="1" x14ac:dyDescent="0.25">
      <c r="A311" s="26"/>
      <c r="B311" s="26"/>
      <c r="C311" s="63"/>
      <c r="D311" s="50"/>
      <c r="E311" s="50"/>
      <c r="F311" s="50"/>
      <c r="G311" s="50"/>
      <c r="H311" s="50"/>
      <c r="I311" s="26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</row>
    <row r="312" spans="1:44" ht="12.75" customHeight="1" x14ac:dyDescent="0.25">
      <c r="A312" s="26"/>
      <c r="B312" s="26"/>
      <c r="C312" s="63"/>
      <c r="D312" s="50"/>
      <c r="E312" s="50"/>
      <c r="F312" s="50"/>
      <c r="G312" s="50"/>
      <c r="H312" s="50"/>
      <c r="I312" s="26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</row>
    <row r="313" spans="1:44" ht="12.75" customHeight="1" x14ac:dyDescent="0.25">
      <c r="A313" s="26"/>
      <c r="B313" s="26"/>
      <c r="C313" s="63"/>
      <c r="D313" s="50"/>
      <c r="E313" s="50"/>
      <c r="F313" s="50"/>
      <c r="G313" s="50"/>
      <c r="H313" s="50"/>
      <c r="I313" s="26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</row>
    <row r="314" spans="1:44" ht="12.75" customHeight="1" x14ac:dyDescent="0.25">
      <c r="A314" s="26"/>
      <c r="B314" s="26"/>
      <c r="C314" s="63"/>
      <c r="D314" s="50"/>
      <c r="E314" s="50"/>
      <c r="F314" s="50"/>
      <c r="G314" s="50"/>
      <c r="H314" s="50"/>
      <c r="I314" s="26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</row>
    <row r="315" spans="1:44" ht="12.75" customHeight="1" x14ac:dyDescent="0.25">
      <c r="A315" s="26"/>
      <c r="B315" s="26"/>
      <c r="C315" s="63"/>
      <c r="D315" s="50"/>
      <c r="E315" s="50"/>
      <c r="F315" s="50"/>
      <c r="G315" s="50"/>
      <c r="H315" s="50"/>
      <c r="I315" s="26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</row>
    <row r="316" spans="1:44" ht="12.75" customHeight="1" x14ac:dyDescent="0.25">
      <c r="A316" s="26"/>
      <c r="B316" s="26"/>
      <c r="C316" s="63"/>
      <c r="D316" s="50"/>
      <c r="E316" s="50"/>
      <c r="F316" s="50"/>
      <c r="G316" s="50"/>
      <c r="H316" s="50"/>
      <c r="I316" s="26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</row>
    <row r="317" spans="1:44" ht="12.75" customHeight="1" x14ac:dyDescent="0.25">
      <c r="A317" s="26"/>
      <c r="B317" s="26"/>
      <c r="C317" s="63"/>
      <c r="D317" s="50"/>
      <c r="E317" s="50"/>
      <c r="F317" s="50"/>
      <c r="G317" s="50"/>
      <c r="H317" s="50"/>
      <c r="I317" s="26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</row>
    <row r="318" spans="1:44" ht="12.75" customHeight="1" x14ac:dyDescent="0.25">
      <c r="A318" s="26"/>
      <c r="B318" s="26"/>
      <c r="C318" s="63"/>
      <c r="D318" s="50"/>
      <c r="E318" s="50"/>
      <c r="F318" s="50"/>
      <c r="G318" s="50"/>
      <c r="H318" s="50"/>
      <c r="I318" s="26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</row>
    <row r="319" spans="1:44" ht="12.75" customHeight="1" x14ac:dyDescent="0.25">
      <c r="A319" s="26"/>
      <c r="B319" s="26"/>
      <c r="C319" s="63"/>
      <c r="D319" s="50"/>
      <c r="E319" s="50"/>
      <c r="F319" s="50"/>
      <c r="G319" s="50"/>
      <c r="H319" s="50"/>
      <c r="I319" s="26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</row>
    <row r="320" spans="1:44" ht="12.75" customHeight="1" x14ac:dyDescent="0.25">
      <c r="A320" s="26"/>
      <c r="B320" s="26"/>
      <c r="C320" s="63"/>
      <c r="D320" s="50"/>
      <c r="E320" s="50"/>
      <c r="F320" s="50"/>
      <c r="G320" s="50"/>
      <c r="H320" s="50"/>
      <c r="I320" s="26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</row>
    <row r="321" spans="1:44" ht="12.75" customHeight="1" x14ac:dyDescent="0.25">
      <c r="A321" s="26"/>
      <c r="B321" s="26"/>
      <c r="C321" s="63"/>
      <c r="D321" s="50"/>
      <c r="E321" s="50"/>
      <c r="F321" s="50"/>
      <c r="G321" s="50"/>
      <c r="H321" s="50"/>
      <c r="I321" s="26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</row>
    <row r="322" spans="1:44" ht="12.75" customHeight="1" x14ac:dyDescent="0.25">
      <c r="A322" s="26"/>
      <c r="B322" s="26"/>
      <c r="C322" s="63"/>
      <c r="D322" s="50"/>
      <c r="E322" s="50"/>
      <c r="F322" s="50"/>
      <c r="G322" s="50"/>
      <c r="H322" s="50"/>
      <c r="I322" s="26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</row>
    <row r="323" spans="1:44" ht="12.75" customHeight="1" x14ac:dyDescent="0.25">
      <c r="A323" s="26"/>
      <c r="B323" s="26"/>
      <c r="C323" s="63"/>
      <c r="D323" s="50"/>
      <c r="E323" s="50"/>
      <c r="F323" s="50"/>
      <c r="G323" s="50"/>
      <c r="H323" s="50"/>
      <c r="I323" s="26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</row>
    <row r="324" spans="1:44" ht="12.75" customHeight="1" x14ac:dyDescent="0.25">
      <c r="A324" s="26"/>
      <c r="B324" s="26"/>
      <c r="C324" s="63"/>
      <c r="D324" s="50"/>
      <c r="E324" s="50"/>
      <c r="F324" s="50"/>
      <c r="G324" s="50"/>
      <c r="H324" s="50"/>
      <c r="I324" s="26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</row>
    <row r="325" spans="1:44" ht="12.75" customHeight="1" x14ac:dyDescent="0.25">
      <c r="A325" s="26"/>
      <c r="B325" s="26"/>
      <c r="C325" s="63"/>
      <c r="D325" s="50"/>
      <c r="E325" s="50"/>
      <c r="F325" s="50"/>
      <c r="G325" s="50"/>
      <c r="H325" s="50"/>
      <c r="I325" s="26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</row>
    <row r="326" spans="1:44" ht="12.75" customHeight="1" x14ac:dyDescent="0.25">
      <c r="A326" s="26"/>
      <c r="B326" s="26"/>
      <c r="C326" s="63"/>
      <c r="D326" s="50"/>
      <c r="E326" s="50"/>
      <c r="F326" s="50"/>
      <c r="G326" s="50"/>
      <c r="H326" s="50"/>
      <c r="I326" s="26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</row>
    <row r="327" spans="1:44" ht="12.75" customHeight="1" x14ac:dyDescent="0.25">
      <c r="A327" s="26"/>
      <c r="B327" s="26"/>
      <c r="C327" s="63"/>
      <c r="D327" s="50"/>
      <c r="E327" s="50"/>
      <c r="F327" s="50"/>
      <c r="G327" s="50"/>
      <c r="H327" s="50"/>
      <c r="I327" s="26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</row>
    <row r="328" spans="1:44" ht="12.75" customHeight="1" x14ac:dyDescent="0.25">
      <c r="A328" s="26"/>
      <c r="B328" s="26"/>
      <c r="C328" s="63"/>
      <c r="D328" s="50"/>
      <c r="E328" s="50"/>
      <c r="F328" s="50"/>
      <c r="G328" s="50"/>
      <c r="H328" s="50"/>
      <c r="I328" s="26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</row>
    <row r="329" spans="1:44" ht="12.75" customHeight="1" x14ac:dyDescent="0.25">
      <c r="A329" s="26"/>
      <c r="B329" s="26"/>
      <c r="C329" s="63"/>
      <c r="D329" s="50"/>
      <c r="E329" s="50"/>
      <c r="F329" s="50"/>
      <c r="G329" s="50"/>
      <c r="H329" s="50"/>
      <c r="I329" s="26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</row>
    <row r="330" spans="1:44" ht="12.75" customHeight="1" x14ac:dyDescent="0.25">
      <c r="A330" s="26"/>
      <c r="B330" s="26"/>
      <c r="C330" s="63"/>
      <c r="D330" s="50"/>
      <c r="E330" s="50"/>
      <c r="F330" s="50"/>
      <c r="G330" s="50"/>
      <c r="H330" s="50"/>
      <c r="I330" s="26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</row>
    <row r="331" spans="1:44" ht="12.75" customHeight="1" x14ac:dyDescent="0.25">
      <c r="A331" s="26"/>
      <c r="B331" s="26"/>
      <c r="C331" s="63"/>
      <c r="D331" s="50"/>
      <c r="E331" s="50"/>
      <c r="F331" s="50"/>
      <c r="G331" s="50"/>
      <c r="H331" s="50"/>
      <c r="I331" s="26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</row>
    <row r="332" spans="1:44" ht="12.75" customHeight="1" x14ac:dyDescent="0.25">
      <c r="A332" s="26"/>
      <c r="B332" s="26"/>
      <c r="C332" s="63"/>
      <c r="D332" s="50"/>
      <c r="E332" s="50"/>
      <c r="F332" s="50"/>
      <c r="G332" s="50"/>
      <c r="H332" s="50"/>
      <c r="I332" s="26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</row>
    <row r="333" spans="1:44" ht="12.75" customHeight="1" x14ac:dyDescent="0.25">
      <c r="A333" s="26"/>
      <c r="B333" s="26"/>
      <c r="C333" s="63"/>
      <c r="D333" s="50"/>
      <c r="E333" s="50"/>
      <c r="F333" s="50"/>
      <c r="G333" s="50"/>
      <c r="H333" s="50"/>
      <c r="I333" s="26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</row>
    <row r="334" spans="1:44" ht="12.75" customHeight="1" x14ac:dyDescent="0.25">
      <c r="A334" s="26"/>
      <c r="B334" s="26"/>
      <c r="C334" s="63"/>
      <c r="D334" s="50"/>
      <c r="E334" s="50"/>
      <c r="F334" s="50"/>
      <c r="G334" s="50"/>
      <c r="H334" s="50"/>
      <c r="I334" s="26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</row>
    <row r="335" spans="1:44" ht="12.75" customHeight="1" x14ac:dyDescent="0.25">
      <c r="A335" s="26"/>
      <c r="B335" s="26"/>
      <c r="C335" s="63"/>
      <c r="D335" s="50"/>
      <c r="E335" s="50"/>
      <c r="F335" s="50"/>
      <c r="G335" s="50"/>
      <c r="H335" s="50"/>
      <c r="I335" s="26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</row>
    <row r="336" spans="1:44" ht="12.75" customHeight="1" x14ac:dyDescent="0.25">
      <c r="A336" s="26"/>
      <c r="B336" s="26"/>
      <c r="C336" s="63"/>
      <c r="D336" s="50"/>
      <c r="E336" s="50"/>
      <c r="F336" s="50"/>
      <c r="G336" s="50"/>
      <c r="H336" s="50"/>
      <c r="I336" s="26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</row>
    <row r="337" spans="1:44" ht="12.75" customHeight="1" x14ac:dyDescent="0.25">
      <c r="A337" s="26"/>
      <c r="B337" s="26"/>
      <c r="C337" s="63"/>
      <c r="D337" s="50"/>
      <c r="E337" s="50"/>
      <c r="F337" s="50"/>
      <c r="G337" s="50"/>
      <c r="H337" s="50"/>
      <c r="I337" s="26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</row>
    <row r="338" spans="1:44" ht="12.75" customHeight="1" x14ac:dyDescent="0.25">
      <c r="A338" s="26"/>
      <c r="B338" s="26"/>
      <c r="C338" s="63"/>
      <c r="D338" s="50"/>
      <c r="E338" s="50"/>
      <c r="F338" s="50"/>
      <c r="G338" s="50"/>
      <c r="H338" s="50"/>
      <c r="I338" s="26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</row>
    <row r="339" spans="1:44" ht="12.75" customHeight="1" x14ac:dyDescent="0.25">
      <c r="A339" s="26"/>
      <c r="B339" s="26"/>
      <c r="C339" s="63"/>
      <c r="D339" s="50"/>
      <c r="E339" s="50"/>
      <c r="F339" s="50"/>
      <c r="G339" s="50"/>
      <c r="H339" s="50"/>
      <c r="I339" s="26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</row>
    <row r="340" spans="1:44" ht="12.75" customHeight="1" x14ac:dyDescent="0.25">
      <c r="A340" s="26"/>
      <c r="B340" s="26"/>
      <c r="C340" s="63"/>
      <c r="D340" s="50"/>
      <c r="E340" s="50"/>
      <c r="F340" s="50"/>
      <c r="G340" s="50"/>
      <c r="H340" s="50"/>
      <c r="I340" s="26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</row>
    <row r="341" spans="1:44" ht="12.75" customHeight="1" x14ac:dyDescent="0.25">
      <c r="A341" s="26"/>
      <c r="B341" s="26"/>
      <c r="C341" s="63"/>
      <c r="D341" s="50"/>
      <c r="E341" s="50"/>
      <c r="F341" s="50"/>
      <c r="G341" s="50"/>
      <c r="H341" s="50"/>
      <c r="I341" s="26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</row>
    <row r="342" spans="1:44" ht="12.75" customHeight="1" x14ac:dyDescent="0.25">
      <c r="A342" s="26"/>
      <c r="B342" s="26"/>
      <c r="C342" s="63"/>
      <c r="D342" s="50"/>
      <c r="E342" s="50"/>
      <c r="F342" s="50"/>
      <c r="G342" s="50"/>
      <c r="H342" s="50"/>
      <c r="I342" s="26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</row>
    <row r="343" spans="1:44" ht="12.75" customHeight="1" x14ac:dyDescent="0.25">
      <c r="A343" s="26"/>
      <c r="B343" s="26"/>
      <c r="C343" s="63"/>
      <c r="D343" s="50"/>
      <c r="E343" s="50"/>
      <c r="F343" s="50"/>
      <c r="G343" s="50"/>
      <c r="H343" s="50"/>
      <c r="I343" s="26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</row>
    <row r="344" spans="1:44" ht="12.75" customHeight="1" x14ac:dyDescent="0.25">
      <c r="A344" s="26"/>
      <c r="B344" s="26"/>
      <c r="C344" s="63"/>
      <c r="D344" s="50"/>
      <c r="E344" s="50"/>
      <c r="F344" s="50"/>
      <c r="G344" s="50"/>
      <c r="H344" s="50"/>
      <c r="I344" s="26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</row>
    <row r="345" spans="1:44" ht="12.75" customHeight="1" x14ac:dyDescent="0.25">
      <c r="A345" s="26"/>
      <c r="B345" s="26"/>
      <c r="C345" s="63"/>
      <c r="D345" s="50"/>
      <c r="E345" s="50"/>
      <c r="F345" s="50"/>
      <c r="G345" s="50"/>
      <c r="H345" s="50"/>
      <c r="I345" s="26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</row>
    <row r="346" spans="1:44" ht="12.75" customHeight="1" x14ac:dyDescent="0.25">
      <c r="A346" s="26"/>
      <c r="B346" s="26"/>
      <c r="C346" s="63"/>
      <c r="D346" s="50"/>
      <c r="E346" s="50"/>
      <c r="F346" s="50"/>
      <c r="G346" s="50"/>
      <c r="H346" s="50"/>
      <c r="I346" s="26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</row>
    <row r="347" spans="1:44" ht="12.75" customHeight="1" x14ac:dyDescent="0.25">
      <c r="A347" s="26"/>
      <c r="B347" s="26"/>
      <c r="C347" s="63"/>
      <c r="D347" s="50"/>
      <c r="E347" s="50"/>
      <c r="F347" s="50"/>
      <c r="G347" s="50"/>
      <c r="H347" s="50"/>
      <c r="I347" s="26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</row>
    <row r="348" spans="1:44" ht="12.75" customHeight="1" x14ac:dyDescent="0.25">
      <c r="A348" s="26"/>
      <c r="B348" s="26"/>
      <c r="C348" s="63"/>
      <c r="D348" s="50"/>
      <c r="E348" s="50"/>
      <c r="F348" s="50"/>
      <c r="G348" s="50"/>
      <c r="H348" s="50"/>
      <c r="I348" s="26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</row>
    <row r="349" spans="1:44" ht="12.75" customHeight="1" x14ac:dyDescent="0.25">
      <c r="A349" s="26"/>
      <c r="B349" s="26"/>
      <c r="C349" s="63"/>
      <c r="D349" s="50"/>
      <c r="E349" s="50"/>
      <c r="F349" s="50"/>
      <c r="G349" s="50"/>
      <c r="H349" s="50"/>
      <c r="I349" s="26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</row>
    <row r="350" spans="1:44" ht="12.75" customHeight="1" x14ac:dyDescent="0.25">
      <c r="A350" s="26"/>
      <c r="B350" s="26"/>
      <c r="C350" s="63"/>
      <c r="D350" s="50"/>
      <c r="E350" s="50"/>
      <c r="F350" s="50"/>
      <c r="G350" s="50"/>
      <c r="H350" s="50"/>
      <c r="I350" s="26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</row>
    <row r="351" spans="1:44" ht="12.75" customHeight="1" x14ac:dyDescent="0.25">
      <c r="A351" s="26"/>
      <c r="B351" s="26"/>
      <c r="C351" s="63"/>
      <c r="D351" s="50"/>
      <c r="E351" s="50"/>
      <c r="F351" s="50"/>
      <c r="G351" s="50"/>
      <c r="H351" s="50"/>
      <c r="I351" s="26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</row>
    <row r="352" spans="1:44" ht="12.75" customHeight="1" x14ac:dyDescent="0.25">
      <c r="A352" s="26"/>
      <c r="B352" s="26"/>
      <c r="C352" s="63"/>
      <c r="D352" s="50"/>
      <c r="E352" s="50"/>
      <c r="F352" s="50"/>
      <c r="G352" s="50"/>
      <c r="H352" s="50"/>
      <c r="I352" s="26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</row>
    <row r="353" spans="1:44" ht="12.75" customHeight="1" x14ac:dyDescent="0.25">
      <c r="A353" s="26"/>
      <c r="B353" s="26"/>
      <c r="C353" s="63"/>
      <c r="D353" s="50"/>
      <c r="E353" s="50"/>
      <c r="F353" s="50"/>
      <c r="G353" s="50"/>
      <c r="H353" s="50"/>
      <c r="I353" s="26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</row>
    <row r="354" spans="1:44" ht="12.75" customHeight="1" x14ac:dyDescent="0.25">
      <c r="A354" s="26"/>
      <c r="B354" s="26"/>
      <c r="C354" s="63"/>
      <c r="D354" s="50"/>
      <c r="E354" s="50"/>
      <c r="F354" s="50"/>
      <c r="G354" s="50"/>
      <c r="H354" s="50"/>
      <c r="I354" s="26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</row>
    <row r="355" spans="1:44" ht="12.75" customHeight="1" x14ac:dyDescent="0.25">
      <c r="A355" s="26"/>
      <c r="B355" s="26"/>
      <c r="C355" s="63"/>
      <c r="D355" s="50"/>
      <c r="E355" s="50"/>
      <c r="F355" s="50"/>
      <c r="G355" s="50"/>
      <c r="H355" s="50"/>
      <c r="I355" s="26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</row>
    <row r="356" spans="1:44" ht="12.75" customHeight="1" x14ac:dyDescent="0.25">
      <c r="A356" s="26"/>
      <c r="B356" s="26"/>
      <c r="C356" s="63"/>
      <c r="D356" s="50"/>
      <c r="E356" s="50"/>
      <c r="F356" s="50"/>
      <c r="G356" s="50"/>
      <c r="H356" s="50"/>
      <c r="I356" s="26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</row>
    <row r="357" spans="1:44" ht="12.75" customHeight="1" x14ac:dyDescent="0.25">
      <c r="A357" s="26"/>
      <c r="B357" s="26"/>
      <c r="C357" s="63"/>
      <c r="D357" s="50"/>
      <c r="E357" s="50"/>
      <c r="F357" s="50"/>
      <c r="G357" s="50"/>
      <c r="H357" s="50"/>
      <c r="I357" s="26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</row>
    <row r="358" spans="1:44" ht="12.75" customHeight="1" x14ac:dyDescent="0.25">
      <c r="A358" s="26"/>
      <c r="B358" s="26"/>
      <c r="C358" s="63"/>
      <c r="D358" s="50"/>
      <c r="E358" s="50"/>
      <c r="F358" s="50"/>
      <c r="G358" s="50"/>
      <c r="H358" s="50"/>
      <c r="I358" s="26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</row>
    <row r="359" spans="1:44" ht="12.75" customHeight="1" x14ac:dyDescent="0.25">
      <c r="A359" s="26"/>
      <c r="B359" s="26"/>
      <c r="C359" s="63"/>
      <c r="D359" s="50"/>
      <c r="E359" s="50"/>
      <c r="F359" s="50"/>
      <c r="G359" s="50"/>
      <c r="H359" s="50"/>
      <c r="I359" s="26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</row>
    <row r="360" spans="1:44" ht="12.75" customHeight="1" x14ac:dyDescent="0.25">
      <c r="A360" s="26"/>
      <c r="B360" s="26"/>
      <c r="C360" s="63"/>
      <c r="D360" s="50"/>
      <c r="E360" s="50"/>
      <c r="F360" s="50"/>
      <c r="G360" s="50"/>
      <c r="H360" s="50"/>
      <c r="I360" s="26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</row>
    <row r="361" spans="1:44" ht="12.75" customHeight="1" x14ac:dyDescent="0.25">
      <c r="A361" s="26"/>
      <c r="B361" s="26"/>
      <c r="C361" s="63"/>
      <c r="D361" s="50"/>
      <c r="E361" s="50"/>
      <c r="F361" s="50"/>
      <c r="G361" s="50"/>
      <c r="H361" s="50"/>
      <c r="I361" s="26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</row>
    <row r="362" spans="1:44" ht="12.75" customHeight="1" x14ac:dyDescent="0.25">
      <c r="A362" s="26"/>
      <c r="B362" s="26"/>
      <c r="C362" s="63"/>
      <c r="D362" s="50"/>
      <c r="E362" s="50"/>
      <c r="F362" s="50"/>
      <c r="G362" s="50"/>
      <c r="H362" s="50"/>
      <c r="I362" s="26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</row>
    <row r="363" spans="1:44" ht="12.75" customHeight="1" x14ac:dyDescent="0.25">
      <c r="A363" s="26"/>
      <c r="B363" s="26"/>
      <c r="C363" s="63"/>
      <c r="D363" s="50"/>
      <c r="E363" s="50"/>
      <c r="F363" s="50"/>
      <c r="G363" s="50"/>
      <c r="H363" s="50"/>
      <c r="I363" s="26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</row>
    <row r="364" spans="1:44" ht="12.75" customHeight="1" x14ac:dyDescent="0.25">
      <c r="A364" s="26"/>
      <c r="B364" s="26"/>
      <c r="C364" s="63"/>
      <c r="D364" s="50"/>
      <c r="E364" s="50"/>
      <c r="F364" s="50"/>
      <c r="G364" s="50"/>
      <c r="H364" s="50"/>
      <c r="I364" s="26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</row>
    <row r="365" spans="1:44" ht="12.75" customHeight="1" x14ac:dyDescent="0.25">
      <c r="A365" s="26"/>
      <c r="B365" s="26"/>
      <c r="C365" s="63"/>
      <c r="D365" s="50"/>
      <c r="E365" s="50"/>
      <c r="F365" s="50"/>
      <c r="G365" s="50"/>
      <c r="H365" s="50"/>
      <c r="I365" s="26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</row>
    <row r="366" spans="1:44" ht="12.75" customHeight="1" x14ac:dyDescent="0.25">
      <c r="A366" s="26"/>
      <c r="B366" s="26"/>
      <c r="C366" s="63"/>
      <c r="D366" s="50"/>
      <c r="E366" s="50"/>
      <c r="F366" s="50"/>
      <c r="G366" s="50"/>
      <c r="H366" s="50"/>
      <c r="I366" s="26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</row>
    <row r="367" spans="1:44" ht="12.75" customHeight="1" x14ac:dyDescent="0.25">
      <c r="A367" s="26"/>
      <c r="B367" s="26"/>
      <c r="C367" s="63"/>
      <c r="D367" s="50"/>
      <c r="E367" s="50"/>
      <c r="F367" s="50"/>
      <c r="G367" s="50"/>
      <c r="H367" s="50"/>
      <c r="I367" s="26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</row>
    <row r="368" spans="1:44" ht="12.75" customHeight="1" x14ac:dyDescent="0.25">
      <c r="A368" s="26"/>
      <c r="B368" s="26"/>
      <c r="C368" s="63"/>
      <c r="D368" s="50"/>
      <c r="E368" s="50"/>
      <c r="F368" s="50"/>
      <c r="G368" s="50"/>
      <c r="H368" s="50"/>
      <c r="I368" s="26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</row>
    <row r="369" spans="1:44" ht="12.75" customHeight="1" x14ac:dyDescent="0.25">
      <c r="A369" s="26"/>
      <c r="B369" s="26"/>
      <c r="C369" s="63"/>
      <c r="D369" s="50"/>
      <c r="E369" s="50"/>
      <c r="F369" s="50"/>
      <c r="G369" s="50"/>
      <c r="H369" s="50"/>
      <c r="I369" s="26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</row>
    <row r="370" spans="1:44" ht="12.75" customHeight="1" x14ac:dyDescent="0.25">
      <c r="A370" s="26"/>
      <c r="B370" s="26"/>
      <c r="C370" s="63"/>
      <c r="D370" s="50"/>
      <c r="E370" s="50"/>
      <c r="F370" s="50"/>
      <c r="G370" s="50"/>
      <c r="H370" s="50"/>
      <c r="I370" s="26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</row>
    <row r="371" spans="1:44" ht="12.75" customHeight="1" x14ac:dyDescent="0.25">
      <c r="A371" s="26"/>
      <c r="B371" s="26"/>
      <c r="C371" s="63"/>
      <c r="D371" s="50"/>
      <c r="E371" s="50"/>
      <c r="F371" s="50"/>
      <c r="G371" s="50"/>
      <c r="H371" s="50"/>
      <c r="I371" s="26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</row>
    <row r="372" spans="1:44" ht="12.75" customHeight="1" x14ac:dyDescent="0.25">
      <c r="A372" s="26"/>
      <c r="B372" s="26"/>
      <c r="C372" s="63"/>
      <c r="D372" s="50"/>
      <c r="E372" s="50"/>
      <c r="F372" s="50"/>
      <c r="G372" s="50"/>
      <c r="H372" s="50"/>
      <c r="I372" s="26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</row>
    <row r="373" spans="1:44" ht="12.75" customHeight="1" x14ac:dyDescent="0.25">
      <c r="A373" s="26"/>
      <c r="B373" s="26"/>
      <c r="C373" s="63"/>
      <c r="D373" s="50"/>
      <c r="E373" s="50"/>
      <c r="F373" s="50"/>
      <c r="G373" s="50"/>
      <c r="H373" s="50"/>
      <c r="I373" s="26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</row>
    <row r="374" spans="1:44" ht="12.75" customHeight="1" x14ac:dyDescent="0.25">
      <c r="A374" s="26"/>
      <c r="B374" s="26"/>
      <c r="C374" s="63"/>
      <c r="D374" s="50"/>
      <c r="E374" s="50"/>
      <c r="F374" s="50"/>
      <c r="G374" s="50"/>
      <c r="H374" s="50"/>
      <c r="I374" s="26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</row>
    <row r="375" spans="1:44" ht="12.75" customHeight="1" x14ac:dyDescent="0.25">
      <c r="A375" s="26"/>
      <c r="B375" s="26"/>
      <c r="C375" s="63"/>
      <c r="D375" s="50"/>
      <c r="E375" s="50"/>
      <c r="F375" s="50"/>
      <c r="G375" s="50"/>
      <c r="H375" s="50"/>
      <c r="I375" s="26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</row>
    <row r="376" spans="1:44" ht="12.75" customHeight="1" x14ac:dyDescent="0.25">
      <c r="A376" s="26"/>
      <c r="B376" s="26"/>
      <c r="C376" s="63"/>
      <c r="D376" s="50"/>
      <c r="E376" s="50"/>
      <c r="F376" s="50"/>
      <c r="G376" s="50"/>
      <c r="H376" s="50"/>
      <c r="I376" s="26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</row>
    <row r="377" spans="1:44" ht="12.75" customHeight="1" x14ac:dyDescent="0.25">
      <c r="A377" s="26"/>
      <c r="B377" s="26"/>
      <c r="C377" s="63"/>
      <c r="D377" s="50"/>
      <c r="E377" s="50"/>
      <c r="F377" s="50"/>
      <c r="G377" s="50"/>
      <c r="H377" s="50"/>
      <c r="I377" s="26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</row>
    <row r="378" spans="1:44" ht="12.75" customHeight="1" x14ac:dyDescent="0.25">
      <c r="A378" s="26"/>
      <c r="B378" s="26"/>
      <c r="C378" s="63"/>
      <c r="D378" s="50"/>
      <c r="E378" s="50"/>
      <c r="F378" s="50"/>
      <c r="G378" s="50"/>
      <c r="H378" s="50"/>
      <c r="I378" s="26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</row>
    <row r="379" spans="1:44" ht="12.75" customHeight="1" x14ac:dyDescent="0.25">
      <c r="A379" s="26"/>
      <c r="B379" s="26"/>
      <c r="C379" s="63"/>
      <c r="D379" s="50"/>
      <c r="E379" s="50"/>
      <c r="F379" s="50"/>
      <c r="G379" s="50"/>
      <c r="H379" s="50"/>
      <c r="I379" s="26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</row>
    <row r="380" spans="1:44" ht="12.75" customHeight="1" x14ac:dyDescent="0.25">
      <c r="A380" s="26"/>
      <c r="B380" s="26"/>
      <c r="C380" s="63"/>
      <c r="D380" s="50"/>
      <c r="E380" s="50"/>
      <c r="F380" s="50"/>
      <c r="G380" s="50"/>
      <c r="H380" s="50"/>
      <c r="I380" s="26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</row>
    <row r="381" spans="1:44" ht="12.75" customHeight="1" x14ac:dyDescent="0.25">
      <c r="A381" s="26"/>
      <c r="B381" s="26"/>
      <c r="C381" s="63"/>
      <c r="D381" s="50"/>
      <c r="E381" s="50"/>
      <c r="F381" s="50"/>
      <c r="G381" s="50"/>
      <c r="H381" s="50"/>
      <c r="I381" s="26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</row>
    <row r="382" spans="1:44" ht="12.75" customHeight="1" x14ac:dyDescent="0.25">
      <c r="A382" s="26"/>
      <c r="B382" s="26"/>
      <c r="C382" s="63"/>
      <c r="D382" s="50"/>
      <c r="E382" s="50"/>
      <c r="F382" s="50"/>
      <c r="G382" s="50"/>
      <c r="H382" s="50"/>
      <c r="I382" s="26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</row>
    <row r="383" spans="1:44" ht="12.75" customHeight="1" x14ac:dyDescent="0.25">
      <c r="A383" s="26"/>
      <c r="B383" s="26"/>
      <c r="C383" s="63"/>
      <c r="D383" s="50"/>
      <c r="E383" s="50"/>
      <c r="F383" s="50"/>
      <c r="G383" s="50"/>
      <c r="H383" s="50"/>
      <c r="I383" s="26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</row>
    <row r="384" spans="1:44" ht="12.75" customHeight="1" x14ac:dyDescent="0.25">
      <c r="A384" s="26"/>
      <c r="B384" s="26"/>
      <c r="C384" s="63"/>
      <c r="D384" s="50"/>
      <c r="E384" s="50"/>
      <c r="F384" s="50"/>
      <c r="G384" s="50"/>
      <c r="H384" s="50"/>
      <c r="I384" s="26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</row>
    <row r="385" spans="1:44" ht="12.75" customHeight="1" x14ac:dyDescent="0.25">
      <c r="A385" s="26"/>
      <c r="B385" s="26"/>
      <c r="C385" s="63"/>
      <c r="D385" s="50"/>
      <c r="E385" s="50"/>
      <c r="F385" s="50"/>
      <c r="G385" s="50"/>
      <c r="H385" s="50"/>
      <c r="I385" s="26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</row>
    <row r="386" spans="1:44" ht="12.75" customHeight="1" x14ac:dyDescent="0.25">
      <c r="A386" s="26"/>
      <c r="B386" s="26"/>
      <c r="C386" s="63"/>
      <c r="D386" s="50"/>
      <c r="E386" s="50"/>
      <c r="F386" s="50"/>
      <c r="G386" s="50"/>
      <c r="H386" s="50"/>
      <c r="I386" s="26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</row>
    <row r="387" spans="1:44" ht="12.75" customHeight="1" x14ac:dyDescent="0.25">
      <c r="A387" s="26"/>
      <c r="B387" s="26"/>
      <c r="C387" s="63"/>
      <c r="D387" s="50"/>
      <c r="E387" s="50"/>
      <c r="F387" s="50"/>
      <c r="G387" s="50"/>
      <c r="H387" s="50"/>
      <c r="I387" s="26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</row>
    <row r="388" spans="1:44" ht="12.75" customHeight="1" x14ac:dyDescent="0.25">
      <c r="A388" s="26"/>
      <c r="B388" s="26"/>
      <c r="C388" s="63"/>
      <c r="D388" s="50"/>
      <c r="E388" s="50"/>
      <c r="F388" s="50"/>
      <c r="G388" s="50"/>
      <c r="H388" s="50"/>
      <c r="I388" s="26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</row>
    <row r="389" spans="1:44" ht="12.75" customHeight="1" x14ac:dyDescent="0.25">
      <c r="A389" s="26"/>
      <c r="B389" s="26"/>
      <c r="C389" s="63"/>
      <c r="D389" s="50"/>
      <c r="E389" s="50"/>
      <c r="F389" s="50"/>
      <c r="G389" s="50"/>
      <c r="H389" s="50"/>
      <c r="I389" s="26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</row>
    <row r="390" spans="1:44" ht="12.75" customHeight="1" x14ac:dyDescent="0.25">
      <c r="A390" s="26"/>
      <c r="B390" s="26"/>
      <c r="C390" s="63"/>
      <c r="D390" s="50"/>
      <c r="E390" s="50"/>
      <c r="F390" s="50"/>
      <c r="G390" s="50"/>
      <c r="H390" s="50"/>
      <c r="I390" s="26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</row>
    <row r="391" spans="1:44" ht="12.75" customHeight="1" x14ac:dyDescent="0.25">
      <c r="A391" s="26"/>
      <c r="B391" s="26"/>
      <c r="C391" s="63"/>
      <c r="D391" s="50"/>
      <c r="E391" s="50"/>
      <c r="F391" s="50"/>
      <c r="G391" s="50"/>
      <c r="H391" s="50"/>
      <c r="I391" s="26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</row>
    <row r="392" spans="1:44" ht="12.75" customHeight="1" x14ac:dyDescent="0.25">
      <c r="A392" s="26"/>
      <c r="B392" s="26"/>
      <c r="C392" s="63"/>
      <c r="D392" s="50"/>
      <c r="E392" s="50"/>
      <c r="F392" s="50"/>
      <c r="G392" s="50"/>
      <c r="H392" s="50"/>
      <c r="I392" s="26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</row>
    <row r="393" spans="1:44" ht="12.75" customHeight="1" x14ac:dyDescent="0.25">
      <c r="A393" s="26"/>
      <c r="B393" s="26"/>
      <c r="C393" s="63"/>
      <c r="D393" s="50"/>
      <c r="E393" s="50"/>
      <c r="F393" s="50"/>
      <c r="G393" s="50"/>
      <c r="H393" s="50"/>
      <c r="I393" s="26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</row>
    <row r="394" spans="1:44" ht="12.75" customHeight="1" x14ac:dyDescent="0.25">
      <c r="A394" s="26"/>
      <c r="B394" s="26"/>
      <c r="C394" s="63"/>
      <c r="D394" s="50"/>
      <c r="E394" s="50"/>
      <c r="F394" s="50"/>
      <c r="G394" s="50"/>
      <c r="H394" s="50"/>
      <c r="I394" s="26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</row>
    <row r="395" spans="1:44" ht="12.75" customHeight="1" x14ac:dyDescent="0.25">
      <c r="A395" s="26"/>
      <c r="B395" s="26"/>
      <c r="C395" s="63"/>
      <c r="D395" s="50"/>
      <c r="E395" s="50"/>
      <c r="F395" s="50"/>
      <c r="G395" s="50"/>
      <c r="H395" s="50"/>
      <c r="I395" s="26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</row>
    <row r="396" spans="1:44" ht="12.75" customHeight="1" x14ac:dyDescent="0.25">
      <c r="A396" s="26"/>
      <c r="B396" s="26"/>
      <c r="C396" s="63"/>
      <c r="D396" s="50"/>
      <c r="E396" s="50"/>
      <c r="F396" s="50"/>
      <c r="G396" s="50"/>
      <c r="H396" s="50"/>
      <c r="I396" s="26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</row>
    <row r="397" spans="1:44" ht="12.75" customHeight="1" x14ac:dyDescent="0.25">
      <c r="A397" s="26"/>
      <c r="B397" s="26"/>
      <c r="C397" s="63"/>
      <c r="D397" s="50"/>
      <c r="E397" s="50"/>
      <c r="F397" s="50"/>
      <c r="G397" s="50"/>
      <c r="H397" s="50"/>
      <c r="I397" s="26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</row>
    <row r="398" spans="1:44" ht="12.75" customHeight="1" x14ac:dyDescent="0.25">
      <c r="A398" s="26"/>
      <c r="B398" s="26"/>
      <c r="C398" s="63"/>
      <c r="D398" s="50"/>
      <c r="E398" s="50"/>
      <c r="F398" s="50"/>
      <c r="G398" s="50"/>
      <c r="H398" s="50"/>
      <c r="I398" s="26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</row>
    <row r="399" spans="1:44" ht="12.75" customHeight="1" x14ac:dyDescent="0.25">
      <c r="A399" s="26"/>
      <c r="B399" s="26"/>
      <c r="C399" s="63"/>
      <c r="D399" s="50"/>
      <c r="E399" s="50"/>
      <c r="F399" s="50"/>
      <c r="G399" s="50"/>
      <c r="H399" s="50"/>
      <c r="I399" s="26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</row>
    <row r="400" spans="1:44" ht="12.75" customHeight="1" x14ac:dyDescent="0.25">
      <c r="A400" s="26"/>
      <c r="B400" s="26"/>
      <c r="C400" s="63"/>
      <c r="D400" s="50"/>
      <c r="E400" s="50"/>
      <c r="F400" s="50"/>
      <c r="G400" s="50"/>
      <c r="H400" s="50"/>
      <c r="I400" s="26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</row>
    <row r="401" spans="1:44" ht="12.75" customHeight="1" x14ac:dyDescent="0.25">
      <c r="A401" s="26"/>
      <c r="B401" s="26"/>
      <c r="C401" s="63"/>
      <c r="D401" s="50"/>
      <c r="E401" s="50"/>
      <c r="F401" s="50"/>
      <c r="G401" s="50"/>
      <c r="H401" s="50"/>
      <c r="I401" s="26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</row>
    <row r="402" spans="1:44" ht="12.75" customHeight="1" x14ac:dyDescent="0.25">
      <c r="A402" s="26"/>
      <c r="B402" s="26"/>
      <c r="C402" s="63"/>
      <c r="D402" s="50"/>
      <c r="E402" s="50"/>
      <c r="F402" s="50"/>
      <c r="G402" s="50"/>
      <c r="H402" s="50"/>
      <c r="I402" s="26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</row>
    <row r="403" spans="1:44" ht="12.75" customHeight="1" x14ac:dyDescent="0.25">
      <c r="A403" s="26"/>
      <c r="B403" s="26"/>
      <c r="C403" s="63"/>
      <c r="D403" s="50"/>
      <c r="E403" s="50"/>
      <c r="F403" s="50"/>
      <c r="G403" s="50"/>
      <c r="H403" s="50"/>
      <c r="I403" s="26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</row>
    <row r="404" spans="1:44" ht="12.75" customHeight="1" x14ac:dyDescent="0.25">
      <c r="A404" s="26"/>
      <c r="B404" s="26"/>
      <c r="C404" s="63"/>
      <c r="D404" s="50"/>
      <c r="E404" s="50"/>
      <c r="F404" s="50"/>
      <c r="G404" s="50"/>
      <c r="H404" s="50"/>
      <c r="I404" s="26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</row>
    <row r="405" spans="1:44" ht="12.75" customHeight="1" x14ac:dyDescent="0.25">
      <c r="A405" s="26"/>
      <c r="B405" s="26"/>
      <c r="C405" s="63"/>
      <c r="D405" s="50"/>
      <c r="E405" s="50"/>
      <c r="F405" s="50"/>
      <c r="G405" s="50"/>
      <c r="H405" s="50"/>
      <c r="I405" s="26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</row>
    <row r="406" spans="1:44" ht="12.75" customHeight="1" x14ac:dyDescent="0.25">
      <c r="A406" s="26"/>
      <c r="B406" s="26"/>
      <c r="C406" s="63"/>
      <c r="D406" s="50"/>
      <c r="E406" s="50"/>
      <c r="F406" s="50"/>
      <c r="G406" s="50"/>
      <c r="H406" s="50"/>
      <c r="I406" s="26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</row>
    <row r="407" spans="1:44" ht="12.75" customHeight="1" x14ac:dyDescent="0.25">
      <c r="A407" s="26"/>
      <c r="B407" s="26"/>
      <c r="C407" s="63"/>
      <c r="D407" s="50"/>
      <c r="E407" s="50"/>
      <c r="F407" s="50"/>
      <c r="G407" s="50"/>
      <c r="H407" s="50"/>
      <c r="I407" s="26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</row>
    <row r="408" spans="1:44" ht="12.75" customHeight="1" x14ac:dyDescent="0.25">
      <c r="A408" s="26"/>
      <c r="B408" s="26"/>
      <c r="C408" s="63"/>
      <c r="D408" s="50"/>
      <c r="E408" s="50"/>
      <c r="F408" s="50"/>
      <c r="G408" s="50"/>
      <c r="H408" s="50"/>
      <c r="I408" s="26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</row>
    <row r="409" spans="1:44" ht="12.75" customHeight="1" x14ac:dyDescent="0.25">
      <c r="A409" s="26"/>
      <c r="B409" s="26"/>
      <c r="C409" s="63"/>
      <c r="D409" s="50"/>
      <c r="E409" s="50"/>
      <c r="F409" s="50"/>
      <c r="G409" s="50"/>
      <c r="H409" s="50"/>
      <c r="I409" s="26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</row>
    <row r="410" spans="1:44" ht="12.75" customHeight="1" x14ac:dyDescent="0.25">
      <c r="A410" s="26"/>
      <c r="B410" s="26"/>
      <c r="C410" s="63"/>
      <c r="D410" s="50"/>
      <c r="E410" s="50"/>
      <c r="F410" s="50"/>
      <c r="G410" s="50"/>
      <c r="H410" s="50"/>
      <c r="I410" s="26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</row>
    <row r="411" spans="1:44" ht="12.75" customHeight="1" x14ac:dyDescent="0.25">
      <c r="A411" s="26"/>
      <c r="B411" s="26"/>
      <c r="C411" s="63"/>
      <c r="D411" s="50"/>
      <c r="E411" s="50"/>
      <c r="F411" s="50"/>
      <c r="G411" s="50"/>
      <c r="H411" s="50"/>
      <c r="I411" s="26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</row>
    <row r="412" spans="1:44" ht="12.75" customHeight="1" x14ac:dyDescent="0.25">
      <c r="A412" s="26"/>
      <c r="B412" s="26"/>
      <c r="C412" s="63"/>
      <c r="D412" s="50"/>
      <c r="E412" s="50"/>
      <c r="F412" s="50"/>
      <c r="G412" s="50"/>
      <c r="H412" s="50"/>
      <c r="I412" s="26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</row>
    <row r="413" spans="1:44" ht="12.75" customHeight="1" x14ac:dyDescent="0.25">
      <c r="A413" s="26"/>
      <c r="B413" s="26"/>
      <c r="C413" s="63"/>
      <c r="D413" s="50"/>
      <c r="E413" s="50"/>
      <c r="F413" s="50"/>
      <c r="G413" s="50"/>
      <c r="H413" s="50"/>
      <c r="I413" s="26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</row>
    <row r="414" spans="1:44" ht="12.75" customHeight="1" x14ac:dyDescent="0.25">
      <c r="A414" s="26"/>
      <c r="B414" s="26"/>
      <c r="C414" s="63"/>
      <c r="D414" s="50"/>
      <c r="E414" s="50"/>
      <c r="F414" s="50"/>
      <c r="G414" s="50"/>
      <c r="H414" s="50"/>
      <c r="I414" s="26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</row>
    <row r="415" spans="1:44" ht="12.75" customHeight="1" x14ac:dyDescent="0.25">
      <c r="A415" s="26"/>
      <c r="B415" s="26"/>
      <c r="C415" s="63"/>
      <c r="D415" s="50"/>
      <c r="E415" s="50"/>
      <c r="F415" s="50"/>
      <c r="G415" s="50"/>
      <c r="H415" s="50"/>
      <c r="I415" s="26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</row>
    <row r="416" spans="1:44" ht="12.75" customHeight="1" x14ac:dyDescent="0.25">
      <c r="A416" s="26"/>
      <c r="B416" s="26"/>
      <c r="C416" s="63"/>
      <c r="D416" s="50"/>
      <c r="E416" s="50"/>
      <c r="F416" s="50"/>
      <c r="G416" s="50"/>
      <c r="H416" s="50"/>
      <c r="I416" s="26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</row>
    <row r="417" spans="1:44" ht="12.75" customHeight="1" x14ac:dyDescent="0.25">
      <c r="A417" s="26"/>
      <c r="B417" s="26"/>
      <c r="C417" s="63"/>
      <c r="D417" s="50"/>
      <c r="E417" s="50"/>
      <c r="F417" s="50"/>
      <c r="G417" s="50"/>
      <c r="H417" s="50"/>
      <c r="I417" s="26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</row>
    <row r="418" spans="1:44" ht="12.75" customHeight="1" x14ac:dyDescent="0.25">
      <c r="A418" s="26"/>
      <c r="B418" s="26"/>
      <c r="C418" s="63"/>
      <c r="D418" s="50"/>
      <c r="E418" s="50"/>
      <c r="F418" s="50"/>
      <c r="G418" s="50"/>
      <c r="H418" s="50"/>
      <c r="I418" s="26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</row>
    <row r="419" spans="1:44" ht="12.75" customHeight="1" x14ac:dyDescent="0.25">
      <c r="A419" s="26"/>
      <c r="B419" s="26"/>
      <c r="C419" s="63"/>
      <c r="D419" s="50"/>
      <c r="E419" s="50"/>
      <c r="F419" s="50"/>
      <c r="G419" s="50"/>
      <c r="H419" s="50"/>
      <c r="I419" s="26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</row>
    <row r="420" spans="1:44" ht="12.75" customHeight="1" x14ac:dyDescent="0.25">
      <c r="A420" s="26"/>
      <c r="B420" s="26"/>
      <c r="C420" s="63"/>
      <c r="D420" s="50"/>
      <c r="E420" s="50"/>
      <c r="F420" s="50"/>
      <c r="G420" s="50"/>
      <c r="H420" s="50"/>
      <c r="I420" s="26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</row>
    <row r="421" spans="1:44" ht="12.75" customHeight="1" x14ac:dyDescent="0.25">
      <c r="A421" s="26"/>
      <c r="B421" s="26"/>
      <c r="C421" s="63"/>
      <c r="D421" s="50"/>
      <c r="E421" s="50"/>
      <c r="F421" s="50"/>
      <c r="G421" s="50"/>
      <c r="H421" s="50"/>
      <c r="I421" s="26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</row>
    <row r="422" spans="1:44" ht="12.75" customHeight="1" x14ac:dyDescent="0.25">
      <c r="A422" s="26"/>
      <c r="B422" s="26"/>
      <c r="C422" s="63"/>
      <c r="D422" s="50"/>
      <c r="E422" s="50"/>
      <c r="F422" s="50"/>
      <c r="G422" s="50"/>
      <c r="H422" s="50"/>
      <c r="I422" s="26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</row>
    <row r="423" spans="1:44" ht="12.75" customHeight="1" x14ac:dyDescent="0.25">
      <c r="A423" s="26"/>
      <c r="B423" s="26"/>
      <c r="C423" s="63"/>
      <c r="D423" s="50"/>
      <c r="E423" s="50"/>
      <c r="F423" s="50"/>
      <c r="G423" s="50"/>
      <c r="H423" s="50"/>
      <c r="I423" s="26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</row>
    <row r="424" spans="1:44" ht="12.75" customHeight="1" x14ac:dyDescent="0.25">
      <c r="A424" s="26"/>
      <c r="B424" s="26"/>
      <c r="C424" s="63"/>
      <c r="D424" s="50"/>
      <c r="E424" s="50"/>
      <c r="F424" s="50"/>
      <c r="G424" s="50"/>
      <c r="H424" s="50"/>
      <c r="I424" s="26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</row>
    <row r="425" spans="1:44" ht="12.75" customHeight="1" x14ac:dyDescent="0.25">
      <c r="A425" s="26"/>
      <c r="B425" s="26"/>
      <c r="C425" s="63"/>
      <c r="D425" s="50"/>
      <c r="E425" s="50"/>
      <c r="F425" s="50"/>
      <c r="G425" s="50"/>
      <c r="H425" s="50"/>
      <c r="I425" s="26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</row>
    <row r="426" spans="1:44" ht="12.75" customHeight="1" x14ac:dyDescent="0.25">
      <c r="A426" s="26"/>
      <c r="B426" s="26"/>
      <c r="C426" s="63"/>
      <c r="D426" s="50"/>
      <c r="E426" s="50"/>
      <c r="F426" s="50"/>
      <c r="G426" s="50"/>
      <c r="H426" s="50"/>
      <c r="I426" s="26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</row>
    <row r="427" spans="1:44" ht="12.75" customHeight="1" x14ac:dyDescent="0.25">
      <c r="A427" s="26"/>
      <c r="B427" s="26"/>
      <c r="C427" s="63"/>
      <c r="D427" s="50"/>
      <c r="E427" s="50"/>
      <c r="F427" s="50"/>
      <c r="G427" s="50"/>
      <c r="H427" s="50"/>
      <c r="I427" s="26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</row>
    <row r="428" spans="1:44" ht="12.75" customHeight="1" x14ac:dyDescent="0.25">
      <c r="A428" s="26"/>
      <c r="B428" s="26"/>
      <c r="C428" s="63"/>
      <c r="D428" s="50"/>
      <c r="E428" s="50"/>
      <c r="F428" s="50"/>
      <c r="G428" s="50"/>
      <c r="H428" s="50"/>
      <c r="I428" s="26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</row>
    <row r="429" spans="1:44" ht="12.75" customHeight="1" x14ac:dyDescent="0.25">
      <c r="A429" s="26"/>
      <c r="B429" s="26"/>
      <c r="C429" s="63"/>
      <c r="D429" s="50"/>
      <c r="E429" s="50"/>
      <c r="F429" s="50"/>
      <c r="G429" s="50"/>
      <c r="H429" s="50"/>
      <c r="I429" s="26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</row>
    <row r="430" spans="1:44" ht="12.75" customHeight="1" x14ac:dyDescent="0.25">
      <c r="A430" s="26"/>
      <c r="B430" s="26"/>
      <c r="C430" s="63"/>
      <c r="D430" s="50"/>
      <c r="E430" s="50"/>
      <c r="F430" s="50"/>
      <c r="G430" s="50"/>
      <c r="H430" s="50"/>
      <c r="I430" s="26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</row>
    <row r="431" spans="1:44" ht="12.75" customHeight="1" x14ac:dyDescent="0.25">
      <c r="A431" s="26"/>
      <c r="B431" s="26"/>
      <c r="C431" s="63"/>
      <c r="D431" s="50"/>
      <c r="E431" s="50"/>
      <c r="F431" s="50"/>
      <c r="G431" s="50"/>
      <c r="H431" s="50"/>
      <c r="I431" s="26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</row>
    <row r="432" spans="1:44" ht="12.75" customHeight="1" x14ac:dyDescent="0.25">
      <c r="A432" s="26"/>
      <c r="B432" s="26"/>
      <c r="C432" s="63"/>
      <c r="D432" s="50"/>
      <c r="E432" s="50"/>
      <c r="F432" s="50"/>
      <c r="G432" s="50"/>
      <c r="H432" s="50"/>
      <c r="I432" s="26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</row>
    <row r="433" spans="1:44" ht="12.75" customHeight="1" x14ac:dyDescent="0.25">
      <c r="A433" s="26"/>
      <c r="B433" s="26"/>
      <c r="C433" s="63"/>
      <c r="D433" s="50"/>
      <c r="E433" s="50"/>
      <c r="F433" s="50"/>
      <c r="G433" s="50"/>
      <c r="H433" s="50"/>
      <c r="I433" s="26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</row>
    <row r="434" spans="1:44" ht="12.75" customHeight="1" x14ac:dyDescent="0.25">
      <c r="A434" s="26"/>
      <c r="B434" s="26"/>
      <c r="C434" s="63"/>
      <c r="D434" s="50"/>
      <c r="E434" s="50"/>
      <c r="F434" s="50"/>
      <c r="G434" s="50"/>
      <c r="H434" s="50"/>
      <c r="I434" s="26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</row>
    <row r="435" spans="1:44" ht="12.75" customHeight="1" x14ac:dyDescent="0.25">
      <c r="A435" s="26"/>
      <c r="B435" s="26"/>
      <c r="C435" s="63"/>
      <c r="D435" s="50"/>
      <c r="E435" s="50"/>
      <c r="F435" s="50"/>
      <c r="G435" s="50"/>
      <c r="H435" s="50"/>
      <c r="I435" s="26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</row>
    <row r="436" spans="1:44" ht="12.75" customHeight="1" x14ac:dyDescent="0.25">
      <c r="A436" s="26"/>
      <c r="B436" s="26"/>
      <c r="C436" s="63"/>
      <c r="D436" s="50"/>
      <c r="E436" s="50"/>
      <c r="F436" s="50"/>
      <c r="G436" s="50"/>
      <c r="H436" s="50"/>
      <c r="I436" s="26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</row>
    <row r="437" spans="1:44" ht="12.75" customHeight="1" x14ac:dyDescent="0.25">
      <c r="A437" s="26"/>
      <c r="B437" s="26"/>
      <c r="C437" s="63"/>
      <c r="D437" s="50"/>
      <c r="E437" s="50"/>
      <c r="F437" s="50"/>
      <c r="G437" s="50"/>
      <c r="H437" s="50"/>
      <c r="I437" s="26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</row>
    <row r="438" spans="1:44" ht="12.75" customHeight="1" x14ac:dyDescent="0.25">
      <c r="A438" s="26"/>
      <c r="B438" s="26"/>
      <c r="C438" s="63"/>
      <c r="D438" s="50"/>
      <c r="E438" s="50"/>
      <c r="F438" s="50"/>
      <c r="G438" s="50"/>
      <c r="H438" s="50"/>
      <c r="I438" s="26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</row>
    <row r="439" spans="1:44" ht="12.75" customHeight="1" x14ac:dyDescent="0.25">
      <c r="A439" s="26"/>
      <c r="B439" s="26"/>
      <c r="C439" s="63"/>
      <c r="D439" s="50"/>
      <c r="E439" s="50"/>
      <c r="F439" s="50"/>
      <c r="G439" s="50"/>
      <c r="H439" s="50"/>
      <c r="I439" s="26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</row>
    <row r="440" spans="1:44" ht="12.75" customHeight="1" x14ac:dyDescent="0.25">
      <c r="A440" s="26"/>
      <c r="B440" s="26"/>
      <c r="C440" s="63"/>
      <c r="D440" s="50"/>
      <c r="E440" s="50"/>
      <c r="F440" s="50"/>
      <c r="G440" s="50"/>
      <c r="H440" s="50"/>
      <c r="I440" s="26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</row>
    <row r="441" spans="1:44" ht="12.75" customHeight="1" x14ac:dyDescent="0.25">
      <c r="A441" s="26"/>
      <c r="B441" s="26"/>
      <c r="C441" s="63"/>
      <c r="D441" s="50"/>
      <c r="E441" s="50"/>
      <c r="F441" s="50"/>
      <c r="G441" s="50"/>
      <c r="H441" s="50"/>
      <c r="I441" s="26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</row>
    <row r="442" spans="1:44" ht="12.75" customHeight="1" x14ac:dyDescent="0.25">
      <c r="A442" s="26"/>
      <c r="B442" s="26"/>
      <c r="C442" s="63"/>
      <c r="D442" s="50"/>
      <c r="E442" s="50"/>
      <c r="F442" s="50"/>
      <c r="G442" s="50"/>
      <c r="H442" s="50"/>
      <c r="I442" s="26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</row>
    <row r="443" spans="1:44" ht="12.75" customHeight="1" x14ac:dyDescent="0.25">
      <c r="A443" s="26"/>
      <c r="B443" s="26"/>
      <c r="C443" s="63"/>
      <c r="D443" s="50"/>
      <c r="E443" s="50"/>
      <c r="F443" s="50"/>
      <c r="G443" s="50"/>
      <c r="H443" s="50"/>
      <c r="I443" s="26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</row>
    <row r="444" spans="1:44" ht="12.75" customHeight="1" x14ac:dyDescent="0.25">
      <c r="A444" s="26"/>
      <c r="B444" s="26"/>
      <c r="C444" s="63"/>
      <c r="D444" s="50"/>
      <c r="E444" s="50"/>
      <c r="F444" s="50"/>
      <c r="G444" s="50"/>
      <c r="H444" s="50"/>
      <c r="I444" s="26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</row>
    <row r="445" spans="1:44" ht="12.75" customHeight="1" x14ac:dyDescent="0.25">
      <c r="A445" s="26"/>
      <c r="B445" s="26"/>
      <c r="C445" s="63"/>
      <c r="D445" s="50"/>
      <c r="E445" s="50"/>
      <c r="F445" s="50"/>
      <c r="G445" s="50"/>
      <c r="H445" s="50"/>
      <c r="I445" s="26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</row>
    <row r="446" spans="1:44" ht="12.75" customHeight="1" x14ac:dyDescent="0.25">
      <c r="A446" s="26"/>
      <c r="B446" s="26"/>
      <c r="C446" s="63"/>
      <c r="D446" s="50"/>
      <c r="E446" s="50"/>
      <c r="F446" s="50"/>
      <c r="G446" s="50"/>
      <c r="H446" s="50"/>
      <c r="I446" s="26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</row>
    <row r="447" spans="1:44" ht="12.75" customHeight="1" x14ac:dyDescent="0.25">
      <c r="A447" s="26"/>
      <c r="B447" s="26"/>
      <c r="C447" s="63"/>
      <c r="D447" s="50"/>
      <c r="E447" s="50"/>
      <c r="F447" s="50"/>
      <c r="G447" s="50"/>
      <c r="H447" s="50"/>
      <c r="I447" s="26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</row>
    <row r="448" spans="1:44" ht="12.75" customHeight="1" x14ac:dyDescent="0.25">
      <c r="A448" s="26"/>
      <c r="B448" s="26"/>
      <c r="C448" s="63"/>
      <c r="D448" s="50"/>
      <c r="E448" s="50"/>
      <c r="F448" s="50"/>
      <c r="G448" s="50"/>
      <c r="H448" s="50"/>
      <c r="I448" s="26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</row>
    <row r="449" spans="1:44" ht="12.75" customHeight="1" x14ac:dyDescent="0.25">
      <c r="A449" s="26"/>
      <c r="B449" s="26"/>
      <c r="C449" s="63"/>
      <c r="D449" s="50"/>
      <c r="E449" s="50"/>
      <c r="F449" s="50"/>
      <c r="G449" s="50"/>
      <c r="H449" s="50"/>
      <c r="I449" s="26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</row>
    <row r="450" spans="1:44" ht="12.75" customHeight="1" x14ac:dyDescent="0.25">
      <c r="A450" s="26"/>
      <c r="B450" s="26"/>
      <c r="C450" s="63"/>
      <c r="D450" s="50"/>
      <c r="E450" s="50"/>
      <c r="F450" s="50"/>
      <c r="G450" s="50"/>
      <c r="H450" s="50"/>
      <c r="I450" s="26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</row>
    <row r="451" spans="1:44" ht="12.75" customHeight="1" x14ac:dyDescent="0.25">
      <c r="A451" s="26"/>
      <c r="B451" s="26"/>
      <c r="C451" s="63"/>
      <c r="D451" s="50"/>
      <c r="E451" s="50"/>
      <c r="F451" s="50"/>
      <c r="G451" s="50"/>
      <c r="H451" s="50"/>
      <c r="I451" s="26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</row>
    <row r="452" spans="1:44" ht="12.75" customHeight="1" x14ac:dyDescent="0.25">
      <c r="A452" s="26"/>
      <c r="B452" s="26"/>
      <c r="C452" s="63"/>
      <c r="D452" s="50"/>
      <c r="E452" s="50"/>
      <c r="F452" s="50"/>
      <c r="G452" s="50"/>
      <c r="H452" s="50"/>
      <c r="I452" s="26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</row>
    <row r="453" spans="1:44" ht="12.75" customHeight="1" x14ac:dyDescent="0.25">
      <c r="A453" s="26"/>
      <c r="B453" s="26"/>
      <c r="C453" s="63"/>
      <c r="D453" s="50"/>
      <c r="E453" s="50"/>
      <c r="F453" s="50"/>
      <c r="G453" s="50"/>
      <c r="H453" s="50"/>
      <c r="I453" s="26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</row>
    <row r="454" spans="1:44" ht="12.75" customHeight="1" x14ac:dyDescent="0.25">
      <c r="A454" s="26"/>
      <c r="B454" s="26"/>
      <c r="C454" s="63"/>
      <c r="D454" s="50"/>
      <c r="E454" s="50"/>
      <c r="F454" s="50"/>
      <c r="G454" s="50"/>
      <c r="H454" s="50"/>
      <c r="I454" s="26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</row>
    <row r="455" spans="1:44" ht="12.75" customHeight="1" x14ac:dyDescent="0.25">
      <c r="A455" s="26"/>
      <c r="B455" s="26"/>
      <c r="C455" s="63"/>
      <c r="D455" s="50"/>
      <c r="E455" s="50"/>
      <c r="F455" s="50"/>
      <c r="G455" s="50"/>
      <c r="H455" s="50"/>
      <c r="I455" s="26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</row>
    <row r="456" spans="1:44" ht="12.75" customHeight="1" x14ac:dyDescent="0.25">
      <c r="A456" s="26"/>
      <c r="B456" s="26"/>
      <c r="C456" s="63"/>
      <c r="D456" s="50"/>
      <c r="E456" s="50"/>
      <c r="F456" s="50"/>
      <c r="G456" s="50"/>
      <c r="H456" s="50"/>
      <c r="I456" s="26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</row>
    <row r="457" spans="1:44" ht="12.75" customHeight="1" x14ac:dyDescent="0.25">
      <c r="A457" s="26"/>
      <c r="B457" s="26"/>
      <c r="C457" s="63"/>
      <c r="D457" s="50"/>
      <c r="E457" s="50"/>
      <c r="F457" s="50"/>
      <c r="G457" s="50"/>
      <c r="H457" s="50"/>
      <c r="I457" s="26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</row>
    <row r="458" spans="1:44" ht="12.75" customHeight="1" x14ac:dyDescent="0.25">
      <c r="A458" s="26"/>
      <c r="B458" s="26"/>
      <c r="C458" s="63"/>
      <c r="D458" s="50"/>
      <c r="E458" s="50"/>
      <c r="F458" s="50"/>
      <c r="G458" s="50"/>
      <c r="H458" s="50"/>
      <c r="I458" s="26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</row>
    <row r="459" spans="1:44" ht="12.75" customHeight="1" x14ac:dyDescent="0.25">
      <c r="A459" s="26"/>
      <c r="B459" s="26"/>
      <c r="C459" s="63"/>
      <c r="D459" s="50"/>
      <c r="E459" s="50"/>
      <c r="F459" s="50"/>
      <c r="G459" s="50"/>
      <c r="H459" s="50"/>
      <c r="I459" s="26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</row>
    <row r="460" spans="1:44" ht="12.75" customHeight="1" x14ac:dyDescent="0.25">
      <c r="A460" s="26"/>
      <c r="B460" s="26"/>
      <c r="C460" s="63"/>
      <c r="D460" s="50"/>
      <c r="E460" s="50"/>
      <c r="F460" s="50"/>
      <c r="G460" s="50"/>
      <c r="H460" s="50"/>
      <c r="I460" s="26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</row>
    <row r="461" spans="1:44" ht="12.75" customHeight="1" x14ac:dyDescent="0.25">
      <c r="A461" s="26"/>
      <c r="B461" s="26"/>
      <c r="C461" s="63"/>
      <c r="D461" s="50"/>
      <c r="E461" s="50"/>
      <c r="F461" s="50"/>
      <c r="G461" s="50"/>
      <c r="H461" s="50"/>
      <c r="I461" s="26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</row>
    <row r="462" spans="1:44" ht="12.75" customHeight="1" x14ac:dyDescent="0.25">
      <c r="A462" s="26"/>
      <c r="B462" s="26"/>
      <c r="C462" s="63"/>
      <c r="D462" s="50"/>
      <c r="E462" s="50"/>
      <c r="F462" s="50"/>
      <c r="G462" s="50"/>
      <c r="H462" s="50"/>
      <c r="I462" s="26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</row>
    <row r="463" spans="1:44" ht="12.75" customHeight="1" x14ac:dyDescent="0.25">
      <c r="A463" s="26"/>
      <c r="B463" s="26"/>
      <c r="C463" s="63"/>
      <c r="D463" s="50"/>
      <c r="E463" s="50"/>
      <c r="F463" s="50"/>
      <c r="G463" s="50"/>
      <c r="H463" s="50"/>
      <c r="I463" s="26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</row>
    <row r="464" spans="1:44" ht="12.75" customHeight="1" x14ac:dyDescent="0.25">
      <c r="A464" s="26"/>
      <c r="B464" s="26"/>
      <c r="C464" s="63"/>
      <c r="D464" s="50"/>
      <c r="E464" s="50"/>
      <c r="F464" s="50"/>
      <c r="G464" s="50"/>
      <c r="H464" s="50"/>
      <c r="I464" s="26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</row>
    <row r="465" spans="1:44" ht="12.75" customHeight="1" x14ac:dyDescent="0.25">
      <c r="A465" s="26"/>
      <c r="B465" s="26"/>
      <c r="C465" s="63"/>
      <c r="D465" s="50"/>
      <c r="E465" s="50"/>
      <c r="F465" s="50"/>
      <c r="G465" s="50"/>
      <c r="H465" s="50"/>
      <c r="I465" s="26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</row>
    <row r="466" spans="1:44" ht="12.75" customHeight="1" x14ac:dyDescent="0.25">
      <c r="A466" s="26"/>
      <c r="B466" s="26"/>
      <c r="C466" s="63"/>
      <c r="D466" s="50"/>
      <c r="E466" s="50"/>
      <c r="F466" s="50"/>
      <c r="G466" s="50"/>
      <c r="H466" s="50"/>
      <c r="I466" s="26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</row>
    <row r="467" spans="1:44" ht="12.75" customHeight="1" x14ac:dyDescent="0.25">
      <c r="A467" s="26"/>
      <c r="B467" s="26"/>
      <c r="C467" s="63"/>
      <c r="D467" s="50"/>
      <c r="E467" s="50"/>
      <c r="F467" s="50"/>
      <c r="G467" s="50"/>
      <c r="H467" s="50"/>
      <c r="I467" s="26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</row>
    <row r="468" spans="1:44" ht="12.75" customHeight="1" x14ac:dyDescent="0.25">
      <c r="A468" s="26"/>
      <c r="B468" s="26"/>
      <c r="C468" s="63"/>
      <c r="D468" s="50"/>
      <c r="E468" s="50"/>
      <c r="F468" s="50"/>
      <c r="G468" s="50"/>
      <c r="H468" s="50"/>
      <c r="I468" s="26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</row>
    <row r="469" spans="1:44" ht="12.75" customHeight="1" x14ac:dyDescent="0.25">
      <c r="A469" s="26"/>
      <c r="B469" s="26"/>
      <c r="C469" s="63"/>
      <c r="D469" s="50"/>
      <c r="E469" s="50"/>
      <c r="F469" s="50"/>
      <c r="G469" s="50"/>
      <c r="H469" s="50"/>
      <c r="I469" s="26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</row>
    <row r="470" spans="1:44" ht="12.75" customHeight="1" x14ac:dyDescent="0.25">
      <c r="A470" s="26"/>
      <c r="B470" s="26"/>
      <c r="C470" s="63"/>
      <c r="D470" s="50"/>
      <c r="E470" s="50"/>
      <c r="F470" s="50"/>
      <c r="G470" s="50"/>
      <c r="H470" s="50"/>
      <c r="I470" s="26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</row>
    <row r="471" spans="1:44" ht="12.75" customHeight="1" x14ac:dyDescent="0.25">
      <c r="A471" s="26"/>
      <c r="B471" s="26"/>
      <c r="C471" s="63"/>
      <c r="D471" s="50"/>
      <c r="E471" s="50"/>
      <c r="F471" s="50"/>
      <c r="G471" s="50"/>
      <c r="H471" s="50"/>
      <c r="I471" s="26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</row>
    <row r="472" spans="1:44" ht="12.75" customHeight="1" x14ac:dyDescent="0.25">
      <c r="A472" s="26"/>
      <c r="B472" s="26"/>
      <c r="C472" s="63"/>
      <c r="D472" s="50"/>
      <c r="E472" s="50"/>
      <c r="F472" s="50"/>
      <c r="G472" s="50"/>
      <c r="H472" s="50"/>
      <c r="I472" s="26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</row>
    <row r="473" spans="1:44" ht="12.75" customHeight="1" x14ac:dyDescent="0.25">
      <c r="A473" s="26"/>
      <c r="B473" s="26"/>
      <c r="C473" s="63"/>
      <c r="D473" s="50"/>
      <c r="E473" s="50"/>
      <c r="F473" s="50"/>
      <c r="G473" s="50"/>
      <c r="H473" s="50"/>
      <c r="I473" s="26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</row>
    <row r="474" spans="1:44" ht="12.75" customHeight="1" x14ac:dyDescent="0.25">
      <c r="A474" s="26"/>
      <c r="B474" s="26"/>
      <c r="C474" s="63"/>
      <c r="D474" s="50"/>
      <c r="E474" s="50"/>
      <c r="F474" s="50"/>
      <c r="G474" s="50"/>
      <c r="H474" s="50"/>
      <c r="I474" s="26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</row>
    <row r="475" spans="1:44" ht="12.75" customHeight="1" x14ac:dyDescent="0.25">
      <c r="A475" s="26"/>
      <c r="B475" s="26"/>
      <c r="C475" s="63"/>
      <c r="D475" s="50"/>
      <c r="E475" s="50"/>
      <c r="F475" s="50"/>
      <c r="G475" s="50"/>
      <c r="H475" s="50"/>
      <c r="I475" s="26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</row>
    <row r="476" spans="1:44" ht="12.75" customHeight="1" x14ac:dyDescent="0.25">
      <c r="A476" s="26"/>
      <c r="B476" s="26"/>
      <c r="C476" s="63"/>
      <c r="D476" s="50"/>
      <c r="E476" s="50"/>
      <c r="F476" s="50"/>
      <c r="G476" s="50"/>
      <c r="H476" s="50"/>
      <c r="I476" s="26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</row>
    <row r="477" spans="1:44" ht="12.75" customHeight="1" x14ac:dyDescent="0.25">
      <c r="A477" s="26"/>
      <c r="B477" s="26"/>
      <c r="C477" s="63"/>
      <c r="D477" s="50"/>
      <c r="E477" s="50"/>
      <c r="F477" s="50"/>
      <c r="G477" s="50"/>
      <c r="H477" s="50"/>
      <c r="I477" s="26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</row>
    <row r="478" spans="1:44" ht="12.75" customHeight="1" x14ac:dyDescent="0.25">
      <c r="A478" s="26"/>
      <c r="B478" s="26"/>
      <c r="C478" s="63"/>
      <c r="D478" s="50"/>
      <c r="E478" s="50"/>
      <c r="F478" s="50"/>
      <c r="G478" s="50"/>
      <c r="H478" s="50"/>
      <c r="I478" s="26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</row>
    <row r="479" spans="1:44" ht="12.75" customHeight="1" x14ac:dyDescent="0.25">
      <c r="A479" s="26"/>
      <c r="B479" s="26"/>
      <c r="C479" s="63"/>
      <c r="D479" s="50"/>
      <c r="E479" s="50"/>
      <c r="F479" s="50"/>
      <c r="G479" s="50"/>
      <c r="H479" s="50"/>
      <c r="I479" s="26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</row>
    <row r="480" spans="1:44" ht="12.75" customHeight="1" x14ac:dyDescent="0.25">
      <c r="A480" s="26"/>
      <c r="B480" s="26"/>
      <c r="C480" s="63"/>
      <c r="D480" s="50"/>
      <c r="E480" s="50"/>
      <c r="F480" s="50"/>
      <c r="G480" s="50"/>
      <c r="H480" s="50"/>
      <c r="I480" s="26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</row>
    <row r="481" spans="1:44" ht="12.75" customHeight="1" x14ac:dyDescent="0.25">
      <c r="A481" s="26"/>
      <c r="B481" s="26"/>
      <c r="C481" s="63"/>
      <c r="D481" s="50"/>
      <c r="E481" s="50"/>
      <c r="F481" s="50"/>
      <c r="G481" s="50"/>
      <c r="H481" s="50"/>
      <c r="I481" s="26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</row>
    <row r="482" spans="1:44" ht="12.75" customHeight="1" x14ac:dyDescent="0.25">
      <c r="A482" s="26"/>
      <c r="B482" s="26"/>
      <c r="C482" s="63"/>
      <c r="D482" s="50"/>
      <c r="E482" s="50"/>
      <c r="F482" s="50"/>
      <c r="G482" s="50"/>
      <c r="H482" s="50"/>
      <c r="I482" s="26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</row>
    <row r="483" spans="1:44" ht="12.75" customHeight="1" x14ac:dyDescent="0.25">
      <c r="A483" s="26"/>
      <c r="B483" s="26"/>
      <c r="C483" s="63"/>
      <c r="D483" s="50"/>
      <c r="E483" s="50"/>
      <c r="F483" s="50"/>
      <c r="G483" s="50"/>
      <c r="H483" s="50"/>
      <c r="I483" s="26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</row>
    <row r="484" spans="1:44" ht="12.75" customHeight="1" x14ac:dyDescent="0.25">
      <c r="A484" s="26"/>
      <c r="B484" s="26"/>
      <c r="C484" s="63"/>
      <c r="D484" s="50"/>
      <c r="E484" s="50"/>
      <c r="F484" s="50"/>
      <c r="G484" s="50"/>
      <c r="H484" s="50"/>
      <c r="I484" s="26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</row>
    <row r="485" spans="1:44" ht="12.75" customHeight="1" x14ac:dyDescent="0.25">
      <c r="A485" s="26"/>
      <c r="B485" s="26"/>
      <c r="C485" s="63"/>
      <c r="D485" s="50"/>
      <c r="E485" s="50"/>
      <c r="F485" s="50"/>
      <c r="G485" s="50"/>
      <c r="H485" s="50"/>
      <c r="I485" s="26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</row>
    <row r="486" spans="1:44" ht="12.75" customHeight="1" x14ac:dyDescent="0.25">
      <c r="A486" s="26"/>
      <c r="B486" s="26"/>
      <c r="C486" s="63"/>
      <c r="D486" s="50"/>
      <c r="E486" s="50"/>
      <c r="F486" s="50"/>
      <c r="G486" s="50"/>
      <c r="H486" s="50"/>
      <c r="I486" s="26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</row>
    <row r="487" spans="1:44" ht="12.75" customHeight="1" x14ac:dyDescent="0.25">
      <c r="A487" s="26"/>
      <c r="B487" s="26"/>
      <c r="C487" s="63"/>
      <c r="D487" s="50"/>
      <c r="E487" s="50"/>
      <c r="F487" s="50"/>
      <c r="G487" s="50"/>
      <c r="H487" s="50"/>
      <c r="I487" s="26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</row>
    <row r="488" spans="1:44" ht="12.75" customHeight="1" x14ac:dyDescent="0.25">
      <c r="A488" s="26"/>
      <c r="B488" s="26"/>
      <c r="C488" s="63"/>
      <c r="D488" s="50"/>
      <c r="E488" s="50"/>
      <c r="F488" s="50"/>
      <c r="G488" s="50"/>
      <c r="H488" s="50"/>
      <c r="I488" s="26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</row>
    <row r="489" spans="1:44" ht="12.75" customHeight="1" x14ac:dyDescent="0.25">
      <c r="A489" s="26"/>
      <c r="B489" s="26"/>
      <c r="C489" s="63"/>
      <c r="D489" s="50"/>
      <c r="E489" s="50"/>
      <c r="F489" s="50"/>
      <c r="G489" s="50"/>
      <c r="H489" s="50"/>
      <c r="I489" s="26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</row>
    <row r="490" spans="1:44" ht="12.75" customHeight="1" x14ac:dyDescent="0.25">
      <c r="A490" s="26"/>
      <c r="B490" s="26"/>
      <c r="C490" s="63"/>
      <c r="D490" s="50"/>
      <c r="E490" s="50"/>
      <c r="F490" s="50"/>
      <c r="G490" s="50"/>
      <c r="H490" s="50"/>
      <c r="I490" s="26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</row>
    <row r="491" spans="1:44" ht="12.75" customHeight="1" x14ac:dyDescent="0.25">
      <c r="A491" s="26"/>
      <c r="B491" s="26"/>
      <c r="C491" s="63"/>
      <c r="D491" s="50"/>
      <c r="E491" s="50"/>
      <c r="F491" s="50"/>
      <c r="G491" s="50"/>
      <c r="H491" s="50"/>
      <c r="I491" s="26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</row>
    <row r="492" spans="1:44" ht="12.75" customHeight="1" x14ac:dyDescent="0.25">
      <c r="A492" s="26"/>
      <c r="B492" s="26"/>
      <c r="C492" s="63"/>
      <c r="D492" s="50"/>
      <c r="E492" s="50"/>
      <c r="F492" s="50"/>
      <c r="G492" s="50"/>
      <c r="H492" s="50"/>
      <c r="I492" s="26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</row>
    <row r="493" spans="1:44" ht="12.75" customHeight="1" x14ac:dyDescent="0.25">
      <c r="A493" s="26"/>
      <c r="B493" s="26"/>
      <c r="C493" s="63"/>
      <c r="D493" s="50"/>
      <c r="E493" s="50"/>
      <c r="F493" s="50"/>
      <c r="G493" s="50"/>
      <c r="H493" s="50"/>
      <c r="I493" s="26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</row>
    <row r="494" spans="1:44" ht="12.75" customHeight="1" x14ac:dyDescent="0.25">
      <c r="A494" s="26"/>
      <c r="B494" s="26"/>
      <c r="C494" s="63"/>
      <c r="D494" s="50"/>
      <c r="E494" s="50"/>
      <c r="F494" s="50"/>
      <c r="G494" s="50"/>
      <c r="H494" s="50"/>
      <c r="I494" s="26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</row>
    <row r="495" spans="1:44" ht="12.75" customHeight="1" x14ac:dyDescent="0.25">
      <c r="A495" s="26"/>
      <c r="B495" s="26"/>
      <c r="C495" s="63"/>
      <c r="D495" s="50"/>
      <c r="E495" s="50"/>
      <c r="F495" s="50"/>
      <c r="G495" s="50"/>
      <c r="H495" s="50"/>
      <c r="I495" s="26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</row>
    <row r="496" spans="1:44" ht="12.75" customHeight="1" x14ac:dyDescent="0.25">
      <c r="A496" s="26"/>
      <c r="B496" s="26"/>
      <c r="C496" s="63"/>
      <c r="D496" s="50"/>
      <c r="E496" s="50"/>
      <c r="F496" s="50"/>
      <c r="G496" s="50"/>
      <c r="H496" s="50"/>
      <c r="I496" s="26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</row>
    <row r="497" spans="1:44" ht="12.75" customHeight="1" x14ac:dyDescent="0.25">
      <c r="A497" s="26"/>
      <c r="B497" s="26"/>
      <c r="C497" s="63"/>
      <c r="D497" s="50"/>
      <c r="E497" s="50"/>
      <c r="F497" s="50"/>
      <c r="G497" s="50"/>
      <c r="H497" s="50"/>
      <c r="I497" s="26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</row>
    <row r="498" spans="1:44" ht="12.75" customHeight="1" x14ac:dyDescent="0.25">
      <c r="A498" s="26"/>
      <c r="B498" s="26"/>
      <c r="C498" s="63"/>
      <c r="D498" s="50"/>
      <c r="E498" s="50"/>
      <c r="F498" s="50"/>
      <c r="G498" s="50"/>
      <c r="H498" s="50"/>
      <c r="I498" s="26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</row>
    <row r="499" spans="1:44" ht="12.75" customHeight="1" x14ac:dyDescent="0.25">
      <c r="A499" s="26"/>
      <c r="B499" s="26"/>
      <c r="C499" s="63"/>
      <c r="D499" s="50"/>
      <c r="E499" s="50"/>
      <c r="F499" s="50"/>
      <c r="G499" s="50"/>
      <c r="H499" s="50"/>
      <c r="I499" s="26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</row>
    <row r="500" spans="1:44" ht="12.75" customHeight="1" x14ac:dyDescent="0.25">
      <c r="A500" s="26"/>
      <c r="B500" s="26"/>
      <c r="C500" s="63"/>
      <c r="D500" s="50"/>
      <c r="E500" s="50"/>
      <c r="F500" s="50"/>
      <c r="G500" s="50"/>
      <c r="H500" s="50"/>
      <c r="I500" s="26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</row>
    <row r="501" spans="1:44" ht="12.75" customHeight="1" x14ac:dyDescent="0.25">
      <c r="A501" s="26"/>
      <c r="B501" s="26"/>
      <c r="C501" s="63"/>
      <c r="D501" s="50"/>
      <c r="E501" s="50"/>
      <c r="F501" s="50"/>
      <c r="G501" s="50"/>
      <c r="H501" s="50"/>
      <c r="I501" s="26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</row>
    <row r="502" spans="1:44" ht="12.75" customHeight="1" x14ac:dyDescent="0.25">
      <c r="A502" s="26"/>
      <c r="B502" s="26"/>
      <c r="C502" s="63"/>
      <c r="D502" s="50"/>
      <c r="E502" s="50"/>
      <c r="F502" s="50"/>
      <c r="G502" s="50"/>
      <c r="H502" s="50"/>
      <c r="I502" s="26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</row>
    <row r="503" spans="1:44" ht="12.75" customHeight="1" x14ac:dyDescent="0.25">
      <c r="A503" s="26"/>
      <c r="B503" s="26"/>
      <c r="C503" s="63"/>
      <c r="D503" s="50"/>
      <c r="E503" s="50"/>
      <c r="F503" s="50"/>
      <c r="G503" s="50"/>
      <c r="H503" s="50"/>
      <c r="I503" s="26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</row>
    <row r="504" spans="1:44" ht="12.75" customHeight="1" x14ac:dyDescent="0.25">
      <c r="A504" s="26"/>
      <c r="B504" s="26"/>
      <c r="C504" s="63"/>
      <c r="D504" s="50"/>
      <c r="E504" s="50"/>
      <c r="F504" s="50"/>
      <c r="G504" s="50"/>
      <c r="H504" s="50"/>
      <c r="I504" s="26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</row>
    <row r="505" spans="1:44" ht="12.75" customHeight="1" x14ac:dyDescent="0.25">
      <c r="A505" s="26"/>
      <c r="B505" s="26"/>
      <c r="C505" s="63"/>
      <c r="D505" s="50"/>
      <c r="E505" s="50"/>
      <c r="F505" s="50"/>
      <c r="G505" s="50"/>
      <c r="H505" s="50"/>
      <c r="I505" s="26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</row>
    <row r="506" spans="1:44" ht="12.75" customHeight="1" x14ac:dyDescent="0.25">
      <c r="A506" s="26"/>
      <c r="B506" s="26"/>
      <c r="C506" s="63"/>
      <c r="D506" s="50"/>
      <c r="E506" s="50"/>
      <c r="F506" s="50"/>
      <c r="G506" s="50"/>
      <c r="H506" s="50"/>
      <c r="I506" s="26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</row>
    <row r="507" spans="1:44" ht="12.75" customHeight="1" x14ac:dyDescent="0.25">
      <c r="A507" s="26"/>
      <c r="B507" s="26"/>
      <c r="C507" s="63"/>
      <c r="D507" s="50"/>
      <c r="E507" s="50"/>
      <c r="F507" s="50"/>
      <c r="G507" s="50"/>
      <c r="H507" s="50"/>
      <c r="I507" s="26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</row>
    <row r="508" spans="1:44" ht="12.75" customHeight="1" x14ac:dyDescent="0.25">
      <c r="A508" s="26"/>
      <c r="B508" s="26"/>
      <c r="C508" s="63"/>
      <c r="D508" s="50"/>
      <c r="E508" s="50"/>
      <c r="F508" s="50"/>
      <c r="G508" s="50"/>
      <c r="H508" s="50"/>
      <c r="I508" s="26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</row>
    <row r="509" spans="1:44" ht="12.75" customHeight="1" x14ac:dyDescent="0.25">
      <c r="A509" s="26"/>
      <c r="B509" s="26"/>
      <c r="C509" s="63"/>
      <c r="D509" s="50"/>
      <c r="E509" s="50"/>
      <c r="F509" s="50"/>
      <c r="G509" s="50"/>
      <c r="H509" s="50"/>
      <c r="I509" s="26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</row>
    <row r="510" spans="1:44" ht="12.75" customHeight="1" x14ac:dyDescent="0.25">
      <c r="A510" s="26"/>
      <c r="B510" s="26"/>
      <c r="C510" s="63"/>
      <c r="D510" s="50"/>
      <c r="E510" s="50"/>
      <c r="F510" s="50"/>
      <c r="G510" s="50"/>
      <c r="H510" s="50"/>
      <c r="I510" s="26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</row>
    <row r="511" spans="1:44" ht="12.75" customHeight="1" x14ac:dyDescent="0.25">
      <c r="A511" s="26"/>
      <c r="B511" s="26"/>
      <c r="C511" s="63"/>
      <c r="D511" s="50"/>
      <c r="E511" s="50"/>
      <c r="F511" s="50"/>
      <c r="G511" s="50"/>
      <c r="H511" s="50"/>
      <c r="I511" s="26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</row>
    <row r="512" spans="1:44" ht="12.75" customHeight="1" x14ac:dyDescent="0.25">
      <c r="A512" s="26"/>
      <c r="B512" s="26"/>
      <c r="C512" s="63"/>
      <c r="D512" s="50"/>
      <c r="E512" s="50"/>
      <c r="F512" s="50"/>
      <c r="G512" s="50"/>
      <c r="H512" s="50"/>
      <c r="I512" s="26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</row>
    <row r="513" spans="1:44" ht="12.75" customHeight="1" x14ac:dyDescent="0.25">
      <c r="A513" s="26"/>
      <c r="B513" s="26"/>
      <c r="C513" s="63"/>
      <c r="D513" s="50"/>
      <c r="E513" s="50"/>
      <c r="F513" s="50"/>
      <c r="G513" s="50"/>
      <c r="H513" s="50"/>
      <c r="I513" s="26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</row>
    <row r="514" spans="1:44" ht="12.75" customHeight="1" x14ac:dyDescent="0.25">
      <c r="A514" s="26"/>
      <c r="B514" s="26"/>
      <c r="C514" s="63"/>
      <c r="D514" s="50"/>
      <c r="E514" s="50"/>
      <c r="F514" s="50"/>
      <c r="G514" s="50"/>
      <c r="H514" s="50"/>
      <c r="I514" s="26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</row>
    <row r="515" spans="1:44" ht="12.75" customHeight="1" x14ac:dyDescent="0.25">
      <c r="A515" s="26"/>
      <c r="B515" s="26"/>
      <c r="C515" s="63"/>
      <c r="D515" s="50"/>
      <c r="E515" s="50"/>
      <c r="F515" s="50"/>
      <c r="G515" s="50"/>
      <c r="H515" s="50"/>
      <c r="I515" s="26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</row>
    <row r="516" spans="1:44" ht="12.75" customHeight="1" x14ac:dyDescent="0.25">
      <c r="A516" s="26"/>
      <c r="B516" s="26"/>
      <c r="C516" s="63"/>
      <c r="D516" s="50"/>
      <c r="E516" s="50"/>
      <c r="F516" s="50"/>
      <c r="G516" s="50"/>
      <c r="H516" s="50"/>
      <c r="I516" s="26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</row>
    <row r="517" spans="1:44" ht="12.75" customHeight="1" x14ac:dyDescent="0.25">
      <c r="A517" s="26"/>
      <c r="B517" s="26"/>
      <c r="C517" s="63"/>
      <c r="D517" s="50"/>
      <c r="E517" s="50"/>
      <c r="F517" s="50"/>
      <c r="G517" s="50"/>
      <c r="H517" s="50"/>
      <c r="I517" s="26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</row>
    <row r="518" spans="1:44" ht="12.75" customHeight="1" x14ac:dyDescent="0.25">
      <c r="A518" s="26"/>
      <c r="B518" s="26"/>
      <c r="C518" s="63"/>
      <c r="D518" s="50"/>
      <c r="E518" s="50"/>
      <c r="F518" s="50"/>
      <c r="G518" s="50"/>
      <c r="H518" s="50"/>
      <c r="I518" s="26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</row>
    <row r="519" spans="1:44" ht="12.75" customHeight="1" x14ac:dyDescent="0.25">
      <c r="A519" s="26"/>
      <c r="B519" s="26"/>
      <c r="C519" s="63"/>
      <c r="D519" s="50"/>
      <c r="E519" s="50"/>
      <c r="F519" s="50"/>
      <c r="G519" s="50"/>
      <c r="H519" s="50"/>
      <c r="I519" s="26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</row>
    <row r="520" spans="1:44" ht="12.75" customHeight="1" x14ac:dyDescent="0.25">
      <c r="A520" s="26"/>
      <c r="B520" s="26"/>
      <c r="C520" s="63"/>
      <c r="D520" s="50"/>
      <c r="E520" s="50"/>
      <c r="F520" s="50"/>
      <c r="G520" s="50"/>
      <c r="H520" s="50"/>
      <c r="I520" s="26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</row>
    <row r="521" spans="1:44" ht="12.75" customHeight="1" x14ac:dyDescent="0.25">
      <c r="A521" s="26"/>
      <c r="B521" s="26"/>
      <c r="C521" s="63"/>
      <c r="D521" s="50"/>
      <c r="E521" s="50"/>
      <c r="F521" s="50"/>
      <c r="G521" s="50"/>
      <c r="H521" s="50"/>
      <c r="I521" s="26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</row>
    <row r="522" spans="1:44" ht="12.75" customHeight="1" x14ac:dyDescent="0.25">
      <c r="A522" s="26"/>
      <c r="B522" s="26"/>
      <c r="C522" s="63"/>
      <c r="D522" s="50"/>
      <c r="E522" s="50"/>
      <c r="F522" s="50"/>
      <c r="G522" s="50"/>
      <c r="H522" s="50"/>
      <c r="I522" s="26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</row>
    <row r="523" spans="1:44" ht="12.75" customHeight="1" x14ac:dyDescent="0.25">
      <c r="A523" s="26"/>
      <c r="B523" s="26"/>
      <c r="C523" s="63"/>
      <c r="D523" s="50"/>
      <c r="E523" s="50"/>
      <c r="F523" s="50"/>
      <c r="G523" s="50"/>
      <c r="H523" s="50"/>
      <c r="I523" s="26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</row>
    <row r="524" spans="1:44" ht="12.75" customHeight="1" x14ac:dyDescent="0.25">
      <c r="A524" s="26"/>
      <c r="B524" s="26"/>
      <c r="C524" s="63"/>
      <c r="D524" s="50"/>
      <c r="E524" s="50"/>
      <c r="F524" s="50"/>
      <c r="G524" s="50"/>
      <c r="H524" s="50"/>
      <c r="I524" s="26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</row>
    <row r="525" spans="1:44" ht="12.75" customHeight="1" x14ac:dyDescent="0.25">
      <c r="A525" s="26"/>
      <c r="B525" s="26"/>
      <c r="C525" s="63"/>
      <c r="D525" s="50"/>
      <c r="E525" s="50"/>
      <c r="F525" s="50"/>
      <c r="G525" s="50"/>
      <c r="H525" s="50"/>
      <c r="I525" s="26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</row>
    <row r="526" spans="1:44" ht="12.75" customHeight="1" x14ac:dyDescent="0.25">
      <c r="A526" s="26"/>
      <c r="B526" s="26"/>
      <c r="C526" s="63"/>
      <c r="D526" s="50"/>
      <c r="E526" s="50"/>
      <c r="F526" s="50"/>
      <c r="G526" s="50"/>
      <c r="H526" s="50"/>
      <c r="I526" s="26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</row>
    <row r="527" spans="1:44" ht="12.75" customHeight="1" x14ac:dyDescent="0.25">
      <c r="A527" s="26"/>
      <c r="B527" s="26"/>
      <c r="C527" s="63"/>
      <c r="D527" s="50"/>
      <c r="E527" s="50"/>
      <c r="F527" s="50"/>
      <c r="G527" s="50"/>
      <c r="H527" s="50"/>
      <c r="I527" s="26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</row>
    <row r="528" spans="1:44" ht="12.75" customHeight="1" x14ac:dyDescent="0.25">
      <c r="A528" s="26"/>
      <c r="B528" s="26"/>
      <c r="C528" s="63"/>
      <c r="D528" s="50"/>
      <c r="E528" s="50"/>
      <c r="F528" s="50"/>
      <c r="G528" s="50"/>
      <c r="H528" s="50"/>
      <c r="I528" s="26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</row>
    <row r="529" spans="1:44" ht="12.75" customHeight="1" x14ac:dyDescent="0.25">
      <c r="A529" s="26"/>
      <c r="B529" s="26"/>
      <c r="C529" s="63"/>
      <c r="D529" s="50"/>
      <c r="E529" s="50"/>
      <c r="F529" s="50"/>
      <c r="G529" s="50"/>
      <c r="H529" s="50"/>
      <c r="I529" s="26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</row>
    <row r="530" spans="1:44" ht="12.75" customHeight="1" x14ac:dyDescent="0.25">
      <c r="A530" s="26"/>
      <c r="B530" s="26"/>
      <c r="C530" s="63"/>
      <c r="D530" s="50"/>
      <c r="E530" s="50"/>
      <c r="F530" s="50"/>
      <c r="G530" s="50"/>
      <c r="H530" s="50"/>
      <c r="I530" s="26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</row>
    <row r="531" spans="1:44" ht="12.75" customHeight="1" x14ac:dyDescent="0.25">
      <c r="A531" s="26"/>
      <c r="B531" s="26"/>
      <c r="C531" s="63"/>
      <c r="D531" s="50"/>
      <c r="E531" s="50"/>
      <c r="F531" s="50"/>
      <c r="G531" s="50"/>
      <c r="H531" s="50"/>
      <c r="I531" s="26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</row>
    <row r="532" spans="1:44" ht="12.75" customHeight="1" x14ac:dyDescent="0.25">
      <c r="A532" s="26"/>
      <c r="B532" s="26"/>
      <c r="C532" s="63"/>
      <c r="D532" s="50"/>
      <c r="E532" s="50"/>
      <c r="F532" s="50"/>
      <c r="G532" s="50"/>
      <c r="H532" s="50"/>
      <c r="I532" s="26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</row>
    <row r="533" spans="1:44" ht="12.75" customHeight="1" x14ac:dyDescent="0.25">
      <c r="A533" s="26"/>
      <c r="B533" s="26"/>
      <c r="C533" s="63"/>
      <c r="D533" s="50"/>
      <c r="E533" s="50"/>
      <c r="F533" s="50"/>
      <c r="G533" s="50"/>
      <c r="H533" s="50"/>
      <c r="I533" s="26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</row>
    <row r="534" spans="1:44" ht="12.75" customHeight="1" x14ac:dyDescent="0.25">
      <c r="A534" s="26"/>
      <c r="B534" s="26"/>
      <c r="C534" s="63"/>
      <c r="D534" s="50"/>
      <c r="E534" s="50"/>
      <c r="F534" s="50"/>
      <c r="G534" s="50"/>
      <c r="H534" s="50"/>
      <c r="I534" s="26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</row>
    <row r="535" spans="1:44" ht="12.75" customHeight="1" x14ac:dyDescent="0.25">
      <c r="A535" s="26"/>
      <c r="B535" s="26"/>
      <c r="C535" s="63"/>
      <c r="D535" s="50"/>
      <c r="E535" s="50"/>
      <c r="F535" s="50"/>
      <c r="G535" s="50"/>
      <c r="H535" s="50"/>
      <c r="I535" s="26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</row>
    <row r="536" spans="1:44" ht="12.75" customHeight="1" x14ac:dyDescent="0.25">
      <c r="A536" s="26"/>
      <c r="B536" s="26"/>
      <c r="C536" s="63"/>
      <c r="D536" s="50"/>
      <c r="E536" s="50"/>
      <c r="F536" s="50"/>
      <c r="G536" s="50"/>
      <c r="H536" s="50"/>
      <c r="I536" s="26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</row>
    <row r="537" spans="1:44" ht="12.75" customHeight="1" x14ac:dyDescent="0.25">
      <c r="A537" s="26"/>
      <c r="B537" s="26"/>
      <c r="C537" s="63"/>
      <c r="D537" s="50"/>
      <c r="E537" s="50"/>
      <c r="F537" s="50"/>
      <c r="G537" s="50"/>
      <c r="H537" s="50"/>
      <c r="I537" s="26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</row>
    <row r="538" spans="1:44" ht="12.75" customHeight="1" x14ac:dyDescent="0.25">
      <c r="A538" s="26"/>
      <c r="B538" s="26"/>
      <c r="C538" s="63"/>
      <c r="D538" s="50"/>
      <c r="E538" s="50"/>
      <c r="F538" s="50"/>
      <c r="G538" s="50"/>
      <c r="H538" s="50"/>
      <c r="I538" s="26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</row>
    <row r="539" spans="1:44" ht="12.75" customHeight="1" x14ac:dyDescent="0.25">
      <c r="A539" s="26"/>
      <c r="B539" s="26"/>
      <c r="C539" s="63"/>
      <c r="D539" s="50"/>
      <c r="E539" s="50"/>
      <c r="F539" s="50"/>
      <c r="G539" s="50"/>
      <c r="H539" s="50"/>
      <c r="I539" s="26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</row>
    <row r="540" spans="1:44" ht="12.75" customHeight="1" x14ac:dyDescent="0.25">
      <c r="A540" s="26"/>
      <c r="B540" s="26"/>
      <c r="C540" s="63"/>
      <c r="D540" s="50"/>
      <c r="E540" s="50"/>
      <c r="F540" s="50"/>
      <c r="G540" s="50"/>
      <c r="H540" s="50"/>
      <c r="I540" s="26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</row>
    <row r="541" spans="1:44" ht="12.75" customHeight="1" x14ac:dyDescent="0.25">
      <c r="A541" s="26"/>
      <c r="B541" s="26"/>
      <c r="C541" s="63"/>
      <c r="D541" s="50"/>
      <c r="E541" s="50"/>
      <c r="F541" s="50"/>
      <c r="G541" s="50"/>
      <c r="H541" s="50"/>
      <c r="I541" s="26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</row>
    <row r="542" spans="1:44" ht="12.75" customHeight="1" x14ac:dyDescent="0.25">
      <c r="A542" s="26"/>
      <c r="B542" s="26"/>
      <c r="C542" s="63"/>
      <c r="D542" s="50"/>
      <c r="E542" s="50"/>
      <c r="F542" s="50"/>
      <c r="G542" s="50"/>
      <c r="H542" s="50"/>
      <c r="I542" s="26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</row>
    <row r="543" spans="1:44" ht="12.75" customHeight="1" x14ac:dyDescent="0.25">
      <c r="A543" s="26"/>
      <c r="B543" s="26"/>
      <c r="C543" s="63"/>
      <c r="D543" s="50"/>
      <c r="E543" s="50"/>
      <c r="F543" s="50"/>
      <c r="G543" s="50"/>
      <c r="H543" s="50"/>
      <c r="I543" s="26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</row>
    <row r="544" spans="1:44" ht="12.75" customHeight="1" x14ac:dyDescent="0.25">
      <c r="A544" s="26"/>
      <c r="B544" s="26"/>
      <c r="C544" s="63"/>
      <c r="D544" s="50"/>
      <c r="E544" s="50"/>
      <c r="F544" s="50"/>
      <c r="G544" s="50"/>
      <c r="H544" s="50"/>
      <c r="I544" s="26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</row>
    <row r="545" spans="1:44" ht="12.75" customHeight="1" x14ac:dyDescent="0.25">
      <c r="A545" s="26"/>
      <c r="B545" s="26"/>
      <c r="C545" s="63"/>
      <c r="D545" s="50"/>
      <c r="E545" s="50"/>
      <c r="F545" s="50"/>
      <c r="G545" s="50"/>
      <c r="H545" s="50"/>
      <c r="I545" s="26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</row>
    <row r="546" spans="1:44" ht="12.75" customHeight="1" x14ac:dyDescent="0.25">
      <c r="A546" s="26"/>
      <c r="B546" s="26"/>
      <c r="C546" s="63"/>
      <c r="D546" s="50"/>
      <c r="E546" s="50"/>
      <c r="F546" s="50"/>
      <c r="G546" s="50"/>
      <c r="H546" s="50"/>
      <c r="I546" s="26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</row>
    <row r="547" spans="1:44" ht="12.75" customHeight="1" x14ac:dyDescent="0.25">
      <c r="A547" s="26"/>
      <c r="B547" s="26"/>
      <c r="C547" s="63"/>
      <c r="D547" s="50"/>
      <c r="E547" s="50"/>
      <c r="F547" s="50"/>
      <c r="G547" s="50"/>
      <c r="H547" s="50"/>
      <c r="I547" s="26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</row>
    <row r="548" spans="1:44" ht="12.75" customHeight="1" x14ac:dyDescent="0.25">
      <c r="A548" s="26"/>
      <c r="B548" s="26"/>
      <c r="C548" s="63"/>
      <c r="D548" s="50"/>
      <c r="E548" s="50"/>
      <c r="F548" s="50"/>
      <c r="G548" s="50"/>
      <c r="H548" s="50"/>
      <c r="I548" s="26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</row>
    <row r="549" spans="1:44" ht="12.75" customHeight="1" x14ac:dyDescent="0.25">
      <c r="A549" s="26"/>
      <c r="B549" s="26"/>
      <c r="C549" s="63"/>
      <c r="D549" s="50"/>
      <c r="E549" s="50"/>
      <c r="F549" s="50"/>
      <c r="G549" s="50"/>
      <c r="H549" s="50"/>
      <c r="I549" s="26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</row>
    <row r="550" spans="1:44" ht="12.75" customHeight="1" x14ac:dyDescent="0.25">
      <c r="A550" s="26"/>
      <c r="B550" s="26"/>
      <c r="C550" s="63"/>
      <c r="D550" s="50"/>
      <c r="E550" s="50"/>
      <c r="F550" s="50"/>
      <c r="G550" s="50"/>
      <c r="H550" s="50"/>
      <c r="I550" s="26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</row>
    <row r="551" spans="1:44" ht="12.75" customHeight="1" x14ac:dyDescent="0.25">
      <c r="A551" s="26"/>
      <c r="B551" s="26"/>
      <c r="C551" s="63"/>
      <c r="D551" s="50"/>
      <c r="E551" s="50"/>
      <c r="F551" s="50"/>
      <c r="G551" s="50"/>
      <c r="H551" s="50"/>
      <c r="I551" s="26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</row>
    <row r="552" spans="1:44" ht="12.75" customHeight="1" x14ac:dyDescent="0.25">
      <c r="A552" s="26"/>
      <c r="B552" s="26"/>
      <c r="C552" s="63"/>
      <c r="D552" s="50"/>
      <c r="E552" s="50"/>
      <c r="F552" s="50"/>
      <c r="G552" s="50"/>
      <c r="H552" s="50"/>
      <c r="I552" s="26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</row>
    <row r="553" spans="1:44" ht="12.75" customHeight="1" x14ac:dyDescent="0.25">
      <c r="A553" s="26"/>
      <c r="B553" s="26"/>
      <c r="C553" s="63"/>
      <c r="D553" s="50"/>
      <c r="E553" s="50"/>
      <c r="F553" s="50"/>
      <c r="G553" s="50"/>
      <c r="H553" s="50"/>
      <c r="I553" s="26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</row>
    <row r="554" spans="1:44" ht="12.75" customHeight="1" x14ac:dyDescent="0.25">
      <c r="A554" s="26"/>
      <c r="B554" s="26"/>
      <c r="C554" s="63"/>
      <c r="D554" s="50"/>
      <c r="E554" s="50"/>
      <c r="F554" s="50"/>
      <c r="G554" s="50"/>
      <c r="H554" s="50"/>
      <c r="I554" s="26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</row>
    <row r="555" spans="1:44" ht="12.75" customHeight="1" x14ac:dyDescent="0.25">
      <c r="A555" s="26"/>
      <c r="B555" s="26"/>
      <c r="C555" s="63"/>
      <c r="D555" s="50"/>
      <c r="E555" s="50"/>
      <c r="F555" s="50"/>
      <c r="G555" s="50"/>
      <c r="H555" s="50"/>
      <c r="I555" s="26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</row>
    <row r="556" spans="1:44" ht="12.75" customHeight="1" x14ac:dyDescent="0.25">
      <c r="A556" s="26"/>
      <c r="B556" s="26"/>
      <c r="C556" s="63"/>
      <c r="D556" s="50"/>
      <c r="E556" s="50"/>
      <c r="F556" s="50"/>
      <c r="G556" s="50"/>
      <c r="H556" s="50"/>
      <c r="I556" s="26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</row>
    <row r="557" spans="1:44" ht="12.75" customHeight="1" x14ac:dyDescent="0.25">
      <c r="A557" s="26"/>
      <c r="B557" s="26"/>
      <c r="C557" s="63"/>
      <c r="D557" s="50"/>
      <c r="E557" s="50"/>
      <c r="F557" s="50"/>
      <c r="G557" s="50"/>
      <c r="H557" s="50"/>
      <c r="I557" s="26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</row>
    <row r="558" spans="1:44" ht="12.75" customHeight="1" x14ac:dyDescent="0.25">
      <c r="A558" s="26"/>
      <c r="B558" s="26"/>
      <c r="C558" s="63"/>
      <c r="D558" s="50"/>
      <c r="E558" s="50"/>
      <c r="F558" s="50"/>
      <c r="G558" s="50"/>
      <c r="H558" s="50"/>
      <c r="I558" s="26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</row>
    <row r="559" spans="1:44" ht="12.75" customHeight="1" x14ac:dyDescent="0.25">
      <c r="A559" s="26"/>
      <c r="B559" s="26"/>
      <c r="C559" s="63"/>
      <c r="D559" s="50"/>
      <c r="E559" s="50"/>
      <c r="F559" s="50"/>
      <c r="G559" s="50"/>
      <c r="H559" s="50"/>
      <c r="I559" s="26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</row>
    <row r="560" spans="1:44" ht="12.75" customHeight="1" x14ac:dyDescent="0.25">
      <c r="A560" s="26"/>
      <c r="B560" s="26"/>
      <c r="C560" s="63"/>
      <c r="D560" s="50"/>
      <c r="E560" s="50"/>
      <c r="F560" s="50"/>
      <c r="G560" s="50"/>
      <c r="H560" s="50"/>
      <c r="I560" s="26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</row>
    <row r="561" spans="1:44" ht="12.75" customHeight="1" x14ac:dyDescent="0.25">
      <c r="A561" s="26"/>
      <c r="B561" s="26"/>
      <c r="C561" s="63"/>
      <c r="D561" s="50"/>
      <c r="E561" s="50"/>
      <c r="F561" s="50"/>
      <c r="G561" s="50"/>
      <c r="H561" s="50"/>
      <c r="I561" s="26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</row>
    <row r="562" spans="1:44" ht="12.75" customHeight="1" x14ac:dyDescent="0.25">
      <c r="A562" s="26"/>
      <c r="B562" s="26"/>
      <c r="C562" s="63"/>
      <c r="D562" s="50"/>
      <c r="E562" s="50"/>
      <c r="F562" s="50"/>
      <c r="G562" s="50"/>
      <c r="H562" s="50"/>
      <c r="I562" s="26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</row>
    <row r="563" spans="1:44" ht="12.75" customHeight="1" x14ac:dyDescent="0.25">
      <c r="A563" s="26"/>
      <c r="B563" s="26"/>
      <c r="C563" s="63"/>
      <c r="D563" s="50"/>
      <c r="E563" s="50"/>
      <c r="F563" s="50"/>
      <c r="G563" s="50"/>
      <c r="H563" s="50"/>
      <c r="I563" s="26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</row>
    <row r="564" spans="1:44" ht="12.75" customHeight="1" x14ac:dyDescent="0.25">
      <c r="A564" s="26"/>
      <c r="B564" s="26"/>
      <c r="C564" s="63"/>
      <c r="D564" s="50"/>
      <c r="E564" s="50"/>
      <c r="F564" s="50"/>
      <c r="G564" s="50"/>
      <c r="H564" s="50"/>
      <c r="I564" s="26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</row>
    <row r="565" spans="1:44" ht="12.75" customHeight="1" x14ac:dyDescent="0.25">
      <c r="A565" s="26"/>
      <c r="B565" s="26"/>
      <c r="C565" s="63"/>
      <c r="D565" s="50"/>
      <c r="E565" s="50"/>
      <c r="F565" s="50"/>
      <c r="G565" s="50"/>
      <c r="H565" s="50"/>
      <c r="I565" s="26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</row>
    <row r="566" spans="1:44" ht="12.75" customHeight="1" x14ac:dyDescent="0.25">
      <c r="A566" s="26"/>
      <c r="B566" s="26"/>
      <c r="C566" s="63"/>
      <c r="D566" s="50"/>
      <c r="E566" s="50"/>
      <c r="F566" s="50"/>
      <c r="G566" s="50"/>
      <c r="H566" s="50"/>
      <c r="I566" s="26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</row>
    <row r="567" spans="1:44" ht="12.75" customHeight="1" x14ac:dyDescent="0.25">
      <c r="A567" s="26"/>
      <c r="B567" s="26"/>
      <c r="C567" s="63"/>
      <c r="D567" s="50"/>
      <c r="E567" s="50"/>
      <c r="F567" s="50"/>
      <c r="G567" s="50"/>
      <c r="H567" s="50"/>
      <c r="I567" s="26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</row>
    <row r="568" spans="1:44" ht="12.75" customHeight="1" x14ac:dyDescent="0.25">
      <c r="A568" s="26"/>
      <c r="B568" s="26"/>
      <c r="C568" s="63"/>
      <c r="D568" s="50"/>
      <c r="E568" s="50"/>
      <c r="F568" s="50"/>
      <c r="G568" s="50"/>
      <c r="H568" s="50"/>
      <c r="I568" s="26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</row>
    <row r="569" spans="1:44" ht="12.75" customHeight="1" x14ac:dyDescent="0.25">
      <c r="A569" s="26"/>
      <c r="B569" s="26"/>
      <c r="C569" s="63"/>
      <c r="D569" s="50"/>
      <c r="E569" s="50"/>
      <c r="F569" s="50"/>
      <c r="G569" s="50"/>
      <c r="H569" s="50"/>
      <c r="I569" s="26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</row>
    <row r="570" spans="1:44" ht="12.75" customHeight="1" x14ac:dyDescent="0.25">
      <c r="A570" s="26"/>
      <c r="B570" s="26"/>
      <c r="C570" s="63"/>
      <c r="D570" s="50"/>
      <c r="E570" s="50"/>
      <c r="F570" s="50"/>
      <c r="G570" s="50"/>
      <c r="H570" s="50"/>
      <c r="I570" s="26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</row>
    <row r="571" spans="1:44" ht="12.75" customHeight="1" x14ac:dyDescent="0.25">
      <c r="A571" s="26"/>
      <c r="B571" s="26"/>
      <c r="C571" s="63"/>
      <c r="D571" s="50"/>
      <c r="E571" s="50"/>
      <c r="F571" s="50"/>
      <c r="G571" s="50"/>
      <c r="H571" s="50"/>
      <c r="I571" s="26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</row>
    <row r="572" spans="1:44" ht="12.75" customHeight="1" x14ac:dyDescent="0.25">
      <c r="A572" s="26"/>
      <c r="B572" s="26"/>
      <c r="C572" s="63"/>
      <c r="D572" s="50"/>
      <c r="E572" s="50"/>
      <c r="F572" s="50"/>
      <c r="G572" s="50"/>
      <c r="H572" s="50"/>
      <c r="I572" s="26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</row>
    <row r="573" spans="1:44" ht="12.75" customHeight="1" x14ac:dyDescent="0.25">
      <c r="A573" s="26"/>
      <c r="B573" s="26"/>
      <c r="C573" s="63"/>
      <c r="D573" s="50"/>
      <c r="E573" s="50"/>
      <c r="F573" s="50"/>
      <c r="G573" s="50"/>
      <c r="H573" s="50"/>
      <c r="I573" s="26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</row>
    <row r="574" spans="1:44" ht="12.75" customHeight="1" x14ac:dyDescent="0.25">
      <c r="A574" s="26"/>
      <c r="B574" s="26"/>
      <c r="C574" s="63"/>
      <c r="D574" s="50"/>
      <c r="E574" s="50"/>
      <c r="F574" s="50"/>
      <c r="G574" s="50"/>
      <c r="H574" s="50"/>
      <c r="I574" s="26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</row>
    <row r="575" spans="1:44" ht="12.75" customHeight="1" x14ac:dyDescent="0.25">
      <c r="A575" s="26"/>
      <c r="B575" s="26"/>
      <c r="C575" s="63"/>
      <c r="D575" s="50"/>
      <c r="E575" s="50"/>
      <c r="F575" s="50"/>
      <c r="G575" s="50"/>
      <c r="H575" s="50"/>
      <c r="I575" s="26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</row>
    <row r="576" spans="1:44" ht="12.75" customHeight="1" x14ac:dyDescent="0.25">
      <c r="A576" s="26"/>
      <c r="B576" s="26"/>
      <c r="C576" s="63"/>
      <c r="D576" s="50"/>
      <c r="E576" s="50"/>
      <c r="F576" s="50"/>
      <c r="G576" s="50"/>
      <c r="H576" s="50"/>
      <c r="I576" s="26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</row>
    <row r="577" spans="1:44" ht="12.75" customHeight="1" x14ac:dyDescent="0.25">
      <c r="A577" s="26"/>
      <c r="B577" s="26"/>
      <c r="C577" s="63"/>
      <c r="D577" s="50"/>
      <c r="E577" s="50"/>
      <c r="F577" s="50"/>
      <c r="G577" s="50"/>
      <c r="H577" s="50"/>
      <c r="I577" s="26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</row>
    <row r="578" spans="1:44" ht="12.75" customHeight="1" x14ac:dyDescent="0.25">
      <c r="A578" s="26"/>
      <c r="B578" s="26"/>
      <c r="C578" s="63"/>
      <c r="D578" s="50"/>
      <c r="E578" s="50"/>
      <c r="F578" s="50"/>
      <c r="G578" s="50"/>
      <c r="H578" s="50"/>
      <c r="I578" s="26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</row>
    <row r="579" spans="1:44" ht="12.75" customHeight="1" x14ac:dyDescent="0.25">
      <c r="A579" s="26"/>
      <c r="B579" s="26"/>
      <c r="C579" s="63"/>
      <c r="D579" s="50"/>
      <c r="E579" s="50"/>
      <c r="F579" s="50"/>
      <c r="G579" s="50"/>
      <c r="H579" s="50"/>
      <c r="I579" s="26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</row>
    <row r="580" spans="1:44" ht="12.75" customHeight="1" x14ac:dyDescent="0.25">
      <c r="A580" s="26"/>
      <c r="B580" s="26"/>
      <c r="C580" s="63"/>
      <c r="D580" s="50"/>
      <c r="E580" s="50"/>
      <c r="F580" s="50"/>
      <c r="G580" s="50"/>
      <c r="H580" s="50"/>
      <c r="I580" s="26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</row>
    <row r="581" spans="1:44" ht="12.75" customHeight="1" x14ac:dyDescent="0.25">
      <c r="A581" s="26"/>
      <c r="B581" s="26"/>
      <c r="C581" s="63"/>
      <c r="D581" s="50"/>
      <c r="E581" s="50"/>
      <c r="F581" s="50"/>
      <c r="G581" s="50"/>
      <c r="H581" s="50"/>
      <c r="I581" s="26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</row>
    <row r="582" spans="1:44" ht="12.75" customHeight="1" x14ac:dyDescent="0.25">
      <c r="A582" s="26"/>
      <c r="B582" s="26"/>
      <c r="C582" s="63"/>
      <c r="D582" s="50"/>
      <c r="E582" s="50"/>
      <c r="F582" s="50"/>
      <c r="G582" s="50"/>
      <c r="H582" s="50"/>
      <c r="I582" s="26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</row>
    <row r="583" spans="1:44" ht="12.75" customHeight="1" x14ac:dyDescent="0.25">
      <c r="A583" s="26"/>
      <c r="B583" s="26"/>
      <c r="C583" s="63"/>
      <c r="D583" s="50"/>
      <c r="E583" s="50"/>
      <c r="F583" s="50"/>
      <c r="G583" s="50"/>
      <c r="H583" s="50"/>
      <c r="I583" s="26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</row>
    <row r="584" spans="1:44" ht="12.75" customHeight="1" x14ac:dyDescent="0.25">
      <c r="A584" s="26"/>
      <c r="B584" s="26"/>
      <c r="C584" s="63"/>
      <c r="D584" s="50"/>
      <c r="E584" s="50"/>
      <c r="F584" s="50"/>
      <c r="G584" s="50"/>
      <c r="H584" s="50"/>
      <c r="I584" s="26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</row>
    <row r="585" spans="1:44" ht="12.75" customHeight="1" x14ac:dyDescent="0.25">
      <c r="A585" s="26"/>
      <c r="B585" s="26"/>
      <c r="C585" s="63"/>
      <c r="D585" s="50"/>
      <c r="E585" s="50"/>
      <c r="F585" s="50"/>
      <c r="G585" s="50"/>
      <c r="H585" s="50"/>
      <c r="I585" s="26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</row>
    <row r="586" spans="1:44" ht="12.75" customHeight="1" x14ac:dyDescent="0.25">
      <c r="A586" s="26"/>
      <c r="B586" s="26"/>
      <c r="C586" s="63"/>
      <c r="D586" s="50"/>
      <c r="E586" s="50"/>
      <c r="F586" s="50"/>
      <c r="G586" s="50"/>
      <c r="H586" s="50"/>
      <c r="I586" s="26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</row>
    <row r="587" spans="1:44" ht="12.75" customHeight="1" x14ac:dyDescent="0.25">
      <c r="A587" s="26"/>
      <c r="B587" s="26"/>
      <c r="C587" s="63"/>
      <c r="D587" s="50"/>
      <c r="E587" s="50"/>
      <c r="F587" s="50"/>
      <c r="G587" s="50"/>
      <c r="H587" s="50"/>
      <c r="I587" s="26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</row>
    <row r="588" spans="1:44" ht="12.75" customHeight="1" x14ac:dyDescent="0.25">
      <c r="A588" s="26"/>
      <c r="B588" s="26"/>
      <c r="C588" s="63"/>
      <c r="D588" s="50"/>
      <c r="E588" s="50"/>
      <c r="F588" s="50"/>
      <c r="G588" s="50"/>
      <c r="H588" s="50"/>
      <c r="I588" s="26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</row>
    <row r="589" spans="1:44" ht="12.75" customHeight="1" x14ac:dyDescent="0.25">
      <c r="A589" s="26"/>
      <c r="B589" s="26"/>
      <c r="C589" s="63"/>
      <c r="D589" s="50"/>
      <c r="E589" s="50"/>
      <c r="F589" s="50"/>
      <c r="G589" s="50"/>
      <c r="H589" s="50"/>
      <c r="I589" s="26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</row>
    <row r="590" spans="1:44" ht="12.75" customHeight="1" x14ac:dyDescent="0.25">
      <c r="A590" s="26"/>
      <c r="B590" s="26"/>
      <c r="C590" s="63"/>
      <c r="D590" s="50"/>
      <c r="E590" s="50"/>
      <c r="F590" s="50"/>
      <c r="G590" s="50"/>
      <c r="H590" s="50"/>
      <c r="I590" s="26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</row>
    <row r="591" spans="1:44" ht="12.75" customHeight="1" x14ac:dyDescent="0.25">
      <c r="A591" s="26"/>
      <c r="B591" s="26"/>
      <c r="C591" s="63"/>
      <c r="D591" s="50"/>
      <c r="E591" s="50"/>
      <c r="F591" s="50"/>
      <c r="G591" s="50"/>
      <c r="H591" s="50"/>
      <c r="I591" s="26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</row>
    <row r="592" spans="1:44" ht="12.75" customHeight="1" x14ac:dyDescent="0.25">
      <c r="A592" s="26"/>
      <c r="B592" s="26"/>
      <c r="C592" s="63"/>
      <c r="D592" s="50"/>
      <c r="E592" s="50"/>
      <c r="F592" s="50"/>
      <c r="G592" s="50"/>
      <c r="H592" s="50"/>
      <c r="I592" s="26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</row>
    <row r="593" spans="1:44" ht="12.75" customHeight="1" x14ac:dyDescent="0.25">
      <c r="A593" s="26"/>
      <c r="B593" s="26"/>
      <c r="C593" s="63"/>
      <c r="D593" s="50"/>
      <c r="E593" s="50"/>
      <c r="F593" s="50"/>
      <c r="G593" s="50"/>
      <c r="H593" s="50"/>
      <c r="I593" s="26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</row>
    <row r="594" spans="1:44" ht="12.75" customHeight="1" x14ac:dyDescent="0.25">
      <c r="A594" s="26"/>
      <c r="B594" s="26"/>
      <c r="C594" s="63"/>
      <c r="D594" s="50"/>
      <c r="E594" s="50"/>
      <c r="F594" s="50"/>
      <c r="G594" s="50"/>
      <c r="H594" s="50"/>
      <c r="I594" s="26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</row>
    <row r="595" spans="1:44" ht="12.75" customHeight="1" x14ac:dyDescent="0.25">
      <c r="A595" s="26"/>
      <c r="B595" s="26"/>
      <c r="C595" s="63"/>
      <c r="D595" s="50"/>
      <c r="E595" s="50"/>
      <c r="F595" s="50"/>
      <c r="G595" s="50"/>
      <c r="H595" s="50"/>
      <c r="I595" s="26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</row>
    <row r="596" spans="1:44" ht="12.75" customHeight="1" x14ac:dyDescent="0.25">
      <c r="A596" s="26"/>
      <c r="B596" s="26"/>
      <c r="C596" s="63"/>
      <c r="D596" s="50"/>
      <c r="E596" s="50"/>
      <c r="F596" s="50"/>
      <c r="G596" s="50"/>
      <c r="H596" s="50"/>
      <c r="I596" s="26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</row>
    <row r="597" spans="1:44" ht="12.75" customHeight="1" x14ac:dyDescent="0.25">
      <c r="A597" s="26"/>
      <c r="B597" s="26"/>
      <c r="C597" s="63"/>
      <c r="D597" s="50"/>
      <c r="E597" s="50"/>
      <c r="F597" s="50"/>
      <c r="G597" s="50"/>
      <c r="H597" s="50"/>
      <c r="I597" s="26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</row>
    <row r="598" spans="1:44" ht="12.75" customHeight="1" x14ac:dyDescent="0.25">
      <c r="A598" s="26"/>
      <c r="B598" s="26"/>
      <c r="C598" s="63"/>
      <c r="D598" s="50"/>
      <c r="E598" s="50"/>
      <c r="F598" s="50"/>
      <c r="G598" s="50"/>
      <c r="H598" s="50"/>
      <c r="I598" s="26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</row>
    <row r="599" spans="1:44" ht="12.75" customHeight="1" x14ac:dyDescent="0.25">
      <c r="A599" s="26"/>
      <c r="B599" s="26"/>
      <c r="C599" s="63"/>
      <c r="D599" s="50"/>
      <c r="E599" s="50"/>
      <c r="F599" s="50"/>
      <c r="G599" s="50"/>
      <c r="H599" s="50"/>
      <c r="I599" s="26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</row>
    <row r="600" spans="1:44" ht="12.75" customHeight="1" x14ac:dyDescent="0.25">
      <c r="A600" s="26"/>
      <c r="B600" s="26"/>
      <c r="C600" s="63"/>
      <c r="D600" s="50"/>
      <c r="E600" s="50"/>
      <c r="F600" s="50"/>
      <c r="G600" s="50"/>
      <c r="H600" s="50"/>
      <c r="I600" s="26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</row>
    <row r="601" spans="1:44" ht="12.75" customHeight="1" x14ac:dyDescent="0.25">
      <c r="A601" s="26"/>
      <c r="B601" s="26"/>
      <c r="C601" s="63"/>
      <c r="D601" s="50"/>
      <c r="E601" s="50"/>
      <c r="F601" s="50"/>
      <c r="G601" s="50"/>
      <c r="H601" s="50"/>
      <c r="I601" s="26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</row>
    <row r="602" spans="1:44" ht="12.75" customHeight="1" x14ac:dyDescent="0.25">
      <c r="A602" s="26"/>
      <c r="B602" s="26"/>
      <c r="C602" s="63"/>
      <c r="D602" s="50"/>
      <c r="E602" s="50"/>
      <c r="F602" s="50"/>
      <c r="G602" s="50"/>
      <c r="H602" s="50"/>
      <c r="I602" s="26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</row>
    <row r="603" spans="1:44" ht="12.75" customHeight="1" x14ac:dyDescent="0.25">
      <c r="A603" s="26"/>
      <c r="B603" s="26"/>
      <c r="C603" s="63"/>
      <c r="D603" s="50"/>
      <c r="E603" s="50"/>
      <c r="F603" s="50"/>
      <c r="G603" s="50"/>
      <c r="H603" s="50"/>
      <c r="I603" s="26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</row>
    <row r="604" spans="1:44" ht="12.75" customHeight="1" x14ac:dyDescent="0.25">
      <c r="A604" s="26"/>
      <c r="B604" s="26"/>
      <c r="C604" s="63"/>
      <c r="D604" s="50"/>
      <c r="E604" s="50"/>
      <c r="F604" s="50"/>
      <c r="G604" s="50"/>
      <c r="H604" s="50"/>
      <c r="I604" s="26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</row>
    <row r="605" spans="1:44" ht="12.75" customHeight="1" x14ac:dyDescent="0.25">
      <c r="A605" s="26"/>
      <c r="B605" s="26"/>
      <c r="C605" s="63"/>
      <c r="D605" s="50"/>
      <c r="E605" s="50"/>
      <c r="F605" s="50"/>
      <c r="G605" s="50"/>
      <c r="H605" s="50"/>
      <c r="I605" s="26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</row>
    <row r="606" spans="1:44" ht="12.75" customHeight="1" x14ac:dyDescent="0.25">
      <c r="A606" s="26"/>
      <c r="B606" s="26"/>
      <c r="C606" s="63"/>
      <c r="D606" s="50"/>
      <c r="E606" s="50"/>
      <c r="F606" s="50"/>
      <c r="G606" s="50"/>
      <c r="H606" s="50"/>
      <c r="I606" s="26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</row>
    <row r="607" spans="1:44" ht="12.75" customHeight="1" x14ac:dyDescent="0.25">
      <c r="A607" s="26"/>
      <c r="B607" s="26"/>
      <c r="C607" s="63"/>
      <c r="D607" s="50"/>
      <c r="E607" s="50"/>
      <c r="F607" s="50"/>
      <c r="G607" s="50"/>
      <c r="H607" s="50"/>
      <c r="I607" s="26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</row>
    <row r="608" spans="1:44" ht="12.75" customHeight="1" x14ac:dyDescent="0.25">
      <c r="A608" s="26"/>
      <c r="B608" s="26"/>
      <c r="C608" s="63"/>
      <c r="D608" s="50"/>
      <c r="E608" s="50"/>
      <c r="F608" s="50"/>
      <c r="G608" s="50"/>
      <c r="H608" s="50"/>
      <c r="I608" s="26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</row>
    <row r="609" spans="1:44" ht="12.75" customHeight="1" x14ac:dyDescent="0.25">
      <c r="A609" s="26"/>
      <c r="B609" s="26"/>
      <c r="C609" s="63"/>
      <c r="D609" s="50"/>
      <c r="E609" s="50"/>
      <c r="F609" s="50"/>
      <c r="G609" s="50"/>
      <c r="H609" s="50"/>
      <c r="I609" s="26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</row>
    <row r="610" spans="1:44" ht="12.75" customHeight="1" x14ac:dyDescent="0.25">
      <c r="A610" s="26"/>
      <c r="B610" s="26"/>
      <c r="C610" s="63"/>
      <c r="D610" s="50"/>
      <c r="E610" s="50"/>
      <c r="F610" s="50"/>
      <c r="G610" s="50"/>
      <c r="H610" s="50"/>
      <c r="I610" s="26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</row>
    <row r="611" spans="1:44" ht="12.75" customHeight="1" x14ac:dyDescent="0.25">
      <c r="A611" s="26"/>
      <c r="B611" s="26"/>
      <c r="C611" s="63"/>
      <c r="D611" s="50"/>
      <c r="E611" s="50"/>
      <c r="F611" s="50"/>
      <c r="G611" s="50"/>
      <c r="H611" s="50"/>
      <c r="I611" s="26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</row>
    <row r="612" spans="1:44" ht="12.75" customHeight="1" x14ac:dyDescent="0.25">
      <c r="A612" s="26"/>
      <c r="B612" s="26"/>
      <c r="C612" s="63"/>
      <c r="D612" s="50"/>
      <c r="E612" s="50"/>
      <c r="F612" s="50"/>
      <c r="G612" s="50"/>
      <c r="H612" s="50"/>
      <c r="I612" s="26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</row>
    <row r="613" spans="1:44" ht="12.75" customHeight="1" x14ac:dyDescent="0.25">
      <c r="A613" s="26"/>
      <c r="B613" s="26"/>
      <c r="C613" s="63"/>
      <c r="D613" s="50"/>
      <c r="E613" s="50"/>
      <c r="F613" s="50"/>
      <c r="G613" s="50"/>
      <c r="H613" s="50"/>
      <c r="I613" s="26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</row>
    <row r="614" spans="1:44" ht="12.75" customHeight="1" x14ac:dyDescent="0.25">
      <c r="A614" s="26"/>
      <c r="B614" s="26"/>
      <c r="C614" s="63"/>
      <c r="D614" s="50"/>
      <c r="E614" s="50"/>
      <c r="F614" s="50"/>
      <c r="G614" s="50"/>
      <c r="H614" s="50"/>
      <c r="I614" s="26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</row>
    <row r="615" spans="1:44" ht="12.75" customHeight="1" x14ac:dyDescent="0.25">
      <c r="A615" s="26"/>
      <c r="B615" s="26"/>
      <c r="C615" s="63"/>
      <c r="D615" s="50"/>
      <c r="E615" s="50"/>
      <c r="F615" s="50"/>
      <c r="G615" s="50"/>
      <c r="H615" s="50"/>
      <c r="I615" s="26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</row>
    <row r="616" spans="1:44" ht="12.75" customHeight="1" x14ac:dyDescent="0.25">
      <c r="A616" s="26"/>
      <c r="B616" s="26"/>
      <c r="C616" s="63"/>
      <c r="D616" s="50"/>
      <c r="E616" s="50"/>
      <c r="F616" s="50"/>
      <c r="G616" s="50"/>
      <c r="H616" s="50"/>
      <c r="I616" s="26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</row>
    <row r="617" spans="1:44" ht="12.75" customHeight="1" x14ac:dyDescent="0.25">
      <c r="A617" s="26"/>
      <c r="B617" s="26"/>
      <c r="C617" s="63"/>
      <c r="D617" s="50"/>
      <c r="E617" s="50"/>
      <c r="F617" s="50"/>
      <c r="G617" s="50"/>
      <c r="H617" s="50"/>
      <c r="I617" s="26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</row>
    <row r="618" spans="1:44" ht="12.75" customHeight="1" x14ac:dyDescent="0.25">
      <c r="A618" s="26"/>
      <c r="B618" s="26"/>
      <c r="C618" s="63"/>
      <c r="D618" s="50"/>
      <c r="E618" s="50"/>
      <c r="F618" s="50"/>
      <c r="G618" s="50"/>
      <c r="H618" s="50"/>
      <c r="I618" s="26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</row>
    <row r="619" spans="1:44" ht="12.75" customHeight="1" x14ac:dyDescent="0.25">
      <c r="A619" s="26"/>
      <c r="B619" s="26"/>
      <c r="C619" s="63"/>
      <c r="D619" s="50"/>
      <c r="E619" s="50"/>
      <c r="F619" s="50"/>
      <c r="G619" s="50"/>
      <c r="H619" s="50"/>
      <c r="I619" s="26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</row>
    <row r="620" spans="1:44" ht="12.75" customHeight="1" x14ac:dyDescent="0.25">
      <c r="A620" s="26"/>
      <c r="B620" s="26"/>
      <c r="C620" s="63"/>
      <c r="D620" s="50"/>
      <c r="E620" s="50"/>
      <c r="F620" s="50"/>
      <c r="G620" s="50"/>
      <c r="H620" s="50"/>
      <c r="I620" s="26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</row>
    <row r="621" spans="1:44" ht="12.75" customHeight="1" x14ac:dyDescent="0.25">
      <c r="A621" s="26"/>
      <c r="B621" s="26"/>
      <c r="C621" s="63"/>
      <c r="D621" s="50"/>
      <c r="E621" s="50"/>
      <c r="F621" s="50"/>
      <c r="G621" s="50"/>
      <c r="H621" s="50"/>
      <c r="I621" s="26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</row>
    <row r="622" spans="1:44" ht="12.75" customHeight="1" x14ac:dyDescent="0.25">
      <c r="A622" s="26"/>
      <c r="B622" s="26"/>
      <c r="C622" s="63"/>
      <c r="D622" s="50"/>
      <c r="E622" s="50"/>
      <c r="F622" s="50"/>
      <c r="G622" s="50"/>
      <c r="H622" s="50"/>
      <c r="I622" s="26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</row>
    <row r="623" spans="1:44" ht="12.75" customHeight="1" x14ac:dyDescent="0.25">
      <c r="A623" s="26"/>
      <c r="B623" s="26"/>
      <c r="C623" s="63"/>
      <c r="D623" s="50"/>
      <c r="E623" s="50"/>
      <c r="F623" s="50"/>
      <c r="G623" s="50"/>
      <c r="H623" s="50"/>
      <c r="I623" s="26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</row>
    <row r="624" spans="1:44" ht="12.75" customHeight="1" x14ac:dyDescent="0.25">
      <c r="A624" s="26"/>
      <c r="B624" s="26"/>
      <c r="C624" s="63"/>
      <c r="D624" s="50"/>
      <c r="E624" s="50"/>
      <c r="F624" s="50"/>
      <c r="G624" s="50"/>
      <c r="H624" s="50"/>
      <c r="I624" s="26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</row>
    <row r="625" spans="1:44" ht="12.75" customHeight="1" x14ac:dyDescent="0.25">
      <c r="A625" s="26"/>
      <c r="B625" s="26"/>
      <c r="C625" s="63"/>
      <c r="D625" s="50"/>
      <c r="E625" s="50"/>
      <c r="F625" s="50"/>
      <c r="G625" s="50"/>
      <c r="H625" s="50"/>
      <c r="I625" s="26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</row>
    <row r="626" spans="1:44" ht="12.75" customHeight="1" x14ac:dyDescent="0.25">
      <c r="A626" s="26"/>
      <c r="B626" s="26"/>
      <c r="C626" s="63"/>
      <c r="D626" s="50"/>
      <c r="E626" s="50"/>
      <c r="F626" s="50"/>
      <c r="G626" s="50"/>
      <c r="H626" s="50"/>
      <c r="I626" s="26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</row>
    <row r="627" spans="1:44" ht="12.75" customHeight="1" x14ac:dyDescent="0.25">
      <c r="A627" s="26"/>
      <c r="B627" s="26"/>
      <c r="C627" s="63"/>
      <c r="D627" s="50"/>
      <c r="E627" s="50"/>
      <c r="F627" s="50"/>
      <c r="G627" s="50"/>
      <c r="H627" s="50"/>
      <c r="I627" s="26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</row>
    <row r="628" spans="1:44" ht="12.75" customHeight="1" x14ac:dyDescent="0.25">
      <c r="A628" s="26"/>
      <c r="B628" s="26"/>
      <c r="C628" s="63"/>
      <c r="D628" s="50"/>
      <c r="E628" s="50"/>
      <c r="F628" s="50"/>
      <c r="G628" s="50"/>
      <c r="H628" s="50"/>
      <c r="I628" s="26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</row>
    <row r="629" spans="1:44" ht="12.75" customHeight="1" x14ac:dyDescent="0.25">
      <c r="A629" s="26"/>
      <c r="B629" s="26"/>
      <c r="C629" s="63"/>
      <c r="D629" s="50"/>
      <c r="E629" s="50"/>
      <c r="F629" s="50"/>
      <c r="G629" s="50"/>
      <c r="H629" s="50"/>
      <c r="I629" s="26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</row>
    <row r="630" spans="1:44" ht="12.75" customHeight="1" x14ac:dyDescent="0.25">
      <c r="A630" s="26"/>
      <c r="B630" s="26"/>
      <c r="C630" s="63"/>
      <c r="D630" s="50"/>
      <c r="E630" s="50"/>
      <c r="F630" s="50"/>
      <c r="G630" s="50"/>
      <c r="H630" s="50"/>
      <c r="I630" s="26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</row>
    <row r="631" spans="1:44" ht="12.75" customHeight="1" x14ac:dyDescent="0.25">
      <c r="A631" s="26"/>
      <c r="B631" s="26"/>
      <c r="C631" s="63"/>
      <c r="D631" s="50"/>
      <c r="E631" s="50"/>
      <c r="F631" s="50"/>
      <c r="G631" s="50"/>
      <c r="H631" s="50"/>
      <c r="I631" s="26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</row>
    <row r="632" spans="1:44" ht="12.75" customHeight="1" x14ac:dyDescent="0.25">
      <c r="A632" s="26"/>
      <c r="B632" s="26"/>
      <c r="C632" s="63"/>
      <c r="D632" s="50"/>
      <c r="E632" s="50"/>
      <c r="F632" s="50"/>
      <c r="G632" s="50"/>
      <c r="H632" s="50"/>
      <c r="I632" s="26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</row>
    <row r="633" spans="1:44" ht="12.75" customHeight="1" x14ac:dyDescent="0.25">
      <c r="A633" s="26"/>
      <c r="B633" s="26"/>
      <c r="C633" s="63"/>
      <c r="D633" s="50"/>
      <c r="E633" s="50"/>
      <c r="F633" s="50"/>
      <c r="G633" s="50"/>
      <c r="H633" s="50"/>
      <c r="I633" s="26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</row>
    <row r="634" spans="1:44" ht="12.75" customHeight="1" x14ac:dyDescent="0.25">
      <c r="A634" s="26"/>
      <c r="B634" s="26"/>
      <c r="C634" s="63"/>
      <c r="D634" s="50"/>
      <c r="E634" s="50"/>
      <c r="F634" s="50"/>
      <c r="G634" s="50"/>
      <c r="H634" s="50"/>
      <c r="I634" s="26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</row>
    <row r="635" spans="1:44" ht="12.75" customHeight="1" x14ac:dyDescent="0.25">
      <c r="A635" s="26"/>
      <c r="B635" s="26"/>
      <c r="C635" s="63"/>
      <c r="D635" s="50"/>
      <c r="E635" s="50"/>
      <c r="F635" s="50"/>
      <c r="G635" s="50"/>
      <c r="H635" s="50"/>
      <c r="I635" s="26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</row>
    <row r="636" spans="1:44" ht="12.75" customHeight="1" x14ac:dyDescent="0.25">
      <c r="A636" s="26"/>
      <c r="B636" s="26"/>
      <c r="C636" s="63"/>
      <c r="D636" s="50"/>
      <c r="E636" s="50"/>
      <c r="F636" s="50"/>
      <c r="G636" s="50"/>
      <c r="H636" s="50"/>
      <c r="I636" s="26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</row>
    <row r="637" spans="1:44" ht="12.75" customHeight="1" x14ac:dyDescent="0.25">
      <c r="A637" s="26"/>
      <c r="B637" s="26"/>
      <c r="C637" s="63"/>
      <c r="D637" s="50"/>
      <c r="E637" s="50"/>
      <c r="F637" s="50"/>
      <c r="G637" s="50"/>
      <c r="H637" s="50"/>
      <c r="I637" s="26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</row>
    <row r="638" spans="1:44" ht="12.75" customHeight="1" x14ac:dyDescent="0.25">
      <c r="A638" s="26"/>
      <c r="B638" s="26"/>
      <c r="C638" s="63"/>
      <c r="D638" s="50"/>
      <c r="E638" s="50"/>
      <c r="F638" s="50"/>
      <c r="G638" s="50"/>
      <c r="H638" s="50"/>
      <c r="I638" s="26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</row>
    <row r="639" spans="1:44" ht="12.75" customHeight="1" x14ac:dyDescent="0.25">
      <c r="A639" s="26"/>
      <c r="B639" s="26"/>
      <c r="C639" s="63"/>
      <c r="D639" s="50"/>
      <c r="E639" s="50"/>
      <c r="F639" s="50"/>
      <c r="G639" s="50"/>
      <c r="H639" s="50"/>
      <c r="I639" s="26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</row>
    <row r="640" spans="1:44" ht="12.75" customHeight="1" x14ac:dyDescent="0.25">
      <c r="A640" s="26"/>
      <c r="B640" s="26"/>
      <c r="C640" s="63"/>
      <c r="D640" s="50"/>
      <c r="E640" s="50"/>
      <c r="F640" s="50"/>
      <c r="G640" s="50"/>
      <c r="H640" s="50"/>
      <c r="I640" s="26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</row>
    <row r="641" spans="1:44" ht="12.75" customHeight="1" x14ac:dyDescent="0.25">
      <c r="A641" s="26"/>
      <c r="B641" s="26"/>
      <c r="C641" s="63"/>
      <c r="D641" s="50"/>
      <c r="E641" s="50"/>
      <c r="F641" s="50"/>
      <c r="G641" s="50"/>
      <c r="H641" s="50"/>
      <c r="I641" s="26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</row>
    <row r="642" spans="1:44" ht="12.75" customHeight="1" x14ac:dyDescent="0.25">
      <c r="A642" s="26"/>
      <c r="B642" s="26"/>
      <c r="C642" s="63"/>
      <c r="D642" s="50"/>
      <c r="E642" s="50"/>
      <c r="F642" s="50"/>
      <c r="G642" s="50"/>
      <c r="H642" s="50"/>
      <c r="I642" s="26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</row>
    <row r="643" spans="1:44" ht="12.75" customHeight="1" x14ac:dyDescent="0.25">
      <c r="A643" s="26"/>
      <c r="B643" s="26"/>
      <c r="C643" s="63"/>
      <c r="D643" s="50"/>
      <c r="E643" s="50"/>
      <c r="F643" s="50"/>
      <c r="G643" s="50"/>
      <c r="H643" s="50"/>
      <c r="I643" s="26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</row>
    <row r="644" spans="1:44" ht="12.75" customHeight="1" x14ac:dyDescent="0.25">
      <c r="A644" s="26"/>
      <c r="B644" s="26"/>
      <c r="C644" s="63"/>
      <c r="D644" s="50"/>
      <c r="E644" s="50"/>
      <c r="F644" s="50"/>
      <c r="G644" s="50"/>
      <c r="H644" s="50"/>
      <c r="I644" s="26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</row>
    <row r="645" spans="1:44" ht="12.75" customHeight="1" x14ac:dyDescent="0.25">
      <c r="A645" s="26"/>
      <c r="B645" s="26"/>
      <c r="C645" s="63"/>
      <c r="D645" s="50"/>
      <c r="E645" s="50"/>
      <c r="F645" s="50"/>
      <c r="G645" s="50"/>
      <c r="H645" s="50"/>
      <c r="I645" s="26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</row>
    <row r="646" spans="1:44" ht="12.75" customHeight="1" x14ac:dyDescent="0.25">
      <c r="A646" s="26"/>
      <c r="B646" s="26"/>
      <c r="C646" s="63"/>
      <c r="D646" s="50"/>
      <c r="E646" s="50"/>
      <c r="F646" s="50"/>
      <c r="G646" s="50"/>
      <c r="H646" s="50"/>
      <c r="I646" s="26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</row>
    <row r="647" spans="1:44" ht="12.75" customHeight="1" x14ac:dyDescent="0.25">
      <c r="A647" s="26"/>
      <c r="B647" s="26"/>
      <c r="C647" s="63"/>
      <c r="D647" s="50"/>
      <c r="E647" s="50"/>
      <c r="F647" s="50"/>
      <c r="G647" s="50"/>
      <c r="H647" s="50"/>
      <c r="I647" s="26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</row>
    <row r="648" spans="1:44" ht="12.75" customHeight="1" x14ac:dyDescent="0.25">
      <c r="A648" s="26"/>
      <c r="B648" s="26"/>
      <c r="C648" s="63"/>
      <c r="D648" s="50"/>
      <c r="E648" s="50"/>
      <c r="F648" s="50"/>
      <c r="G648" s="50"/>
      <c r="H648" s="50"/>
      <c r="I648" s="26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</row>
    <row r="649" spans="1:44" ht="12.75" customHeight="1" x14ac:dyDescent="0.25">
      <c r="A649" s="26"/>
      <c r="B649" s="26"/>
      <c r="C649" s="63"/>
      <c r="D649" s="50"/>
      <c r="E649" s="50"/>
      <c r="F649" s="50"/>
      <c r="G649" s="50"/>
      <c r="H649" s="50"/>
      <c r="I649" s="26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</row>
    <row r="650" spans="1:44" ht="12.75" customHeight="1" x14ac:dyDescent="0.25">
      <c r="A650" s="26"/>
      <c r="B650" s="26"/>
      <c r="C650" s="63"/>
      <c r="D650" s="50"/>
      <c r="E650" s="50"/>
      <c r="F650" s="50"/>
      <c r="G650" s="50"/>
      <c r="H650" s="50"/>
      <c r="I650" s="26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</row>
    <row r="651" spans="1:44" ht="12.75" customHeight="1" x14ac:dyDescent="0.25">
      <c r="A651" s="26"/>
      <c r="B651" s="26"/>
      <c r="C651" s="63"/>
      <c r="D651" s="50"/>
      <c r="E651" s="50"/>
      <c r="F651" s="50"/>
      <c r="G651" s="50"/>
      <c r="H651" s="50"/>
      <c r="I651" s="26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</row>
    <row r="652" spans="1:44" ht="12.75" customHeight="1" x14ac:dyDescent="0.25">
      <c r="A652" s="26"/>
      <c r="B652" s="26"/>
      <c r="C652" s="63"/>
      <c r="D652" s="50"/>
      <c r="E652" s="50"/>
      <c r="F652" s="50"/>
      <c r="G652" s="50"/>
      <c r="H652" s="50"/>
      <c r="I652" s="26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</row>
    <row r="653" spans="1:44" ht="12.75" customHeight="1" x14ac:dyDescent="0.25">
      <c r="A653" s="26"/>
      <c r="B653" s="26"/>
      <c r="C653" s="63"/>
      <c r="D653" s="50"/>
      <c r="E653" s="50"/>
      <c r="F653" s="50"/>
      <c r="G653" s="50"/>
      <c r="H653" s="50"/>
      <c r="I653" s="26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</row>
    <row r="654" spans="1:44" ht="12.75" customHeight="1" x14ac:dyDescent="0.25">
      <c r="A654" s="26"/>
      <c r="B654" s="26"/>
      <c r="C654" s="63"/>
      <c r="D654" s="50"/>
      <c r="E654" s="50"/>
      <c r="F654" s="50"/>
      <c r="G654" s="50"/>
      <c r="H654" s="50"/>
      <c r="I654" s="26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</row>
    <row r="655" spans="1:44" ht="12.75" customHeight="1" x14ac:dyDescent="0.25">
      <c r="A655" s="26"/>
      <c r="B655" s="26"/>
      <c r="C655" s="63"/>
      <c r="D655" s="50"/>
      <c r="E655" s="50"/>
      <c r="F655" s="50"/>
      <c r="G655" s="50"/>
      <c r="H655" s="50"/>
      <c r="I655" s="26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</row>
    <row r="656" spans="1:44" ht="12.75" customHeight="1" x14ac:dyDescent="0.25">
      <c r="A656" s="26"/>
      <c r="B656" s="26"/>
      <c r="C656" s="63"/>
      <c r="D656" s="50"/>
      <c r="E656" s="50"/>
      <c r="F656" s="50"/>
      <c r="G656" s="50"/>
      <c r="H656" s="50"/>
      <c r="I656" s="26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</row>
    <row r="657" spans="1:44" ht="12.75" customHeight="1" x14ac:dyDescent="0.25">
      <c r="A657" s="26"/>
      <c r="B657" s="26"/>
      <c r="C657" s="63"/>
      <c r="D657" s="50"/>
      <c r="E657" s="50"/>
      <c r="F657" s="50"/>
      <c r="G657" s="50"/>
      <c r="H657" s="50"/>
      <c r="I657" s="26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</row>
    <row r="658" spans="1:44" ht="12.75" customHeight="1" x14ac:dyDescent="0.25">
      <c r="A658" s="26"/>
      <c r="B658" s="26"/>
      <c r="C658" s="63"/>
      <c r="D658" s="50"/>
      <c r="E658" s="50"/>
      <c r="F658" s="50"/>
      <c r="G658" s="50"/>
      <c r="H658" s="50"/>
      <c r="I658" s="26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</row>
    <row r="659" spans="1:44" ht="12.75" customHeight="1" x14ac:dyDescent="0.25">
      <c r="A659" s="26"/>
      <c r="B659" s="26"/>
      <c r="C659" s="63"/>
      <c r="D659" s="50"/>
      <c r="E659" s="50"/>
      <c r="F659" s="50"/>
      <c r="G659" s="50"/>
      <c r="H659" s="50"/>
      <c r="I659" s="26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</row>
    <row r="660" spans="1:44" ht="12.75" customHeight="1" x14ac:dyDescent="0.25">
      <c r="A660" s="26"/>
      <c r="B660" s="26"/>
      <c r="C660" s="63"/>
      <c r="D660" s="50"/>
      <c r="E660" s="50"/>
      <c r="F660" s="50"/>
      <c r="G660" s="50"/>
      <c r="H660" s="50"/>
      <c r="I660" s="26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</row>
    <row r="661" spans="1:44" ht="12.75" customHeight="1" x14ac:dyDescent="0.25">
      <c r="A661" s="26"/>
      <c r="B661" s="26"/>
      <c r="C661" s="63"/>
      <c r="D661" s="50"/>
      <c r="E661" s="50"/>
      <c r="F661" s="50"/>
      <c r="G661" s="50"/>
      <c r="H661" s="50"/>
      <c r="I661" s="26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</row>
    <row r="662" spans="1:44" ht="12.75" customHeight="1" x14ac:dyDescent="0.25">
      <c r="A662" s="26"/>
      <c r="B662" s="26"/>
      <c r="C662" s="63"/>
      <c r="D662" s="50"/>
      <c r="E662" s="50"/>
      <c r="F662" s="50"/>
      <c r="G662" s="50"/>
      <c r="H662" s="50"/>
      <c r="I662" s="26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</row>
    <row r="663" spans="1:44" ht="12.75" customHeight="1" x14ac:dyDescent="0.25">
      <c r="A663" s="26"/>
      <c r="B663" s="26"/>
      <c r="C663" s="63"/>
      <c r="D663" s="50"/>
      <c r="E663" s="50"/>
      <c r="F663" s="50"/>
      <c r="G663" s="50"/>
      <c r="H663" s="50"/>
      <c r="I663" s="26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</row>
    <row r="664" spans="1:44" ht="12.75" customHeight="1" x14ac:dyDescent="0.25">
      <c r="A664" s="26"/>
      <c r="B664" s="26"/>
      <c r="C664" s="63"/>
      <c r="D664" s="50"/>
      <c r="E664" s="50"/>
      <c r="F664" s="50"/>
      <c r="G664" s="50"/>
      <c r="H664" s="50"/>
      <c r="I664" s="26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</row>
    <row r="665" spans="1:44" ht="12.75" customHeight="1" x14ac:dyDescent="0.25">
      <c r="A665" s="26"/>
      <c r="B665" s="26"/>
      <c r="C665" s="63"/>
      <c r="D665" s="50"/>
      <c r="E665" s="50"/>
      <c r="F665" s="50"/>
      <c r="G665" s="50"/>
      <c r="H665" s="50"/>
      <c r="I665" s="26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</row>
    <row r="666" spans="1:44" ht="12.75" customHeight="1" x14ac:dyDescent="0.25">
      <c r="A666" s="26"/>
      <c r="B666" s="26"/>
      <c r="C666" s="63"/>
      <c r="D666" s="50"/>
      <c r="E666" s="50"/>
      <c r="F666" s="50"/>
      <c r="G666" s="50"/>
      <c r="H666" s="50"/>
      <c r="I666" s="26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</row>
    <row r="667" spans="1:44" ht="12.75" customHeight="1" x14ac:dyDescent="0.25">
      <c r="A667" s="26"/>
      <c r="B667" s="26"/>
      <c r="C667" s="63"/>
      <c r="D667" s="50"/>
      <c r="E667" s="50"/>
      <c r="F667" s="50"/>
      <c r="G667" s="50"/>
      <c r="H667" s="50"/>
      <c r="I667" s="26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</row>
    <row r="668" spans="1:44" ht="12.75" customHeight="1" x14ac:dyDescent="0.25">
      <c r="A668" s="26"/>
      <c r="B668" s="26"/>
      <c r="C668" s="63"/>
      <c r="D668" s="50"/>
      <c r="E668" s="50"/>
      <c r="F668" s="50"/>
      <c r="G668" s="50"/>
      <c r="H668" s="50"/>
      <c r="I668" s="26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</row>
    <row r="669" spans="1:44" ht="12.75" customHeight="1" x14ac:dyDescent="0.25">
      <c r="A669" s="26"/>
      <c r="B669" s="26"/>
      <c r="C669" s="63"/>
      <c r="D669" s="50"/>
      <c r="E669" s="50"/>
      <c r="F669" s="50"/>
      <c r="G669" s="50"/>
      <c r="H669" s="50"/>
      <c r="I669" s="26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</row>
    <row r="670" spans="1:44" ht="12.75" customHeight="1" x14ac:dyDescent="0.25">
      <c r="A670" s="26"/>
      <c r="B670" s="26"/>
      <c r="C670" s="63"/>
      <c r="D670" s="50"/>
      <c r="E670" s="50"/>
      <c r="F670" s="50"/>
      <c r="G670" s="50"/>
      <c r="H670" s="50"/>
      <c r="I670" s="26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</row>
    <row r="671" spans="1:44" ht="12.75" customHeight="1" x14ac:dyDescent="0.25">
      <c r="A671" s="26"/>
      <c r="B671" s="26"/>
      <c r="C671" s="63"/>
      <c r="D671" s="50"/>
      <c r="E671" s="50"/>
      <c r="F671" s="50"/>
      <c r="G671" s="50"/>
      <c r="H671" s="50"/>
      <c r="I671" s="26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</row>
    <row r="672" spans="1:44" ht="12.75" customHeight="1" x14ac:dyDescent="0.25">
      <c r="A672" s="26"/>
      <c r="B672" s="26"/>
      <c r="C672" s="63"/>
      <c r="D672" s="50"/>
      <c r="E672" s="50"/>
      <c r="F672" s="50"/>
      <c r="G672" s="50"/>
      <c r="H672" s="50"/>
      <c r="I672" s="26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</row>
    <row r="673" spans="1:44" ht="12.75" customHeight="1" x14ac:dyDescent="0.25">
      <c r="A673" s="26"/>
      <c r="B673" s="26"/>
      <c r="C673" s="63"/>
      <c r="D673" s="50"/>
      <c r="E673" s="50"/>
      <c r="F673" s="50"/>
      <c r="G673" s="50"/>
      <c r="H673" s="50"/>
      <c r="I673" s="26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</row>
    <row r="674" spans="1:44" ht="12.75" customHeight="1" x14ac:dyDescent="0.25">
      <c r="A674" s="26"/>
      <c r="B674" s="26"/>
      <c r="C674" s="63"/>
      <c r="D674" s="50"/>
      <c r="E674" s="50"/>
      <c r="F674" s="50"/>
      <c r="G674" s="50"/>
      <c r="H674" s="50"/>
      <c r="I674" s="26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</row>
    <row r="675" spans="1:44" ht="12.75" customHeight="1" x14ac:dyDescent="0.25">
      <c r="A675" s="26"/>
      <c r="B675" s="26"/>
      <c r="C675" s="63"/>
      <c r="D675" s="50"/>
      <c r="E675" s="50"/>
      <c r="F675" s="50"/>
      <c r="G675" s="50"/>
      <c r="H675" s="50"/>
      <c r="I675" s="26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</row>
    <row r="676" spans="1:44" ht="12.75" customHeight="1" x14ac:dyDescent="0.25">
      <c r="A676" s="26"/>
      <c r="B676" s="26"/>
      <c r="C676" s="63"/>
      <c r="D676" s="50"/>
      <c r="E676" s="50"/>
      <c r="F676" s="50"/>
      <c r="G676" s="50"/>
      <c r="H676" s="50"/>
      <c r="I676" s="26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</row>
    <row r="677" spans="1:44" ht="12.75" customHeight="1" x14ac:dyDescent="0.25">
      <c r="A677" s="26"/>
      <c r="B677" s="26"/>
      <c r="C677" s="63"/>
      <c r="D677" s="50"/>
      <c r="E677" s="50"/>
      <c r="F677" s="50"/>
      <c r="G677" s="50"/>
      <c r="H677" s="50"/>
      <c r="I677" s="26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</row>
    <row r="678" spans="1:44" ht="12.75" customHeight="1" x14ac:dyDescent="0.25">
      <c r="A678" s="26"/>
      <c r="B678" s="26"/>
      <c r="C678" s="63"/>
      <c r="D678" s="50"/>
      <c r="E678" s="50"/>
      <c r="F678" s="50"/>
      <c r="G678" s="50"/>
      <c r="H678" s="50"/>
      <c r="I678" s="26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</row>
    <row r="679" spans="1:44" ht="12.75" customHeight="1" x14ac:dyDescent="0.25">
      <c r="A679" s="26"/>
      <c r="B679" s="26"/>
      <c r="C679" s="63"/>
      <c r="D679" s="50"/>
      <c r="E679" s="50"/>
      <c r="F679" s="50"/>
      <c r="G679" s="50"/>
      <c r="H679" s="50"/>
      <c r="I679" s="26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</row>
    <row r="680" spans="1:44" ht="12.75" customHeight="1" x14ac:dyDescent="0.25">
      <c r="A680" s="26"/>
      <c r="B680" s="26"/>
      <c r="C680" s="63"/>
      <c r="D680" s="50"/>
      <c r="E680" s="50"/>
      <c r="F680" s="50"/>
      <c r="G680" s="50"/>
      <c r="H680" s="50"/>
      <c r="I680" s="26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</row>
    <row r="681" spans="1:44" ht="12.75" customHeight="1" x14ac:dyDescent="0.25">
      <c r="A681" s="26"/>
      <c r="B681" s="26"/>
      <c r="C681" s="63"/>
      <c r="D681" s="50"/>
      <c r="E681" s="50"/>
      <c r="F681" s="50"/>
      <c r="G681" s="50"/>
      <c r="H681" s="50"/>
      <c r="I681" s="26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</row>
    <row r="682" spans="1:44" ht="12.75" customHeight="1" x14ac:dyDescent="0.25">
      <c r="A682" s="26"/>
      <c r="B682" s="26"/>
      <c r="C682" s="63"/>
      <c r="D682" s="50"/>
      <c r="E682" s="50"/>
      <c r="F682" s="50"/>
      <c r="G682" s="50"/>
      <c r="H682" s="50"/>
      <c r="I682" s="26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</row>
    <row r="683" spans="1:44" ht="12.75" customHeight="1" x14ac:dyDescent="0.25">
      <c r="A683" s="26"/>
      <c r="B683" s="26"/>
      <c r="C683" s="63"/>
      <c r="D683" s="50"/>
      <c r="E683" s="50"/>
      <c r="F683" s="50"/>
      <c r="G683" s="50"/>
      <c r="H683" s="50"/>
      <c r="I683" s="26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</row>
    <row r="684" spans="1:44" ht="12.75" customHeight="1" x14ac:dyDescent="0.25">
      <c r="A684" s="26"/>
      <c r="B684" s="26"/>
      <c r="C684" s="63"/>
      <c r="D684" s="50"/>
      <c r="E684" s="50"/>
      <c r="F684" s="50"/>
      <c r="G684" s="50"/>
      <c r="H684" s="50"/>
      <c r="I684" s="26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</row>
    <row r="685" spans="1:44" ht="12.75" customHeight="1" x14ac:dyDescent="0.25">
      <c r="A685" s="26"/>
      <c r="B685" s="26"/>
      <c r="C685" s="63"/>
      <c r="D685" s="50"/>
      <c r="E685" s="50"/>
      <c r="F685" s="50"/>
      <c r="G685" s="50"/>
      <c r="H685" s="50"/>
      <c r="I685" s="26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</row>
    <row r="686" spans="1:44" ht="12.75" customHeight="1" x14ac:dyDescent="0.25">
      <c r="A686" s="26"/>
      <c r="B686" s="26"/>
      <c r="C686" s="63"/>
      <c r="D686" s="50"/>
      <c r="E686" s="50"/>
      <c r="F686" s="50"/>
      <c r="G686" s="50"/>
      <c r="H686" s="50"/>
      <c r="I686" s="26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</row>
    <row r="687" spans="1:44" ht="12.75" customHeight="1" x14ac:dyDescent="0.25">
      <c r="A687" s="26"/>
      <c r="B687" s="26"/>
      <c r="C687" s="63"/>
      <c r="D687" s="50"/>
      <c r="E687" s="50"/>
      <c r="F687" s="50"/>
      <c r="G687" s="50"/>
      <c r="H687" s="50"/>
      <c r="I687" s="26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</row>
    <row r="688" spans="1:44" ht="12.75" customHeight="1" x14ac:dyDescent="0.25">
      <c r="A688" s="26"/>
      <c r="B688" s="26"/>
      <c r="C688" s="63"/>
      <c r="D688" s="50"/>
      <c r="E688" s="50"/>
      <c r="F688" s="50"/>
      <c r="G688" s="50"/>
      <c r="H688" s="50"/>
      <c r="I688" s="26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</row>
    <row r="689" spans="1:44" ht="12.75" customHeight="1" x14ac:dyDescent="0.25">
      <c r="A689" s="26"/>
      <c r="B689" s="26"/>
      <c r="C689" s="63"/>
      <c r="D689" s="50"/>
      <c r="E689" s="50"/>
      <c r="F689" s="50"/>
      <c r="G689" s="50"/>
      <c r="H689" s="50"/>
      <c r="I689" s="26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</row>
    <row r="690" spans="1:44" ht="12.75" customHeight="1" x14ac:dyDescent="0.25">
      <c r="A690" s="26"/>
      <c r="B690" s="26"/>
      <c r="C690" s="63"/>
      <c r="D690" s="50"/>
      <c r="E690" s="50"/>
      <c r="F690" s="50"/>
      <c r="G690" s="50"/>
      <c r="H690" s="50"/>
      <c r="I690" s="26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</row>
    <row r="691" spans="1:44" ht="12.75" customHeight="1" x14ac:dyDescent="0.25">
      <c r="A691" s="26"/>
      <c r="B691" s="26"/>
      <c r="C691" s="63"/>
      <c r="D691" s="50"/>
      <c r="E691" s="50"/>
      <c r="F691" s="50"/>
      <c r="G691" s="50"/>
      <c r="H691" s="50"/>
      <c r="I691" s="26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</row>
    <row r="692" spans="1:44" ht="12.75" customHeight="1" x14ac:dyDescent="0.25">
      <c r="A692" s="26"/>
      <c r="B692" s="26"/>
      <c r="C692" s="63"/>
      <c r="D692" s="50"/>
      <c r="E692" s="50"/>
      <c r="F692" s="50"/>
      <c r="G692" s="50"/>
      <c r="H692" s="50"/>
      <c r="I692" s="26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</row>
    <row r="693" spans="1:44" ht="12.75" customHeight="1" x14ac:dyDescent="0.25">
      <c r="A693" s="26"/>
      <c r="B693" s="26"/>
      <c r="C693" s="63"/>
      <c r="D693" s="50"/>
      <c r="E693" s="50"/>
      <c r="F693" s="50"/>
      <c r="G693" s="50"/>
      <c r="H693" s="50"/>
      <c r="I693" s="26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</row>
    <row r="694" spans="1:44" ht="12.75" customHeight="1" x14ac:dyDescent="0.25">
      <c r="A694" s="26"/>
      <c r="B694" s="26"/>
      <c r="C694" s="63"/>
      <c r="D694" s="50"/>
      <c r="E694" s="50"/>
      <c r="F694" s="50"/>
      <c r="G694" s="50"/>
      <c r="H694" s="50"/>
      <c r="I694" s="26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</row>
    <row r="695" spans="1:44" ht="12.75" customHeight="1" x14ac:dyDescent="0.25">
      <c r="A695" s="26"/>
      <c r="B695" s="26"/>
      <c r="C695" s="63"/>
      <c r="D695" s="50"/>
      <c r="E695" s="50"/>
      <c r="F695" s="50"/>
      <c r="G695" s="50"/>
      <c r="H695" s="50"/>
      <c r="I695" s="26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</row>
    <row r="696" spans="1:44" ht="12.75" customHeight="1" x14ac:dyDescent="0.25">
      <c r="A696" s="26"/>
      <c r="B696" s="26"/>
      <c r="C696" s="63"/>
      <c r="D696" s="50"/>
      <c r="E696" s="50"/>
      <c r="F696" s="50"/>
      <c r="G696" s="50"/>
      <c r="H696" s="50"/>
      <c r="I696" s="26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</row>
    <row r="697" spans="1:44" ht="12.75" customHeight="1" x14ac:dyDescent="0.25">
      <c r="A697" s="26"/>
      <c r="B697" s="26"/>
      <c r="C697" s="63"/>
      <c r="D697" s="50"/>
      <c r="E697" s="50"/>
      <c r="F697" s="50"/>
      <c r="G697" s="50"/>
      <c r="H697" s="50"/>
      <c r="I697" s="26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</row>
    <row r="698" spans="1:44" ht="12.75" customHeight="1" x14ac:dyDescent="0.25">
      <c r="A698" s="26"/>
      <c r="B698" s="26"/>
      <c r="C698" s="63"/>
      <c r="D698" s="50"/>
      <c r="E698" s="50"/>
      <c r="F698" s="50"/>
      <c r="G698" s="50"/>
      <c r="H698" s="50"/>
      <c r="I698" s="26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</row>
    <row r="699" spans="1:44" ht="12.75" customHeight="1" x14ac:dyDescent="0.25">
      <c r="A699" s="26"/>
      <c r="B699" s="26"/>
      <c r="C699" s="63"/>
      <c r="D699" s="50"/>
      <c r="E699" s="50"/>
      <c r="F699" s="50"/>
      <c r="G699" s="50"/>
      <c r="H699" s="50"/>
      <c r="I699" s="26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</row>
    <row r="700" spans="1:44" ht="12.75" customHeight="1" x14ac:dyDescent="0.25">
      <c r="A700" s="26"/>
      <c r="B700" s="26"/>
      <c r="C700" s="63"/>
      <c r="D700" s="50"/>
      <c r="E700" s="50"/>
      <c r="F700" s="50"/>
      <c r="G700" s="50"/>
      <c r="H700" s="50"/>
      <c r="I700" s="26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</row>
    <row r="701" spans="1:44" ht="12.75" customHeight="1" x14ac:dyDescent="0.25">
      <c r="A701" s="26"/>
      <c r="B701" s="26"/>
      <c r="C701" s="63"/>
      <c r="D701" s="50"/>
      <c r="E701" s="50"/>
      <c r="F701" s="50"/>
      <c r="G701" s="50"/>
      <c r="H701" s="50"/>
      <c r="I701" s="26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</row>
    <row r="702" spans="1:44" ht="12.75" customHeight="1" x14ac:dyDescent="0.25">
      <c r="A702" s="26"/>
      <c r="B702" s="26"/>
      <c r="C702" s="63"/>
      <c r="D702" s="50"/>
      <c r="E702" s="50"/>
      <c r="F702" s="50"/>
      <c r="G702" s="50"/>
      <c r="H702" s="50"/>
      <c r="I702" s="26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</row>
    <row r="703" spans="1:44" ht="12.75" customHeight="1" x14ac:dyDescent="0.25">
      <c r="A703" s="26"/>
      <c r="B703" s="26"/>
      <c r="C703" s="63"/>
      <c r="D703" s="50"/>
      <c r="E703" s="50"/>
      <c r="F703" s="50"/>
      <c r="G703" s="50"/>
      <c r="H703" s="50"/>
      <c r="I703" s="26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</row>
    <row r="704" spans="1:44" ht="12.75" customHeight="1" x14ac:dyDescent="0.25">
      <c r="A704" s="26"/>
      <c r="B704" s="26"/>
      <c r="C704" s="63"/>
      <c r="D704" s="50"/>
      <c r="E704" s="50"/>
      <c r="F704" s="50"/>
      <c r="G704" s="50"/>
      <c r="H704" s="50"/>
      <c r="I704" s="26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</row>
    <row r="705" spans="1:44" ht="12.75" customHeight="1" x14ac:dyDescent="0.25">
      <c r="A705" s="26"/>
      <c r="B705" s="26"/>
      <c r="C705" s="63"/>
      <c r="D705" s="50"/>
      <c r="E705" s="50"/>
      <c r="F705" s="50"/>
      <c r="G705" s="50"/>
      <c r="H705" s="50"/>
      <c r="I705" s="26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</row>
    <row r="706" spans="1:44" ht="12.75" customHeight="1" x14ac:dyDescent="0.25">
      <c r="A706" s="26"/>
      <c r="B706" s="26"/>
      <c r="C706" s="63"/>
      <c r="D706" s="50"/>
      <c r="E706" s="50"/>
      <c r="F706" s="50"/>
      <c r="G706" s="50"/>
      <c r="H706" s="50"/>
      <c r="I706" s="26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</row>
    <row r="707" spans="1:44" ht="12.75" customHeight="1" x14ac:dyDescent="0.25">
      <c r="A707" s="26"/>
      <c r="B707" s="26"/>
      <c r="C707" s="63"/>
      <c r="D707" s="50"/>
      <c r="E707" s="50"/>
      <c r="F707" s="50"/>
      <c r="G707" s="50"/>
      <c r="H707" s="50"/>
      <c r="I707" s="26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</row>
    <row r="708" spans="1:44" ht="12.75" customHeight="1" x14ac:dyDescent="0.25">
      <c r="A708" s="26"/>
      <c r="B708" s="26"/>
      <c r="C708" s="63"/>
      <c r="D708" s="50"/>
      <c r="E708" s="50"/>
      <c r="F708" s="50"/>
      <c r="G708" s="50"/>
      <c r="H708" s="50"/>
      <c r="I708" s="26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</row>
    <row r="709" spans="1:44" ht="12.75" customHeight="1" x14ac:dyDescent="0.25">
      <c r="A709" s="26"/>
      <c r="B709" s="26"/>
      <c r="C709" s="63"/>
      <c r="D709" s="50"/>
      <c r="E709" s="50"/>
      <c r="F709" s="50"/>
      <c r="G709" s="50"/>
      <c r="H709" s="50"/>
      <c r="I709" s="26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</row>
    <row r="710" spans="1:44" ht="12.75" customHeight="1" x14ac:dyDescent="0.25">
      <c r="A710" s="26"/>
      <c r="B710" s="26"/>
      <c r="C710" s="63"/>
      <c r="D710" s="50"/>
      <c r="E710" s="50"/>
      <c r="F710" s="50"/>
      <c r="G710" s="50"/>
      <c r="H710" s="50"/>
      <c r="I710" s="26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</row>
    <row r="711" spans="1:44" ht="12.75" customHeight="1" x14ac:dyDescent="0.25">
      <c r="A711" s="26"/>
      <c r="B711" s="26"/>
      <c r="C711" s="63"/>
      <c r="D711" s="50"/>
      <c r="E711" s="50"/>
      <c r="F711" s="50"/>
      <c r="G711" s="50"/>
      <c r="H711" s="50"/>
      <c r="I711" s="26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</row>
    <row r="712" spans="1:44" ht="12.75" customHeight="1" x14ac:dyDescent="0.25">
      <c r="A712" s="26"/>
      <c r="B712" s="26"/>
      <c r="C712" s="63"/>
      <c r="D712" s="50"/>
      <c r="E712" s="50"/>
      <c r="F712" s="50"/>
      <c r="G712" s="50"/>
      <c r="H712" s="50"/>
      <c r="I712" s="26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</row>
    <row r="713" spans="1:44" ht="12.75" customHeight="1" x14ac:dyDescent="0.25">
      <c r="A713" s="26"/>
      <c r="B713" s="26"/>
      <c r="C713" s="63"/>
      <c r="D713" s="50"/>
      <c r="E713" s="50"/>
      <c r="F713" s="50"/>
      <c r="G713" s="50"/>
      <c r="H713" s="50"/>
      <c r="I713" s="26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</row>
    <row r="714" spans="1:44" ht="12.75" customHeight="1" x14ac:dyDescent="0.25">
      <c r="A714" s="26"/>
      <c r="B714" s="26"/>
      <c r="C714" s="63"/>
      <c r="D714" s="50"/>
      <c r="E714" s="50"/>
      <c r="F714" s="50"/>
      <c r="G714" s="50"/>
      <c r="H714" s="50"/>
      <c r="I714" s="26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</row>
    <row r="715" spans="1:44" ht="12.75" customHeight="1" x14ac:dyDescent="0.25">
      <c r="A715" s="26"/>
      <c r="B715" s="26"/>
      <c r="C715" s="63"/>
      <c r="D715" s="50"/>
      <c r="E715" s="50"/>
      <c r="F715" s="50"/>
      <c r="G715" s="50"/>
      <c r="H715" s="50"/>
      <c r="I715" s="26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</row>
    <row r="716" spans="1:44" ht="12.75" customHeight="1" x14ac:dyDescent="0.25">
      <c r="A716" s="26"/>
      <c r="B716" s="26"/>
      <c r="C716" s="63"/>
      <c r="D716" s="50"/>
      <c r="E716" s="50"/>
      <c r="F716" s="50"/>
      <c r="G716" s="50"/>
      <c r="H716" s="50"/>
      <c r="I716" s="26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</row>
    <row r="717" spans="1:44" ht="12.75" customHeight="1" x14ac:dyDescent="0.25">
      <c r="A717" s="26"/>
      <c r="B717" s="26"/>
      <c r="C717" s="63"/>
      <c r="D717" s="50"/>
      <c r="E717" s="50"/>
      <c r="F717" s="50"/>
      <c r="G717" s="50"/>
      <c r="H717" s="50"/>
      <c r="I717" s="26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</row>
    <row r="718" spans="1:44" ht="12.75" customHeight="1" x14ac:dyDescent="0.25">
      <c r="A718" s="26"/>
      <c r="B718" s="26"/>
      <c r="C718" s="63"/>
      <c r="D718" s="50"/>
      <c r="E718" s="50"/>
      <c r="F718" s="50"/>
      <c r="G718" s="50"/>
      <c r="H718" s="50"/>
      <c r="I718" s="26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</row>
    <row r="719" spans="1:44" ht="12.75" customHeight="1" x14ac:dyDescent="0.25">
      <c r="A719" s="26"/>
      <c r="B719" s="26"/>
      <c r="C719" s="63"/>
      <c r="D719" s="50"/>
      <c r="E719" s="50"/>
      <c r="F719" s="50"/>
      <c r="G719" s="50"/>
      <c r="H719" s="50"/>
      <c r="I719" s="26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</row>
    <row r="720" spans="1:44" ht="12.75" customHeight="1" x14ac:dyDescent="0.25">
      <c r="A720" s="26"/>
      <c r="B720" s="26"/>
      <c r="C720" s="63"/>
      <c r="D720" s="50"/>
      <c r="E720" s="50"/>
      <c r="F720" s="50"/>
      <c r="G720" s="50"/>
      <c r="H720" s="50"/>
      <c r="I720" s="26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</row>
    <row r="721" spans="1:44" ht="12.75" customHeight="1" x14ac:dyDescent="0.25">
      <c r="A721" s="26"/>
      <c r="B721" s="26"/>
      <c r="C721" s="63"/>
      <c r="D721" s="50"/>
      <c r="E721" s="50"/>
      <c r="F721" s="50"/>
      <c r="G721" s="50"/>
      <c r="H721" s="50"/>
      <c r="I721" s="26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</row>
    <row r="722" spans="1:44" ht="12.75" customHeight="1" x14ac:dyDescent="0.25">
      <c r="A722" s="26"/>
      <c r="B722" s="26"/>
      <c r="C722" s="63"/>
      <c r="D722" s="50"/>
      <c r="E722" s="50"/>
      <c r="F722" s="50"/>
      <c r="G722" s="50"/>
      <c r="H722" s="50"/>
      <c r="I722" s="26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</row>
    <row r="723" spans="1:44" ht="12.75" customHeight="1" x14ac:dyDescent="0.25">
      <c r="A723" s="26"/>
      <c r="B723" s="26"/>
      <c r="C723" s="63"/>
      <c r="D723" s="50"/>
      <c r="E723" s="50"/>
      <c r="F723" s="50"/>
      <c r="G723" s="50"/>
      <c r="H723" s="50"/>
      <c r="I723" s="26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</row>
    <row r="724" spans="1:44" ht="12.75" customHeight="1" x14ac:dyDescent="0.25">
      <c r="A724" s="26"/>
      <c r="B724" s="26"/>
      <c r="C724" s="63"/>
      <c r="D724" s="50"/>
      <c r="E724" s="50"/>
      <c r="F724" s="50"/>
      <c r="G724" s="50"/>
      <c r="H724" s="50"/>
      <c r="I724" s="26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</row>
    <row r="725" spans="1:44" ht="12.75" customHeight="1" x14ac:dyDescent="0.25">
      <c r="A725" s="26"/>
      <c r="B725" s="26"/>
      <c r="C725" s="63"/>
      <c r="D725" s="50"/>
      <c r="E725" s="50"/>
      <c r="F725" s="50"/>
      <c r="G725" s="50"/>
      <c r="H725" s="50"/>
      <c r="I725" s="26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</row>
    <row r="726" spans="1:44" ht="12.75" customHeight="1" x14ac:dyDescent="0.25">
      <c r="A726" s="26"/>
      <c r="B726" s="26"/>
      <c r="C726" s="63"/>
      <c r="D726" s="50"/>
      <c r="E726" s="50"/>
      <c r="F726" s="50"/>
      <c r="G726" s="50"/>
      <c r="H726" s="50"/>
      <c r="I726" s="26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</row>
    <row r="727" spans="1:44" ht="12.75" customHeight="1" x14ac:dyDescent="0.25">
      <c r="A727" s="26"/>
      <c r="B727" s="26"/>
      <c r="C727" s="63"/>
      <c r="D727" s="50"/>
      <c r="E727" s="50"/>
      <c r="F727" s="50"/>
      <c r="G727" s="50"/>
      <c r="H727" s="50"/>
      <c r="I727" s="26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</row>
    <row r="728" spans="1:44" ht="12.75" customHeight="1" x14ac:dyDescent="0.25">
      <c r="A728" s="26"/>
      <c r="B728" s="26"/>
      <c r="C728" s="63"/>
      <c r="D728" s="50"/>
      <c r="E728" s="50"/>
      <c r="F728" s="50"/>
      <c r="G728" s="50"/>
      <c r="H728" s="50"/>
      <c r="I728" s="26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</row>
    <row r="729" spans="1:44" ht="12.75" customHeight="1" x14ac:dyDescent="0.25">
      <c r="A729" s="26"/>
      <c r="B729" s="26"/>
      <c r="C729" s="63"/>
      <c r="D729" s="50"/>
      <c r="E729" s="50"/>
      <c r="F729" s="50"/>
      <c r="G729" s="50"/>
      <c r="H729" s="50"/>
      <c r="I729" s="26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</row>
    <row r="730" spans="1:44" ht="12.75" customHeight="1" x14ac:dyDescent="0.25">
      <c r="A730" s="26"/>
      <c r="B730" s="26"/>
      <c r="C730" s="63"/>
      <c r="D730" s="50"/>
      <c r="E730" s="50"/>
      <c r="F730" s="50"/>
      <c r="G730" s="50"/>
      <c r="H730" s="50"/>
      <c r="I730" s="26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</row>
    <row r="731" spans="1:44" ht="12.75" customHeight="1" x14ac:dyDescent="0.25">
      <c r="A731" s="26"/>
      <c r="B731" s="26"/>
      <c r="C731" s="63"/>
      <c r="D731" s="50"/>
      <c r="E731" s="50"/>
      <c r="F731" s="50"/>
      <c r="G731" s="50"/>
      <c r="H731" s="50"/>
      <c r="I731" s="26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</row>
    <row r="732" spans="1:44" ht="12.75" customHeight="1" x14ac:dyDescent="0.25">
      <c r="A732" s="26"/>
      <c r="B732" s="26"/>
      <c r="C732" s="63"/>
      <c r="D732" s="50"/>
      <c r="E732" s="50"/>
      <c r="F732" s="50"/>
      <c r="G732" s="50"/>
      <c r="H732" s="50"/>
      <c r="I732" s="26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</row>
    <row r="733" spans="1:44" ht="12.75" customHeight="1" x14ac:dyDescent="0.25">
      <c r="A733" s="26"/>
      <c r="B733" s="26"/>
      <c r="C733" s="63"/>
      <c r="D733" s="50"/>
      <c r="E733" s="50"/>
      <c r="F733" s="50"/>
      <c r="G733" s="50"/>
      <c r="H733" s="50"/>
      <c r="I733" s="26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</row>
    <row r="734" spans="1:44" ht="12.75" customHeight="1" x14ac:dyDescent="0.25">
      <c r="A734" s="26"/>
      <c r="B734" s="26"/>
      <c r="C734" s="63"/>
      <c r="D734" s="50"/>
      <c r="E734" s="50"/>
      <c r="F734" s="50"/>
      <c r="G734" s="50"/>
      <c r="H734" s="50"/>
      <c r="I734" s="26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</row>
    <row r="735" spans="1:44" ht="12.75" customHeight="1" x14ac:dyDescent="0.25">
      <c r="A735" s="26"/>
      <c r="B735" s="26"/>
      <c r="C735" s="63"/>
      <c r="D735" s="50"/>
      <c r="E735" s="50"/>
      <c r="F735" s="50"/>
      <c r="G735" s="50"/>
      <c r="H735" s="50"/>
      <c r="I735" s="26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</row>
    <row r="736" spans="1:44" ht="12.75" customHeight="1" x14ac:dyDescent="0.25">
      <c r="A736" s="26"/>
      <c r="B736" s="26"/>
      <c r="C736" s="63"/>
      <c r="D736" s="50"/>
      <c r="E736" s="50"/>
      <c r="F736" s="50"/>
      <c r="G736" s="50"/>
      <c r="H736" s="50"/>
      <c r="I736" s="26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</row>
    <row r="737" spans="1:44" ht="12.75" customHeight="1" x14ac:dyDescent="0.25">
      <c r="A737" s="26"/>
      <c r="B737" s="26"/>
      <c r="C737" s="63"/>
      <c r="D737" s="50"/>
      <c r="E737" s="50"/>
      <c r="F737" s="50"/>
      <c r="G737" s="50"/>
      <c r="H737" s="50"/>
      <c r="I737" s="26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</row>
    <row r="738" spans="1:44" ht="12.75" customHeight="1" x14ac:dyDescent="0.25">
      <c r="A738" s="26"/>
      <c r="B738" s="26"/>
      <c r="C738" s="63"/>
      <c r="D738" s="50"/>
      <c r="E738" s="50"/>
      <c r="F738" s="50"/>
      <c r="G738" s="50"/>
      <c r="H738" s="50"/>
      <c r="I738" s="26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</row>
    <row r="739" spans="1:44" ht="12.75" customHeight="1" x14ac:dyDescent="0.25">
      <c r="A739" s="26"/>
      <c r="B739" s="26"/>
      <c r="C739" s="63"/>
      <c r="D739" s="50"/>
      <c r="E739" s="50"/>
      <c r="F739" s="50"/>
      <c r="G739" s="50"/>
      <c r="H739" s="50"/>
      <c r="I739" s="26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</row>
    <row r="740" spans="1:44" ht="12.75" customHeight="1" x14ac:dyDescent="0.25">
      <c r="A740" s="26"/>
      <c r="B740" s="26"/>
      <c r="C740" s="63"/>
      <c r="D740" s="50"/>
      <c r="E740" s="50"/>
      <c r="F740" s="50"/>
      <c r="G740" s="50"/>
      <c r="H740" s="50"/>
      <c r="I740" s="26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</row>
    <row r="741" spans="1:44" ht="12.75" customHeight="1" x14ac:dyDescent="0.25">
      <c r="A741" s="26"/>
      <c r="B741" s="26"/>
      <c r="C741" s="63"/>
      <c r="D741" s="50"/>
      <c r="E741" s="50"/>
      <c r="F741" s="50"/>
      <c r="G741" s="50"/>
      <c r="H741" s="50"/>
      <c r="I741" s="26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</row>
    <row r="742" spans="1:44" ht="12.75" customHeight="1" x14ac:dyDescent="0.25">
      <c r="A742" s="26"/>
      <c r="B742" s="26"/>
      <c r="C742" s="63"/>
      <c r="D742" s="50"/>
      <c r="E742" s="50"/>
      <c r="F742" s="50"/>
      <c r="G742" s="50"/>
      <c r="H742" s="50"/>
      <c r="I742" s="26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</row>
    <row r="743" spans="1:44" ht="12.75" customHeight="1" x14ac:dyDescent="0.25">
      <c r="A743" s="26"/>
      <c r="B743" s="26"/>
      <c r="C743" s="63"/>
      <c r="D743" s="50"/>
      <c r="E743" s="50"/>
      <c r="F743" s="50"/>
      <c r="G743" s="50"/>
      <c r="H743" s="50"/>
      <c r="I743" s="26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</row>
    <row r="744" spans="1:44" ht="12.75" customHeight="1" x14ac:dyDescent="0.25">
      <c r="A744" s="26"/>
      <c r="B744" s="26"/>
      <c r="C744" s="63"/>
      <c r="D744" s="50"/>
      <c r="E744" s="50"/>
      <c r="F744" s="50"/>
      <c r="G744" s="50"/>
      <c r="H744" s="50"/>
      <c r="I744" s="26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</row>
    <row r="745" spans="1:44" ht="12.75" customHeight="1" x14ac:dyDescent="0.25">
      <c r="A745" s="26"/>
      <c r="B745" s="26"/>
      <c r="C745" s="63"/>
      <c r="D745" s="50"/>
      <c r="E745" s="50"/>
      <c r="F745" s="50"/>
      <c r="G745" s="50"/>
      <c r="H745" s="50"/>
      <c r="I745" s="26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</row>
    <row r="746" spans="1:44" ht="12.75" customHeight="1" x14ac:dyDescent="0.25">
      <c r="A746" s="26"/>
      <c r="B746" s="26"/>
      <c r="C746" s="63"/>
      <c r="D746" s="50"/>
      <c r="E746" s="50"/>
      <c r="F746" s="50"/>
      <c r="G746" s="50"/>
      <c r="H746" s="50"/>
      <c r="I746" s="26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</row>
    <row r="747" spans="1:44" ht="12.75" customHeight="1" x14ac:dyDescent="0.25">
      <c r="A747" s="26"/>
      <c r="B747" s="26"/>
      <c r="C747" s="63"/>
      <c r="D747" s="50"/>
      <c r="E747" s="50"/>
      <c r="F747" s="50"/>
      <c r="G747" s="50"/>
      <c r="H747" s="50"/>
      <c r="I747" s="26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</row>
    <row r="748" spans="1:44" ht="12.75" customHeight="1" x14ac:dyDescent="0.25">
      <c r="A748" s="26"/>
      <c r="B748" s="26"/>
      <c r="C748" s="63"/>
      <c r="D748" s="50"/>
      <c r="E748" s="50"/>
      <c r="F748" s="50"/>
      <c r="G748" s="50"/>
      <c r="H748" s="50"/>
      <c r="I748" s="26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</row>
    <row r="749" spans="1:44" ht="12.75" customHeight="1" x14ac:dyDescent="0.25">
      <c r="A749" s="26"/>
      <c r="B749" s="26"/>
      <c r="C749" s="63"/>
      <c r="D749" s="50"/>
      <c r="E749" s="50"/>
      <c r="F749" s="50"/>
      <c r="G749" s="50"/>
      <c r="H749" s="50"/>
      <c r="I749" s="26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</row>
    <row r="750" spans="1:44" ht="12.75" customHeight="1" x14ac:dyDescent="0.25">
      <c r="A750" s="26"/>
      <c r="B750" s="26"/>
      <c r="C750" s="63"/>
      <c r="D750" s="50"/>
      <c r="E750" s="50"/>
      <c r="F750" s="50"/>
      <c r="G750" s="50"/>
      <c r="H750" s="50"/>
      <c r="I750" s="26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</row>
    <row r="751" spans="1:44" ht="12.75" customHeight="1" x14ac:dyDescent="0.25">
      <c r="A751" s="26"/>
      <c r="B751" s="26"/>
      <c r="C751" s="63"/>
      <c r="D751" s="50"/>
      <c r="E751" s="50"/>
      <c r="F751" s="50"/>
      <c r="G751" s="50"/>
      <c r="H751" s="50"/>
      <c r="I751" s="26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</row>
    <row r="752" spans="1:44" ht="12.75" customHeight="1" x14ac:dyDescent="0.25">
      <c r="A752" s="26"/>
      <c r="B752" s="26"/>
      <c r="C752" s="63"/>
      <c r="D752" s="50"/>
      <c r="E752" s="50"/>
      <c r="F752" s="50"/>
      <c r="G752" s="50"/>
      <c r="H752" s="50"/>
      <c r="I752" s="26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</row>
    <row r="753" spans="1:44" ht="12.75" customHeight="1" x14ac:dyDescent="0.25">
      <c r="A753" s="26"/>
      <c r="B753" s="26"/>
      <c r="C753" s="63"/>
      <c r="D753" s="50"/>
      <c r="E753" s="50"/>
      <c r="F753" s="50"/>
      <c r="G753" s="50"/>
      <c r="H753" s="50"/>
      <c r="I753" s="26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</row>
    <row r="754" spans="1:44" ht="12.75" customHeight="1" x14ac:dyDescent="0.25">
      <c r="A754" s="26"/>
      <c r="B754" s="26"/>
      <c r="C754" s="63"/>
      <c r="D754" s="50"/>
      <c r="E754" s="50"/>
      <c r="F754" s="50"/>
      <c r="G754" s="50"/>
      <c r="H754" s="50"/>
      <c r="I754" s="26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</row>
    <row r="755" spans="1:44" ht="12.75" customHeight="1" x14ac:dyDescent="0.25">
      <c r="A755" s="26"/>
      <c r="B755" s="26"/>
      <c r="C755" s="63"/>
      <c r="D755" s="50"/>
      <c r="E755" s="50"/>
      <c r="F755" s="50"/>
      <c r="G755" s="50"/>
      <c r="H755" s="50"/>
      <c r="I755" s="26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</row>
    <row r="756" spans="1:44" ht="12.75" customHeight="1" x14ac:dyDescent="0.25">
      <c r="A756" s="26"/>
      <c r="B756" s="26"/>
      <c r="C756" s="63"/>
      <c r="D756" s="50"/>
      <c r="E756" s="50"/>
      <c r="F756" s="50"/>
      <c r="G756" s="50"/>
      <c r="H756" s="50"/>
      <c r="I756" s="26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</row>
    <row r="757" spans="1:44" ht="12.75" customHeight="1" x14ac:dyDescent="0.25">
      <c r="A757" s="26"/>
      <c r="B757" s="26"/>
      <c r="C757" s="63"/>
      <c r="D757" s="50"/>
      <c r="E757" s="50"/>
      <c r="F757" s="50"/>
      <c r="G757" s="50"/>
      <c r="H757" s="50"/>
      <c r="I757" s="26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</row>
    <row r="758" spans="1:44" ht="12.75" customHeight="1" x14ac:dyDescent="0.25">
      <c r="A758" s="26"/>
      <c r="B758" s="26"/>
      <c r="C758" s="63"/>
      <c r="D758" s="50"/>
      <c r="E758" s="50"/>
      <c r="F758" s="50"/>
      <c r="G758" s="50"/>
      <c r="H758" s="50"/>
      <c r="I758" s="26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</row>
    <row r="759" spans="1:44" ht="12.75" customHeight="1" x14ac:dyDescent="0.25">
      <c r="A759" s="26"/>
      <c r="B759" s="26"/>
      <c r="C759" s="63"/>
      <c r="D759" s="50"/>
      <c r="E759" s="50"/>
      <c r="F759" s="50"/>
      <c r="G759" s="50"/>
      <c r="H759" s="50"/>
      <c r="I759" s="26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</row>
    <row r="760" spans="1:44" ht="12.75" customHeight="1" x14ac:dyDescent="0.25">
      <c r="A760" s="26"/>
      <c r="B760" s="26"/>
      <c r="C760" s="63"/>
      <c r="D760" s="50"/>
      <c r="E760" s="50"/>
      <c r="F760" s="50"/>
      <c r="G760" s="50"/>
      <c r="H760" s="50"/>
      <c r="I760" s="26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</row>
    <row r="761" spans="1:44" ht="12.75" customHeight="1" x14ac:dyDescent="0.25">
      <c r="A761" s="26"/>
      <c r="B761" s="26"/>
      <c r="C761" s="63"/>
      <c r="D761" s="50"/>
      <c r="E761" s="50"/>
      <c r="F761" s="50"/>
      <c r="G761" s="50"/>
      <c r="H761" s="50"/>
      <c r="I761" s="26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</row>
    <row r="762" spans="1:44" ht="12.75" customHeight="1" x14ac:dyDescent="0.25">
      <c r="A762" s="26"/>
      <c r="B762" s="26"/>
      <c r="C762" s="63"/>
      <c r="D762" s="50"/>
      <c r="E762" s="50"/>
      <c r="F762" s="50"/>
      <c r="G762" s="50"/>
      <c r="H762" s="50"/>
      <c r="I762" s="26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</row>
    <row r="763" spans="1:44" ht="12.75" customHeight="1" x14ac:dyDescent="0.25">
      <c r="A763" s="26"/>
      <c r="B763" s="26"/>
      <c r="C763" s="63"/>
      <c r="D763" s="50"/>
      <c r="E763" s="50"/>
      <c r="F763" s="50"/>
      <c r="G763" s="50"/>
      <c r="H763" s="50"/>
      <c r="I763" s="26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</row>
    <row r="764" spans="1:44" ht="12.75" customHeight="1" x14ac:dyDescent="0.25">
      <c r="A764" s="26"/>
      <c r="B764" s="26"/>
      <c r="C764" s="63"/>
      <c r="D764" s="50"/>
      <c r="E764" s="50"/>
      <c r="F764" s="50"/>
      <c r="G764" s="50"/>
      <c r="H764" s="50"/>
      <c r="I764" s="26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</row>
    <row r="765" spans="1:44" ht="12.75" customHeight="1" x14ac:dyDescent="0.25">
      <c r="A765" s="26"/>
      <c r="B765" s="26"/>
      <c r="C765" s="63"/>
      <c r="D765" s="50"/>
      <c r="E765" s="50"/>
      <c r="F765" s="50"/>
      <c r="G765" s="50"/>
      <c r="H765" s="50"/>
      <c r="I765" s="26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</row>
    <row r="766" spans="1:44" ht="12.75" customHeight="1" x14ac:dyDescent="0.25">
      <c r="A766" s="26"/>
      <c r="B766" s="26"/>
      <c r="C766" s="63"/>
      <c r="D766" s="50"/>
      <c r="E766" s="50"/>
      <c r="F766" s="50"/>
      <c r="G766" s="50"/>
      <c r="H766" s="50"/>
      <c r="I766" s="26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</row>
    <row r="767" spans="1:44" ht="12.75" customHeight="1" x14ac:dyDescent="0.25">
      <c r="A767" s="26"/>
      <c r="B767" s="26"/>
      <c r="C767" s="63"/>
      <c r="D767" s="50"/>
      <c r="E767" s="50"/>
      <c r="F767" s="50"/>
      <c r="G767" s="50"/>
      <c r="H767" s="50"/>
      <c r="I767" s="26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</row>
    <row r="768" spans="1:44" ht="12.75" customHeight="1" x14ac:dyDescent="0.25">
      <c r="A768" s="26"/>
      <c r="B768" s="26"/>
      <c r="C768" s="63"/>
      <c r="D768" s="50"/>
      <c r="E768" s="50"/>
      <c r="F768" s="50"/>
      <c r="G768" s="50"/>
      <c r="H768" s="50"/>
      <c r="I768" s="26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</row>
    <row r="769" spans="1:44" ht="12.75" customHeight="1" x14ac:dyDescent="0.25">
      <c r="A769" s="26"/>
      <c r="B769" s="26"/>
      <c r="C769" s="63"/>
      <c r="D769" s="50"/>
      <c r="E769" s="50"/>
      <c r="F769" s="50"/>
      <c r="G769" s="50"/>
      <c r="H769" s="50"/>
      <c r="I769" s="26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</row>
    <row r="770" spans="1:44" ht="12.75" customHeight="1" x14ac:dyDescent="0.25">
      <c r="A770" s="26"/>
      <c r="B770" s="26"/>
      <c r="C770" s="63"/>
      <c r="D770" s="50"/>
      <c r="E770" s="50"/>
      <c r="F770" s="50"/>
      <c r="G770" s="50"/>
      <c r="H770" s="50"/>
      <c r="I770" s="26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</row>
    <row r="771" spans="1:44" ht="12.75" customHeight="1" x14ac:dyDescent="0.25">
      <c r="A771" s="26"/>
      <c r="B771" s="26"/>
      <c r="C771" s="63"/>
      <c r="D771" s="50"/>
      <c r="E771" s="50"/>
      <c r="F771" s="50"/>
      <c r="G771" s="50"/>
      <c r="H771" s="50"/>
      <c r="I771" s="26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</row>
    <row r="772" spans="1:44" ht="12.75" customHeight="1" x14ac:dyDescent="0.25">
      <c r="A772" s="26"/>
      <c r="B772" s="26"/>
      <c r="C772" s="63"/>
      <c r="D772" s="50"/>
      <c r="E772" s="50"/>
      <c r="F772" s="50"/>
      <c r="G772" s="50"/>
      <c r="H772" s="50"/>
      <c r="I772" s="26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</row>
    <row r="773" spans="1:44" ht="12.75" customHeight="1" x14ac:dyDescent="0.25">
      <c r="A773" s="26"/>
      <c r="B773" s="26"/>
      <c r="C773" s="63"/>
      <c r="D773" s="50"/>
      <c r="E773" s="50"/>
      <c r="F773" s="50"/>
      <c r="G773" s="50"/>
      <c r="H773" s="50"/>
      <c r="I773" s="26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</row>
    <row r="774" spans="1:44" ht="12.75" customHeight="1" x14ac:dyDescent="0.25">
      <c r="A774" s="26"/>
      <c r="B774" s="26"/>
      <c r="C774" s="63"/>
      <c r="D774" s="50"/>
      <c r="E774" s="50"/>
      <c r="F774" s="50"/>
      <c r="G774" s="50"/>
      <c r="H774" s="50"/>
      <c r="I774" s="26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</row>
    <row r="775" spans="1:44" ht="12.75" customHeight="1" x14ac:dyDescent="0.25">
      <c r="A775" s="26"/>
      <c r="B775" s="26"/>
      <c r="C775" s="63"/>
      <c r="D775" s="50"/>
      <c r="E775" s="50"/>
      <c r="F775" s="50"/>
      <c r="G775" s="50"/>
      <c r="H775" s="50"/>
      <c r="I775" s="26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</row>
    <row r="776" spans="1:44" ht="12.75" customHeight="1" x14ac:dyDescent="0.25">
      <c r="A776" s="26"/>
      <c r="B776" s="26"/>
      <c r="C776" s="63"/>
      <c r="D776" s="50"/>
      <c r="E776" s="50"/>
      <c r="F776" s="50"/>
      <c r="G776" s="50"/>
      <c r="H776" s="50"/>
      <c r="I776" s="26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</row>
    <row r="777" spans="1:44" ht="12.75" customHeight="1" x14ac:dyDescent="0.25">
      <c r="A777" s="26"/>
      <c r="B777" s="26"/>
      <c r="C777" s="63"/>
      <c r="D777" s="50"/>
      <c r="E777" s="50"/>
      <c r="F777" s="50"/>
      <c r="G777" s="50"/>
      <c r="H777" s="50"/>
      <c r="I777" s="26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</row>
    <row r="778" spans="1:44" ht="12.75" customHeight="1" x14ac:dyDescent="0.25">
      <c r="A778" s="26"/>
      <c r="B778" s="26"/>
      <c r="C778" s="63"/>
      <c r="D778" s="50"/>
      <c r="E778" s="50"/>
      <c r="F778" s="50"/>
      <c r="G778" s="50"/>
      <c r="H778" s="50"/>
      <c r="I778" s="26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</row>
    <row r="779" spans="1:44" ht="12.75" customHeight="1" x14ac:dyDescent="0.25">
      <c r="A779" s="26"/>
      <c r="B779" s="26"/>
      <c r="C779" s="63"/>
      <c r="D779" s="50"/>
      <c r="E779" s="50"/>
      <c r="F779" s="50"/>
      <c r="G779" s="50"/>
      <c r="H779" s="50"/>
      <c r="I779" s="26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</row>
    <row r="780" spans="1:44" ht="12.75" customHeight="1" x14ac:dyDescent="0.25">
      <c r="A780" s="26"/>
      <c r="B780" s="26"/>
      <c r="C780" s="63"/>
      <c r="D780" s="50"/>
      <c r="E780" s="50"/>
      <c r="F780" s="50"/>
      <c r="G780" s="50"/>
      <c r="H780" s="50"/>
      <c r="I780" s="26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</row>
    <row r="781" spans="1:44" ht="12.75" customHeight="1" x14ac:dyDescent="0.25">
      <c r="A781" s="26"/>
      <c r="B781" s="26"/>
      <c r="C781" s="63"/>
      <c r="D781" s="50"/>
      <c r="E781" s="50"/>
      <c r="F781" s="50"/>
      <c r="G781" s="50"/>
      <c r="H781" s="50"/>
      <c r="I781" s="26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</row>
    <row r="782" spans="1:44" ht="12.75" customHeight="1" x14ac:dyDescent="0.25">
      <c r="A782" s="26"/>
      <c r="B782" s="26"/>
      <c r="C782" s="63"/>
      <c r="D782" s="50"/>
      <c r="E782" s="50"/>
      <c r="F782" s="50"/>
      <c r="G782" s="50"/>
      <c r="H782" s="50"/>
      <c r="I782" s="26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</row>
    <row r="783" spans="1:44" ht="12.75" customHeight="1" x14ac:dyDescent="0.25">
      <c r="A783" s="26"/>
      <c r="B783" s="26"/>
      <c r="C783" s="63"/>
      <c r="D783" s="50"/>
      <c r="E783" s="50"/>
      <c r="F783" s="50"/>
      <c r="G783" s="50"/>
      <c r="H783" s="50"/>
      <c r="I783" s="26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</row>
    <row r="784" spans="1:44" ht="12.75" customHeight="1" x14ac:dyDescent="0.25">
      <c r="A784" s="26"/>
      <c r="B784" s="26"/>
      <c r="C784" s="63"/>
      <c r="D784" s="50"/>
      <c r="E784" s="50"/>
      <c r="F784" s="50"/>
      <c r="G784" s="50"/>
      <c r="H784" s="50"/>
      <c r="I784" s="26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</row>
    <row r="785" spans="1:44" ht="12.75" customHeight="1" x14ac:dyDescent="0.25">
      <c r="A785" s="26"/>
      <c r="B785" s="26"/>
      <c r="C785" s="63"/>
      <c r="D785" s="50"/>
      <c r="E785" s="50"/>
      <c r="F785" s="50"/>
      <c r="G785" s="50"/>
      <c r="H785" s="50"/>
      <c r="I785" s="26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</row>
    <row r="786" spans="1:44" ht="12.75" customHeight="1" x14ac:dyDescent="0.25">
      <c r="A786" s="26"/>
      <c r="B786" s="26"/>
      <c r="C786" s="63"/>
      <c r="D786" s="50"/>
      <c r="E786" s="50"/>
      <c r="F786" s="50"/>
      <c r="G786" s="50"/>
      <c r="H786" s="50"/>
      <c r="I786" s="26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</row>
    <row r="787" spans="1:44" ht="12.75" customHeight="1" x14ac:dyDescent="0.25">
      <c r="A787" s="26"/>
      <c r="B787" s="26"/>
      <c r="C787" s="63"/>
      <c r="D787" s="50"/>
      <c r="E787" s="50"/>
      <c r="F787" s="50"/>
      <c r="G787" s="50"/>
      <c r="H787" s="50"/>
      <c r="I787" s="26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</row>
    <row r="788" spans="1:44" ht="12.75" customHeight="1" x14ac:dyDescent="0.25">
      <c r="A788" s="26"/>
      <c r="B788" s="26"/>
      <c r="C788" s="63"/>
      <c r="D788" s="50"/>
      <c r="E788" s="50"/>
      <c r="F788" s="50"/>
      <c r="G788" s="50"/>
      <c r="H788" s="50"/>
      <c r="I788" s="26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</row>
    <row r="789" spans="1:44" ht="12.75" customHeight="1" x14ac:dyDescent="0.25">
      <c r="A789" s="26"/>
      <c r="B789" s="26"/>
      <c r="C789" s="63"/>
      <c r="D789" s="50"/>
      <c r="E789" s="50"/>
      <c r="F789" s="50"/>
      <c r="G789" s="50"/>
      <c r="H789" s="50"/>
      <c r="I789" s="26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</row>
    <row r="790" spans="1:44" ht="12.75" customHeight="1" x14ac:dyDescent="0.25">
      <c r="A790" s="26"/>
      <c r="B790" s="26"/>
      <c r="C790" s="63"/>
      <c r="D790" s="50"/>
      <c r="E790" s="50"/>
      <c r="F790" s="50"/>
      <c r="G790" s="50"/>
      <c r="H790" s="50"/>
      <c r="I790" s="26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</row>
    <row r="791" spans="1:44" ht="12.75" customHeight="1" x14ac:dyDescent="0.25">
      <c r="A791" s="26"/>
      <c r="B791" s="26"/>
      <c r="C791" s="63"/>
      <c r="D791" s="50"/>
      <c r="E791" s="50"/>
      <c r="F791" s="50"/>
      <c r="G791" s="50"/>
      <c r="H791" s="50"/>
      <c r="I791" s="26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</row>
    <row r="792" spans="1:44" ht="12.75" customHeight="1" x14ac:dyDescent="0.25">
      <c r="A792" s="26"/>
      <c r="B792" s="26"/>
      <c r="C792" s="63"/>
      <c r="D792" s="50"/>
      <c r="E792" s="50"/>
      <c r="F792" s="50"/>
      <c r="G792" s="50"/>
      <c r="H792" s="50"/>
      <c r="I792" s="26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</row>
    <row r="793" spans="1:44" ht="12.75" customHeight="1" x14ac:dyDescent="0.25">
      <c r="A793" s="26"/>
      <c r="B793" s="26"/>
      <c r="C793" s="63"/>
      <c r="D793" s="50"/>
      <c r="E793" s="50"/>
      <c r="F793" s="50"/>
      <c r="G793" s="50"/>
      <c r="H793" s="50"/>
      <c r="I793" s="26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</row>
    <row r="794" spans="1:44" ht="12.75" customHeight="1" x14ac:dyDescent="0.25">
      <c r="A794" s="26"/>
      <c r="B794" s="26"/>
      <c r="C794" s="63"/>
      <c r="D794" s="50"/>
      <c r="E794" s="50"/>
      <c r="F794" s="50"/>
      <c r="G794" s="50"/>
      <c r="H794" s="50"/>
      <c r="I794" s="26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</row>
    <row r="795" spans="1:44" ht="12.75" customHeight="1" x14ac:dyDescent="0.25">
      <c r="A795" s="26"/>
      <c r="B795" s="26"/>
      <c r="C795" s="63"/>
      <c r="D795" s="50"/>
      <c r="E795" s="50"/>
      <c r="F795" s="50"/>
      <c r="G795" s="50"/>
      <c r="H795" s="50"/>
      <c r="I795" s="26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</row>
    <row r="796" spans="1:44" ht="12.75" customHeight="1" x14ac:dyDescent="0.25">
      <c r="A796" s="26"/>
      <c r="B796" s="26"/>
      <c r="C796" s="63"/>
      <c r="D796" s="50"/>
      <c r="E796" s="50"/>
      <c r="F796" s="50"/>
      <c r="G796" s="50"/>
      <c r="H796" s="50"/>
      <c r="I796" s="26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</row>
    <row r="797" spans="1:44" ht="12.75" customHeight="1" x14ac:dyDescent="0.25">
      <c r="A797" s="26"/>
      <c r="B797" s="26"/>
      <c r="C797" s="63"/>
      <c r="D797" s="50"/>
      <c r="E797" s="50"/>
      <c r="F797" s="50"/>
      <c r="G797" s="50"/>
      <c r="H797" s="50"/>
      <c r="I797" s="26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</row>
    <row r="798" spans="1:44" ht="12.75" customHeight="1" x14ac:dyDescent="0.25">
      <c r="A798" s="26"/>
      <c r="B798" s="26"/>
      <c r="C798" s="63"/>
      <c r="D798" s="50"/>
      <c r="E798" s="50"/>
      <c r="F798" s="50"/>
      <c r="G798" s="50"/>
      <c r="H798" s="50"/>
      <c r="I798" s="26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</row>
    <row r="799" spans="1:44" ht="12.75" customHeight="1" x14ac:dyDescent="0.25">
      <c r="A799" s="26"/>
      <c r="B799" s="26"/>
      <c r="C799" s="63"/>
      <c r="D799" s="50"/>
      <c r="E799" s="50"/>
      <c r="F799" s="50"/>
      <c r="G799" s="50"/>
      <c r="H799" s="50"/>
      <c r="I799" s="26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</row>
    <row r="800" spans="1:44" ht="12.75" customHeight="1" x14ac:dyDescent="0.25">
      <c r="A800" s="26"/>
      <c r="B800" s="26"/>
      <c r="C800" s="63"/>
      <c r="D800" s="50"/>
      <c r="E800" s="50"/>
      <c r="F800" s="50"/>
      <c r="G800" s="50"/>
      <c r="H800" s="50"/>
      <c r="I800" s="26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</row>
    <row r="801" spans="1:44" ht="12.75" customHeight="1" x14ac:dyDescent="0.25">
      <c r="A801" s="26"/>
      <c r="B801" s="26"/>
      <c r="C801" s="63"/>
      <c r="D801" s="50"/>
      <c r="E801" s="50"/>
      <c r="F801" s="50"/>
      <c r="G801" s="50"/>
      <c r="H801" s="50"/>
      <c r="I801" s="26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</row>
    <row r="802" spans="1:44" ht="12.75" customHeight="1" x14ac:dyDescent="0.25">
      <c r="A802" s="26"/>
      <c r="B802" s="26"/>
      <c r="C802" s="63"/>
      <c r="D802" s="50"/>
      <c r="E802" s="50"/>
      <c r="F802" s="50"/>
      <c r="G802" s="50"/>
      <c r="H802" s="50"/>
      <c r="I802" s="26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</row>
    <row r="803" spans="1:44" ht="12.75" customHeight="1" x14ac:dyDescent="0.25">
      <c r="A803" s="26"/>
      <c r="B803" s="26"/>
      <c r="C803" s="63"/>
      <c r="D803" s="50"/>
      <c r="E803" s="50"/>
      <c r="F803" s="50"/>
      <c r="G803" s="50"/>
      <c r="H803" s="50"/>
      <c r="I803" s="26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</row>
    <row r="804" spans="1:44" ht="12.75" customHeight="1" x14ac:dyDescent="0.25">
      <c r="A804" s="26"/>
      <c r="B804" s="26"/>
      <c r="C804" s="63"/>
      <c r="D804" s="50"/>
      <c r="E804" s="50"/>
      <c r="F804" s="50"/>
      <c r="G804" s="50"/>
      <c r="H804" s="50"/>
      <c r="I804" s="26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</row>
    <row r="805" spans="1:44" ht="12.75" customHeight="1" x14ac:dyDescent="0.25">
      <c r="A805" s="26"/>
      <c r="B805" s="26"/>
      <c r="C805" s="63"/>
      <c r="D805" s="50"/>
      <c r="E805" s="50"/>
      <c r="F805" s="50"/>
      <c r="G805" s="50"/>
      <c r="H805" s="50"/>
      <c r="I805" s="26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</row>
    <row r="806" spans="1:44" ht="12.75" customHeight="1" x14ac:dyDescent="0.25">
      <c r="A806" s="26"/>
      <c r="B806" s="26"/>
      <c r="C806" s="63"/>
      <c r="D806" s="50"/>
      <c r="E806" s="50"/>
      <c r="F806" s="50"/>
      <c r="G806" s="50"/>
      <c r="H806" s="50"/>
      <c r="I806" s="26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</row>
    <row r="807" spans="1:44" ht="12.75" customHeight="1" x14ac:dyDescent="0.25">
      <c r="A807" s="26"/>
      <c r="B807" s="26"/>
      <c r="C807" s="63"/>
      <c r="D807" s="50"/>
      <c r="E807" s="50"/>
      <c r="F807" s="50"/>
      <c r="G807" s="50"/>
      <c r="H807" s="50"/>
      <c r="I807" s="26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</row>
    <row r="808" spans="1:44" ht="12.75" customHeight="1" x14ac:dyDescent="0.25">
      <c r="A808" s="26"/>
      <c r="B808" s="26"/>
      <c r="C808" s="63"/>
      <c r="D808" s="50"/>
      <c r="E808" s="50"/>
      <c r="F808" s="50"/>
      <c r="G808" s="50"/>
      <c r="H808" s="50"/>
      <c r="I808" s="26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</row>
    <row r="809" spans="1:44" ht="12.75" customHeight="1" x14ac:dyDescent="0.25">
      <c r="A809" s="26"/>
      <c r="B809" s="26"/>
      <c r="C809" s="63"/>
      <c r="D809" s="50"/>
      <c r="E809" s="50"/>
      <c r="F809" s="50"/>
      <c r="G809" s="50"/>
      <c r="H809" s="50"/>
      <c r="I809" s="26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</row>
    <row r="810" spans="1:44" ht="12.75" customHeight="1" x14ac:dyDescent="0.25">
      <c r="A810" s="26"/>
      <c r="B810" s="26"/>
      <c r="C810" s="63"/>
      <c r="D810" s="50"/>
      <c r="E810" s="50"/>
      <c r="F810" s="50"/>
      <c r="G810" s="50"/>
      <c r="H810" s="50"/>
      <c r="I810" s="26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</row>
    <row r="811" spans="1:44" ht="12.75" customHeight="1" x14ac:dyDescent="0.25">
      <c r="A811" s="26"/>
      <c r="B811" s="26"/>
      <c r="C811" s="63"/>
      <c r="D811" s="50"/>
      <c r="E811" s="50"/>
      <c r="F811" s="50"/>
      <c r="G811" s="50"/>
      <c r="H811" s="50"/>
      <c r="I811" s="26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</row>
    <row r="812" spans="1:44" ht="12.75" customHeight="1" x14ac:dyDescent="0.25">
      <c r="A812" s="26"/>
      <c r="B812" s="26"/>
      <c r="C812" s="63"/>
      <c r="D812" s="50"/>
      <c r="E812" s="50"/>
      <c r="F812" s="50"/>
      <c r="G812" s="50"/>
      <c r="H812" s="50"/>
      <c r="I812" s="26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</row>
    <row r="813" spans="1:44" ht="12.75" customHeight="1" x14ac:dyDescent="0.25">
      <c r="A813" s="26"/>
      <c r="B813" s="26"/>
      <c r="C813" s="63"/>
      <c r="D813" s="50"/>
      <c r="E813" s="50"/>
      <c r="F813" s="50"/>
      <c r="G813" s="50"/>
      <c r="H813" s="50"/>
      <c r="I813" s="26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</row>
    <row r="814" spans="1:44" ht="12.75" customHeight="1" x14ac:dyDescent="0.25">
      <c r="A814" s="26"/>
      <c r="B814" s="26"/>
      <c r="C814" s="63"/>
      <c r="D814" s="50"/>
      <c r="E814" s="50"/>
      <c r="F814" s="50"/>
      <c r="G814" s="50"/>
      <c r="H814" s="50"/>
      <c r="I814" s="26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</row>
    <row r="815" spans="1:44" ht="12.75" customHeight="1" x14ac:dyDescent="0.25">
      <c r="A815" s="26"/>
      <c r="B815" s="26"/>
      <c r="C815" s="63"/>
      <c r="D815" s="50"/>
      <c r="E815" s="50"/>
      <c r="F815" s="50"/>
      <c r="G815" s="50"/>
      <c r="H815" s="50"/>
      <c r="I815" s="26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</row>
    <row r="816" spans="1:44" ht="12.75" customHeight="1" x14ac:dyDescent="0.25">
      <c r="A816" s="26"/>
      <c r="B816" s="26"/>
      <c r="C816" s="63"/>
      <c r="D816" s="50"/>
      <c r="E816" s="50"/>
      <c r="F816" s="50"/>
      <c r="G816" s="50"/>
      <c r="H816" s="50"/>
      <c r="I816" s="26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</row>
    <row r="817" spans="1:44" ht="12.75" customHeight="1" x14ac:dyDescent="0.25">
      <c r="A817" s="26"/>
      <c r="B817" s="26"/>
      <c r="C817" s="63"/>
      <c r="D817" s="50"/>
      <c r="E817" s="50"/>
      <c r="F817" s="50"/>
      <c r="G817" s="50"/>
      <c r="H817" s="50"/>
      <c r="I817" s="26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</row>
    <row r="818" spans="1:44" ht="12.75" customHeight="1" x14ac:dyDescent="0.25">
      <c r="A818" s="26"/>
      <c r="B818" s="26"/>
      <c r="C818" s="63"/>
      <c r="D818" s="50"/>
      <c r="E818" s="50"/>
      <c r="F818" s="50"/>
      <c r="G818" s="50"/>
      <c r="H818" s="50"/>
      <c r="I818" s="26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</row>
    <row r="819" spans="1:44" ht="12.75" customHeight="1" x14ac:dyDescent="0.25">
      <c r="A819" s="26"/>
      <c r="B819" s="26"/>
      <c r="C819" s="63"/>
      <c r="D819" s="50"/>
      <c r="E819" s="50"/>
      <c r="F819" s="50"/>
      <c r="G819" s="50"/>
      <c r="H819" s="50"/>
      <c r="I819" s="26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</row>
    <row r="820" spans="1:44" ht="12.75" customHeight="1" x14ac:dyDescent="0.25">
      <c r="A820" s="26"/>
      <c r="B820" s="26"/>
      <c r="C820" s="63"/>
      <c r="D820" s="50"/>
      <c r="E820" s="50"/>
      <c r="F820" s="50"/>
      <c r="G820" s="50"/>
      <c r="H820" s="50"/>
      <c r="I820" s="26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</row>
    <row r="821" spans="1:44" ht="12.75" customHeight="1" x14ac:dyDescent="0.25">
      <c r="A821" s="26"/>
      <c r="B821" s="26"/>
      <c r="C821" s="63"/>
      <c r="D821" s="50"/>
      <c r="E821" s="50"/>
      <c r="F821" s="50"/>
      <c r="G821" s="50"/>
      <c r="H821" s="50"/>
      <c r="I821" s="26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</row>
    <row r="822" spans="1:44" ht="12.75" customHeight="1" x14ac:dyDescent="0.25">
      <c r="A822" s="26"/>
      <c r="B822" s="26"/>
      <c r="C822" s="63"/>
      <c r="D822" s="50"/>
      <c r="E822" s="50"/>
      <c r="F822" s="50"/>
      <c r="G822" s="50"/>
      <c r="H822" s="50"/>
      <c r="I822" s="26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</row>
    <row r="823" spans="1:44" ht="12.75" customHeight="1" x14ac:dyDescent="0.25">
      <c r="A823" s="26"/>
      <c r="B823" s="26"/>
      <c r="C823" s="63"/>
      <c r="D823" s="50"/>
      <c r="E823" s="50"/>
      <c r="F823" s="50"/>
      <c r="G823" s="50"/>
      <c r="H823" s="50"/>
      <c r="I823" s="26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</row>
    <row r="824" spans="1:44" ht="12.75" customHeight="1" x14ac:dyDescent="0.25">
      <c r="A824" s="26"/>
      <c r="B824" s="26"/>
      <c r="C824" s="63"/>
      <c r="D824" s="50"/>
      <c r="E824" s="50"/>
      <c r="F824" s="50"/>
      <c r="G824" s="50"/>
      <c r="H824" s="50"/>
      <c r="I824" s="26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</row>
    <row r="825" spans="1:44" ht="12.75" customHeight="1" x14ac:dyDescent="0.25">
      <c r="A825" s="26"/>
      <c r="B825" s="26"/>
      <c r="C825" s="63"/>
      <c r="D825" s="50"/>
      <c r="E825" s="50"/>
      <c r="F825" s="50"/>
      <c r="G825" s="50"/>
      <c r="H825" s="50"/>
      <c r="I825" s="26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</row>
    <row r="826" spans="1:44" ht="12.75" customHeight="1" x14ac:dyDescent="0.25">
      <c r="A826" s="26"/>
      <c r="B826" s="26"/>
      <c r="C826" s="63"/>
      <c r="D826" s="50"/>
      <c r="E826" s="50"/>
      <c r="F826" s="50"/>
      <c r="G826" s="50"/>
      <c r="H826" s="50"/>
      <c r="I826" s="26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</row>
    <row r="827" spans="1:44" ht="12.75" customHeight="1" x14ac:dyDescent="0.25">
      <c r="A827" s="26"/>
      <c r="B827" s="26"/>
      <c r="C827" s="63"/>
      <c r="D827" s="50"/>
      <c r="E827" s="50"/>
      <c r="F827" s="50"/>
      <c r="G827" s="50"/>
      <c r="H827" s="50"/>
      <c r="I827" s="26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</row>
    <row r="828" spans="1:44" ht="12.75" customHeight="1" x14ac:dyDescent="0.25">
      <c r="A828" s="26"/>
      <c r="B828" s="26"/>
      <c r="C828" s="63"/>
      <c r="D828" s="50"/>
      <c r="E828" s="50"/>
      <c r="F828" s="50"/>
      <c r="G828" s="50"/>
      <c r="H828" s="50"/>
      <c r="I828" s="26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</row>
    <row r="829" spans="1:44" ht="12.75" customHeight="1" x14ac:dyDescent="0.25">
      <c r="A829" s="26"/>
      <c r="B829" s="26"/>
      <c r="C829" s="63"/>
      <c r="D829" s="50"/>
      <c r="E829" s="50"/>
      <c r="F829" s="50"/>
      <c r="G829" s="50"/>
      <c r="H829" s="50"/>
      <c r="I829" s="26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</row>
    <row r="830" spans="1:44" ht="12.75" customHeight="1" x14ac:dyDescent="0.25">
      <c r="A830" s="26"/>
      <c r="B830" s="26"/>
      <c r="C830" s="63"/>
      <c r="D830" s="50"/>
      <c r="E830" s="50"/>
      <c r="F830" s="50"/>
      <c r="G830" s="50"/>
      <c r="H830" s="50"/>
      <c r="I830" s="26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</row>
    <row r="831" spans="1:44" ht="12.75" customHeight="1" x14ac:dyDescent="0.25">
      <c r="A831" s="26"/>
      <c r="B831" s="26"/>
      <c r="C831" s="63"/>
      <c r="D831" s="50"/>
      <c r="E831" s="50"/>
      <c r="F831" s="50"/>
      <c r="G831" s="50"/>
      <c r="H831" s="50"/>
      <c r="I831" s="26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</row>
    <row r="832" spans="1:44" ht="12.75" customHeight="1" x14ac:dyDescent="0.25">
      <c r="A832" s="26"/>
      <c r="B832" s="26"/>
      <c r="C832" s="63"/>
      <c r="D832" s="50"/>
      <c r="E832" s="50"/>
      <c r="F832" s="50"/>
      <c r="G832" s="50"/>
      <c r="H832" s="50"/>
      <c r="I832" s="26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</row>
    <row r="833" spans="1:44" ht="12.75" customHeight="1" x14ac:dyDescent="0.25">
      <c r="A833" s="26"/>
      <c r="B833" s="26"/>
      <c r="C833" s="63"/>
      <c r="D833" s="50"/>
      <c r="E833" s="50"/>
      <c r="F833" s="50"/>
      <c r="G833" s="50"/>
      <c r="H833" s="50"/>
      <c r="I833" s="26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</row>
    <row r="834" spans="1:44" ht="12.75" customHeight="1" x14ac:dyDescent="0.25">
      <c r="A834" s="26"/>
      <c r="B834" s="26"/>
      <c r="C834" s="63"/>
      <c r="D834" s="50"/>
      <c r="E834" s="50"/>
      <c r="F834" s="50"/>
      <c r="G834" s="50"/>
      <c r="H834" s="50"/>
      <c r="I834" s="26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</row>
    <row r="835" spans="1:44" ht="12.75" customHeight="1" x14ac:dyDescent="0.25">
      <c r="A835" s="26"/>
      <c r="B835" s="26"/>
      <c r="C835" s="63"/>
      <c r="D835" s="50"/>
      <c r="E835" s="50"/>
      <c r="F835" s="50"/>
      <c r="G835" s="50"/>
      <c r="H835" s="50"/>
      <c r="I835" s="26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</row>
    <row r="836" spans="1:44" ht="12.75" customHeight="1" x14ac:dyDescent="0.25">
      <c r="A836" s="26"/>
      <c r="B836" s="26"/>
      <c r="C836" s="63"/>
      <c r="D836" s="50"/>
      <c r="E836" s="50"/>
      <c r="F836" s="50"/>
      <c r="G836" s="50"/>
      <c r="H836" s="50"/>
      <c r="I836" s="26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</row>
    <row r="837" spans="1:44" ht="12.75" customHeight="1" x14ac:dyDescent="0.25">
      <c r="A837" s="26"/>
      <c r="B837" s="26"/>
      <c r="C837" s="63"/>
      <c r="D837" s="50"/>
      <c r="E837" s="50"/>
      <c r="F837" s="50"/>
      <c r="G837" s="50"/>
      <c r="H837" s="50"/>
      <c r="I837" s="26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</row>
    <row r="838" spans="1:44" ht="12.75" customHeight="1" x14ac:dyDescent="0.25">
      <c r="A838" s="26"/>
      <c r="B838" s="26"/>
      <c r="C838" s="63"/>
      <c r="D838" s="50"/>
      <c r="E838" s="50"/>
      <c r="F838" s="50"/>
      <c r="G838" s="50"/>
      <c r="H838" s="50"/>
      <c r="I838" s="26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</row>
    <row r="839" spans="1:44" ht="12.75" customHeight="1" x14ac:dyDescent="0.25">
      <c r="A839" s="26"/>
      <c r="B839" s="26"/>
      <c r="C839" s="63"/>
      <c r="D839" s="50"/>
      <c r="E839" s="50"/>
      <c r="F839" s="50"/>
      <c r="G839" s="50"/>
      <c r="H839" s="50"/>
      <c r="I839" s="26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</row>
    <row r="840" spans="1:44" ht="12.75" customHeight="1" x14ac:dyDescent="0.25">
      <c r="A840" s="26"/>
      <c r="B840" s="26"/>
      <c r="C840" s="63"/>
      <c r="D840" s="50"/>
      <c r="E840" s="50"/>
      <c r="F840" s="50"/>
      <c r="G840" s="50"/>
      <c r="H840" s="50"/>
      <c r="I840" s="26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</row>
    <row r="841" spans="1:44" ht="12.75" customHeight="1" x14ac:dyDescent="0.25">
      <c r="A841" s="26"/>
      <c r="B841" s="26"/>
      <c r="C841" s="63"/>
      <c r="D841" s="50"/>
      <c r="E841" s="50"/>
      <c r="F841" s="50"/>
      <c r="G841" s="50"/>
      <c r="H841" s="50"/>
      <c r="I841" s="26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</row>
    <row r="842" spans="1:44" ht="12.75" customHeight="1" x14ac:dyDescent="0.25">
      <c r="A842" s="26"/>
      <c r="B842" s="26"/>
      <c r="C842" s="63"/>
      <c r="D842" s="50"/>
      <c r="E842" s="50"/>
      <c r="F842" s="50"/>
      <c r="G842" s="50"/>
      <c r="H842" s="50"/>
      <c r="I842" s="26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</row>
    <row r="843" spans="1:44" ht="12.75" customHeight="1" x14ac:dyDescent="0.25">
      <c r="A843" s="26"/>
      <c r="B843" s="26"/>
      <c r="C843" s="63"/>
      <c r="D843" s="50"/>
      <c r="E843" s="50"/>
      <c r="F843" s="50"/>
      <c r="G843" s="50"/>
      <c r="H843" s="50"/>
      <c r="I843" s="26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</row>
    <row r="844" spans="1:44" ht="12.75" customHeight="1" x14ac:dyDescent="0.25">
      <c r="A844" s="26"/>
      <c r="B844" s="26"/>
      <c r="C844" s="63"/>
      <c r="D844" s="50"/>
      <c r="E844" s="50"/>
      <c r="F844" s="50"/>
      <c r="G844" s="50"/>
      <c r="H844" s="50"/>
      <c r="I844" s="26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</row>
    <row r="845" spans="1:44" ht="12.75" customHeight="1" x14ac:dyDescent="0.25">
      <c r="A845" s="26"/>
      <c r="B845" s="26"/>
      <c r="C845" s="63"/>
      <c r="D845" s="50"/>
      <c r="E845" s="50"/>
      <c r="F845" s="50"/>
      <c r="G845" s="50"/>
      <c r="H845" s="50"/>
      <c r="I845" s="26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</row>
    <row r="846" spans="1:44" ht="12.75" customHeight="1" x14ac:dyDescent="0.25">
      <c r="A846" s="26"/>
      <c r="B846" s="26"/>
      <c r="C846" s="63"/>
      <c r="D846" s="50"/>
      <c r="E846" s="50"/>
      <c r="F846" s="50"/>
      <c r="G846" s="50"/>
      <c r="H846" s="50"/>
      <c r="I846" s="26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</row>
    <row r="847" spans="1:44" ht="12.75" customHeight="1" x14ac:dyDescent="0.25">
      <c r="A847" s="26"/>
      <c r="B847" s="26"/>
      <c r="C847" s="63"/>
      <c r="D847" s="50"/>
      <c r="E847" s="50"/>
      <c r="F847" s="50"/>
      <c r="G847" s="50"/>
      <c r="H847" s="50"/>
      <c r="I847" s="26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</row>
    <row r="848" spans="1:44" ht="12.75" customHeight="1" x14ac:dyDescent="0.25">
      <c r="A848" s="26"/>
      <c r="B848" s="26"/>
      <c r="C848" s="63"/>
      <c r="D848" s="50"/>
      <c r="E848" s="50"/>
      <c r="F848" s="50"/>
      <c r="G848" s="50"/>
      <c r="H848" s="50"/>
      <c r="I848" s="26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</row>
    <row r="849" spans="1:44" ht="12.75" customHeight="1" x14ac:dyDescent="0.25">
      <c r="A849" s="26"/>
      <c r="B849" s="26"/>
      <c r="C849" s="63"/>
      <c r="D849" s="50"/>
      <c r="E849" s="50"/>
      <c r="F849" s="50"/>
      <c r="G849" s="50"/>
      <c r="H849" s="50"/>
      <c r="I849" s="26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</row>
    <row r="850" spans="1:44" ht="12.75" customHeight="1" x14ac:dyDescent="0.25">
      <c r="A850" s="26"/>
      <c r="B850" s="26"/>
      <c r="C850" s="63"/>
      <c r="D850" s="50"/>
      <c r="E850" s="50"/>
      <c r="F850" s="50"/>
      <c r="G850" s="50"/>
      <c r="H850" s="50"/>
      <c r="I850" s="26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</row>
    <row r="851" spans="1:44" ht="12.75" customHeight="1" x14ac:dyDescent="0.25">
      <c r="A851" s="26"/>
      <c r="B851" s="26"/>
      <c r="C851" s="63"/>
      <c r="D851" s="50"/>
      <c r="E851" s="50"/>
      <c r="F851" s="50"/>
      <c r="G851" s="50"/>
      <c r="H851" s="50"/>
      <c r="I851" s="26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</row>
    <row r="852" spans="1:44" ht="12.75" customHeight="1" x14ac:dyDescent="0.25">
      <c r="A852" s="26"/>
      <c r="B852" s="26"/>
      <c r="C852" s="63"/>
      <c r="D852" s="50"/>
      <c r="E852" s="50"/>
      <c r="F852" s="50"/>
      <c r="G852" s="50"/>
      <c r="H852" s="50"/>
      <c r="I852" s="26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</row>
    <row r="853" spans="1:44" ht="12.75" customHeight="1" x14ac:dyDescent="0.25">
      <c r="A853" s="26"/>
      <c r="B853" s="26"/>
      <c r="C853" s="63"/>
      <c r="D853" s="50"/>
      <c r="E853" s="50"/>
      <c r="F853" s="50"/>
      <c r="G853" s="50"/>
      <c r="H853" s="50"/>
      <c r="I853" s="26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</row>
    <row r="854" spans="1:44" ht="12.75" customHeight="1" x14ac:dyDescent="0.25">
      <c r="A854" s="26"/>
      <c r="B854" s="26"/>
      <c r="C854" s="63"/>
      <c r="D854" s="50"/>
      <c r="E854" s="50"/>
      <c r="F854" s="50"/>
      <c r="G854" s="50"/>
      <c r="H854" s="50"/>
      <c r="I854" s="26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</row>
    <row r="855" spans="1:44" ht="12.75" customHeight="1" x14ac:dyDescent="0.25">
      <c r="A855" s="26"/>
      <c r="B855" s="26"/>
      <c r="C855" s="63"/>
      <c r="D855" s="50"/>
      <c r="E855" s="50"/>
      <c r="F855" s="50"/>
      <c r="G855" s="50"/>
      <c r="H855" s="50"/>
      <c r="I855" s="26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</row>
    <row r="856" spans="1:44" ht="12.75" customHeight="1" x14ac:dyDescent="0.25">
      <c r="A856" s="26"/>
      <c r="B856" s="26"/>
      <c r="C856" s="63"/>
      <c r="D856" s="50"/>
      <c r="E856" s="50"/>
      <c r="F856" s="50"/>
      <c r="G856" s="50"/>
      <c r="H856" s="50"/>
      <c r="I856" s="26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</row>
    <row r="857" spans="1:44" ht="12.75" customHeight="1" x14ac:dyDescent="0.25">
      <c r="A857" s="26"/>
      <c r="B857" s="26"/>
      <c r="C857" s="63"/>
      <c r="D857" s="50"/>
      <c r="E857" s="50"/>
      <c r="F857" s="50"/>
      <c r="G857" s="50"/>
      <c r="H857" s="50"/>
      <c r="I857" s="26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</row>
    <row r="858" spans="1:44" ht="12.75" customHeight="1" x14ac:dyDescent="0.25">
      <c r="A858" s="26"/>
      <c r="B858" s="26"/>
      <c r="C858" s="63"/>
      <c r="D858" s="50"/>
      <c r="E858" s="50"/>
      <c r="F858" s="50"/>
      <c r="G858" s="50"/>
      <c r="H858" s="50"/>
      <c r="I858" s="26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</row>
    <row r="859" spans="1:44" ht="12.75" customHeight="1" x14ac:dyDescent="0.25">
      <c r="A859" s="26"/>
      <c r="B859" s="26"/>
      <c r="C859" s="63"/>
      <c r="D859" s="50"/>
      <c r="E859" s="50"/>
      <c r="F859" s="50"/>
      <c r="G859" s="50"/>
      <c r="H859" s="50"/>
      <c r="I859" s="26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</row>
    <row r="860" spans="1:44" ht="12.75" customHeight="1" x14ac:dyDescent="0.25">
      <c r="A860" s="26"/>
      <c r="B860" s="26"/>
      <c r="C860" s="63"/>
      <c r="D860" s="50"/>
      <c r="E860" s="50"/>
      <c r="F860" s="50"/>
      <c r="G860" s="50"/>
      <c r="H860" s="50"/>
      <c r="I860" s="26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</row>
    <row r="861" spans="1:44" ht="12.75" customHeight="1" x14ac:dyDescent="0.25">
      <c r="A861" s="26"/>
      <c r="B861" s="26"/>
      <c r="C861" s="63"/>
      <c r="D861" s="50"/>
      <c r="E861" s="50"/>
      <c r="F861" s="50"/>
      <c r="G861" s="50"/>
      <c r="H861" s="50"/>
      <c r="I861" s="26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</row>
    <row r="862" spans="1:44" ht="12.75" customHeight="1" x14ac:dyDescent="0.25">
      <c r="A862" s="26"/>
      <c r="B862" s="26"/>
      <c r="C862" s="63"/>
      <c r="D862" s="50"/>
      <c r="E862" s="50"/>
      <c r="F862" s="50"/>
      <c r="G862" s="50"/>
      <c r="H862" s="50"/>
      <c r="I862" s="26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</row>
    <row r="863" spans="1:44" ht="12.75" customHeight="1" x14ac:dyDescent="0.25">
      <c r="A863" s="26"/>
      <c r="B863" s="26"/>
      <c r="C863" s="63"/>
      <c r="D863" s="50"/>
      <c r="E863" s="50"/>
      <c r="F863" s="50"/>
      <c r="G863" s="50"/>
      <c r="H863" s="50"/>
      <c r="I863" s="26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</row>
    <row r="864" spans="1:44" ht="12.75" customHeight="1" x14ac:dyDescent="0.25">
      <c r="A864" s="26"/>
      <c r="B864" s="26"/>
      <c r="C864" s="63"/>
      <c r="D864" s="50"/>
      <c r="E864" s="50"/>
      <c r="F864" s="50"/>
      <c r="G864" s="50"/>
      <c r="H864" s="50"/>
      <c r="I864" s="26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</row>
    <row r="865" spans="1:44" ht="12.75" customHeight="1" x14ac:dyDescent="0.25">
      <c r="A865" s="26"/>
      <c r="B865" s="26"/>
      <c r="C865" s="63"/>
      <c r="D865" s="50"/>
      <c r="E865" s="50"/>
      <c r="F865" s="50"/>
      <c r="G865" s="50"/>
      <c r="H865" s="50"/>
      <c r="I865" s="26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</row>
    <row r="866" spans="1:44" ht="12.75" customHeight="1" x14ac:dyDescent="0.25">
      <c r="A866" s="26"/>
      <c r="B866" s="26"/>
      <c r="C866" s="63"/>
      <c r="D866" s="50"/>
      <c r="E866" s="50"/>
      <c r="F866" s="50"/>
      <c r="G866" s="50"/>
      <c r="H866" s="50"/>
      <c r="I866" s="26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</row>
    <row r="867" spans="1:44" ht="12.75" customHeight="1" x14ac:dyDescent="0.25">
      <c r="A867" s="26"/>
      <c r="B867" s="26"/>
      <c r="C867" s="63"/>
      <c r="D867" s="50"/>
      <c r="E867" s="50"/>
      <c r="F867" s="50"/>
      <c r="G867" s="50"/>
      <c r="H867" s="50"/>
      <c r="I867" s="26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</row>
    <row r="868" spans="1:44" ht="12.75" customHeight="1" x14ac:dyDescent="0.25">
      <c r="A868" s="26"/>
      <c r="B868" s="26"/>
      <c r="C868" s="63"/>
      <c r="D868" s="50"/>
      <c r="E868" s="50"/>
      <c r="F868" s="50"/>
      <c r="G868" s="50"/>
      <c r="H868" s="50"/>
      <c r="I868" s="26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</row>
    <row r="869" spans="1:44" ht="12.75" customHeight="1" x14ac:dyDescent="0.25">
      <c r="A869" s="26"/>
      <c r="B869" s="26"/>
      <c r="C869" s="63"/>
      <c r="D869" s="50"/>
      <c r="E869" s="50"/>
      <c r="F869" s="50"/>
      <c r="G869" s="50"/>
      <c r="H869" s="50"/>
      <c r="I869" s="26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</row>
    <row r="870" spans="1:44" ht="12.75" customHeight="1" x14ac:dyDescent="0.25">
      <c r="A870" s="26"/>
      <c r="B870" s="26"/>
      <c r="C870" s="63"/>
      <c r="D870" s="50"/>
      <c r="E870" s="50"/>
      <c r="F870" s="50"/>
      <c r="G870" s="50"/>
      <c r="H870" s="50"/>
      <c r="I870" s="26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</row>
    <row r="871" spans="1:44" ht="12.75" customHeight="1" x14ac:dyDescent="0.25">
      <c r="A871" s="26"/>
      <c r="B871" s="26"/>
      <c r="C871" s="63"/>
      <c r="D871" s="50"/>
      <c r="E871" s="50"/>
      <c r="F871" s="50"/>
      <c r="G871" s="50"/>
      <c r="H871" s="50"/>
      <c r="I871" s="26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</row>
    <row r="872" spans="1:44" ht="12.75" customHeight="1" x14ac:dyDescent="0.25">
      <c r="A872" s="26"/>
      <c r="B872" s="26"/>
      <c r="C872" s="63"/>
      <c r="D872" s="50"/>
      <c r="E872" s="50"/>
      <c r="F872" s="50"/>
      <c r="G872" s="50"/>
      <c r="H872" s="50"/>
      <c r="I872" s="26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</row>
    <row r="873" spans="1:44" ht="12.75" customHeight="1" x14ac:dyDescent="0.25">
      <c r="A873" s="26"/>
      <c r="B873" s="26"/>
      <c r="C873" s="63"/>
      <c r="D873" s="50"/>
      <c r="E873" s="50"/>
      <c r="F873" s="50"/>
      <c r="G873" s="50"/>
      <c r="H873" s="50"/>
      <c r="I873" s="26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</row>
    <row r="874" spans="1:44" ht="12.75" customHeight="1" x14ac:dyDescent="0.25">
      <c r="A874" s="26"/>
      <c r="B874" s="26"/>
      <c r="C874" s="63"/>
      <c r="D874" s="50"/>
      <c r="E874" s="50"/>
      <c r="F874" s="50"/>
      <c r="G874" s="50"/>
      <c r="H874" s="50"/>
      <c r="I874" s="26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</row>
    <row r="875" spans="1:44" ht="12.75" customHeight="1" x14ac:dyDescent="0.25">
      <c r="A875" s="26"/>
      <c r="B875" s="26"/>
      <c r="C875" s="63"/>
      <c r="D875" s="50"/>
      <c r="E875" s="50"/>
      <c r="F875" s="50"/>
      <c r="G875" s="50"/>
      <c r="H875" s="50"/>
      <c r="I875" s="26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</row>
    <row r="876" spans="1:44" ht="12.75" customHeight="1" x14ac:dyDescent="0.25">
      <c r="A876" s="26"/>
      <c r="B876" s="26"/>
      <c r="C876" s="63"/>
      <c r="D876" s="50"/>
      <c r="E876" s="50"/>
      <c r="F876" s="50"/>
      <c r="G876" s="50"/>
      <c r="H876" s="50"/>
      <c r="I876" s="26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</row>
    <row r="877" spans="1:44" ht="12.75" customHeight="1" x14ac:dyDescent="0.25">
      <c r="A877" s="26"/>
      <c r="B877" s="26"/>
      <c r="C877" s="63"/>
      <c r="D877" s="50"/>
      <c r="E877" s="50"/>
      <c r="F877" s="50"/>
      <c r="G877" s="50"/>
      <c r="H877" s="50"/>
      <c r="I877" s="26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</row>
    <row r="878" spans="1:44" ht="12.75" customHeight="1" x14ac:dyDescent="0.25">
      <c r="A878" s="26"/>
      <c r="B878" s="26"/>
      <c r="C878" s="63"/>
      <c r="D878" s="50"/>
      <c r="E878" s="50"/>
      <c r="F878" s="50"/>
      <c r="G878" s="50"/>
      <c r="H878" s="50"/>
      <c r="I878" s="26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</row>
    <row r="879" spans="1:44" ht="12.75" customHeight="1" x14ac:dyDescent="0.25">
      <c r="A879" s="26"/>
      <c r="B879" s="26"/>
      <c r="C879" s="63"/>
      <c r="D879" s="50"/>
      <c r="E879" s="50"/>
      <c r="F879" s="50"/>
      <c r="G879" s="50"/>
      <c r="H879" s="50"/>
      <c r="I879" s="26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</row>
    <row r="880" spans="1:44" ht="12.75" customHeight="1" x14ac:dyDescent="0.25">
      <c r="A880" s="26"/>
      <c r="B880" s="26"/>
      <c r="C880" s="63"/>
      <c r="D880" s="50"/>
      <c r="E880" s="50"/>
      <c r="F880" s="50"/>
      <c r="G880" s="50"/>
      <c r="H880" s="50"/>
      <c r="I880" s="26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</row>
    <row r="881" spans="1:44" ht="12.75" customHeight="1" x14ac:dyDescent="0.25">
      <c r="A881" s="26"/>
      <c r="B881" s="26"/>
      <c r="C881" s="63"/>
      <c r="D881" s="50"/>
      <c r="E881" s="50"/>
      <c r="F881" s="50"/>
      <c r="G881" s="50"/>
      <c r="H881" s="50"/>
      <c r="I881" s="26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</row>
    <row r="882" spans="1:44" ht="12.75" customHeight="1" x14ac:dyDescent="0.25">
      <c r="A882" s="26"/>
      <c r="B882" s="26"/>
      <c r="C882" s="63"/>
      <c r="D882" s="50"/>
      <c r="E882" s="50"/>
      <c r="F882" s="50"/>
      <c r="G882" s="50"/>
      <c r="H882" s="50"/>
      <c r="I882" s="26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</row>
    <row r="883" spans="1:44" ht="12.75" customHeight="1" x14ac:dyDescent="0.25">
      <c r="A883" s="26"/>
      <c r="B883" s="26"/>
      <c r="C883" s="63"/>
      <c r="D883" s="50"/>
      <c r="E883" s="50"/>
      <c r="F883" s="50"/>
      <c r="G883" s="50"/>
      <c r="H883" s="50"/>
      <c r="I883" s="26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</row>
    <row r="884" spans="1:44" ht="12.75" customHeight="1" x14ac:dyDescent="0.25">
      <c r="A884" s="26"/>
      <c r="B884" s="26"/>
      <c r="C884" s="63"/>
      <c r="D884" s="50"/>
      <c r="E884" s="50"/>
      <c r="F884" s="50"/>
      <c r="G884" s="50"/>
      <c r="H884" s="50"/>
      <c r="I884" s="26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</row>
    <row r="885" spans="1:44" ht="12.75" customHeight="1" x14ac:dyDescent="0.25">
      <c r="A885" s="26"/>
      <c r="B885" s="26"/>
      <c r="C885" s="63"/>
      <c r="D885" s="50"/>
      <c r="E885" s="50"/>
      <c r="F885" s="50"/>
      <c r="G885" s="50"/>
      <c r="H885" s="50"/>
      <c r="I885" s="26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</row>
    <row r="886" spans="1:44" ht="12.75" customHeight="1" x14ac:dyDescent="0.25">
      <c r="A886" s="26"/>
      <c r="B886" s="26"/>
      <c r="C886" s="63"/>
      <c r="D886" s="50"/>
      <c r="E886" s="50"/>
      <c r="F886" s="50"/>
      <c r="G886" s="50"/>
      <c r="H886" s="50"/>
      <c r="I886" s="26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</row>
    <row r="887" spans="1:44" ht="12.75" customHeight="1" x14ac:dyDescent="0.25">
      <c r="A887" s="26"/>
      <c r="B887" s="26"/>
      <c r="C887" s="63"/>
      <c r="D887" s="50"/>
      <c r="E887" s="50"/>
      <c r="F887" s="50"/>
      <c r="G887" s="50"/>
      <c r="H887" s="50"/>
      <c r="I887" s="26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</row>
    <row r="888" spans="1:44" ht="12.75" customHeight="1" x14ac:dyDescent="0.25">
      <c r="A888" s="26"/>
      <c r="B888" s="26"/>
      <c r="C888" s="63"/>
      <c r="D888" s="50"/>
      <c r="E888" s="50"/>
      <c r="F888" s="50"/>
      <c r="G888" s="50"/>
      <c r="H888" s="50"/>
      <c r="I888" s="26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</row>
    <row r="889" spans="1:44" ht="12.75" customHeight="1" x14ac:dyDescent="0.25">
      <c r="A889" s="26"/>
      <c r="B889" s="26"/>
      <c r="C889" s="63"/>
      <c r="D889" s="50"/>
      <c r="E889" s="50"/>
      <c r="F889" s="50"/>
      <c r="G889" s="50"/>
      <c r="H889" s="50"/>
      <c r="I889" s="26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</row>
    <row r="890" spans="1:44" ht="12.75" customHeight="1" x14ac:dyDescent="0.25">
      <c r="A890" s="26"/>
      <c r="B890" s="26"/>
      <c r="C890" s="63"/>
      <c r="D890" s="50"/>
      <c r="E890" s="50"/>
      <c r="F890" s="50"/>
      <c r="G890" s="50"/>
      <c r="H890" s="50"/>
      <c r="I890" s="26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</row>
    <row r="891" spans="1:44" ht="12.75" customHeight="1" x14ac:dyDescent="0.25">
      <c r="A891" s="26"/>
      <c r="B891" s="26"/>
      <c r="C891" s="63"/>
      <c r="D891" s="50"/>
      <c r="E891" s="50"/>
      <c r="F891" s="50"/>
      <c r="G891" s="50"/>
      <c r="H891" s="50"/>
      <c r="I891" s="26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</row>
    <row r="892" spans="1:44" ht="12.75" customHeight="1" x14ac:dyDescent="0.25">
      <c r="A892" s="26"/>
      <c r="B892" s="26"/>
      <c r="C892" s="63"/>
      <c r="D892" s="50"/>
      <c r="E892" s="50"/>
      <c r="F892" s="50"/>
      <c r="G892" s="50"/>
      <c r="H892" s="50"/>
      <c r="I892" s="26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</row>
    <row r="893" spans="1:44" ht="12.75" customHeight="1" x14ac:dyDescent="0.25">
      <c r="A893" s="26"/>
      <c r="B893" s="26"/>
      <c r="C893" s="63"/>
      <c r="D893" s="50"/>
      <c r="E893" s="50"/>
      <c r="F893" s="50"/>
      <c r="G893" s="50"/>
      <c r="H893" s="50"/>
      <c r="I893" s="26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</row>
    <row r="894" spans="1:44" ht="12.75" customHeight="1" x14ac:dyDescent="0.25">
      <c r="A894" s="26"/>
      <c r="B894" s="26"/>
      <c r="C894" s="63"/>
      <c r="D894" s="50"/>
      <c r="E894" s="50"/>
      <c r="F894" s="50"/>
      <c r="G894" s="50"/>
      <c r="H894" s="50"/>
      <c r="I894" s="26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</row>
    <row r="895" spans="1:44" ht="12.75" customHeight="1" x14ac:dyDescent="0.25">
      <c r="A895" s="26"/>
      <c r="B895" s="26"/>
      <c r="C895" s="63"/>
      <c r="D895" s="50"/>
      <c r="E895" s="50"/>
      <c r="F895" s="50"/>
      <c r="G895" s="50"/>
      <c r="H895" s="50"/>
      <c r="I895" s="26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</row>
    <row r="896" spans="1:44" ht="12.75" customHeight="1" x14ac:dyDescent="0.25">
      <c r="A896" s="26"/>
      <c r="B896" s="26"/>
      <c r="C896" s="63"/>
      <c r="D896" s="50"/>
      <c r="E896" s="50"/>
      <c r="F896" s="50"/>
      <c r="G896" s="50"/>
      <c r="H896" s="50"/>
      <c r="I896" s="26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</row>
    <row r="897" spans="1:44" ht="12.75" customHeight="1" x14ac:dyDescent="0.25">
      <c r="A897" s="26"/>
      <c r="B897" s="26"/>
      <c r="C897" s="63"/>
      <c r="D897" s="50"/>
      <c r="E897" s="50"/>
      <c r="F897" s="50"/>
      <c r="G897" s="50"/>
      <c r="H897" s="50"/>
      <c r="I897" s="26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</row>
    <row r="898" spans="1:44" ht="12.75" customHeight="1" x14ac:dyDescent="0.25">
      <c r="A898" s="26"/>
      <c r="B898" s="26"/>
      <c r="C898" s="63"/>
      <c r="D898" s="50"/>
      <c r="E898" s="50"/>
      <c r="F898" s="50"/>
      <c r="G898" s="50"/>
      <c r="H898" s="50"/>
      <c r="I898" s="26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</row>
    <row r="899" spans="1:44" ht="12.75" customHeight="1" x14ac:dyDescent="0.25">
      <c r="A899" s="26"/>
      <c r="B899" s="26"/>
      <c r="C899" s="63"/>
      <c r="D899" s="50"/>
      <c r="E899" s="50"/>
      <c r="F899" s="50"/>
      <c r="G899" s="50"/>
      <c r="H899" s="50"/>
      <c r="I899" s="26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</row>
    <row r="900" spans="1:44" ht="12.75" customHeight="1" x14ac:dyDescent="0.25">
      <c r="A900" s="26"/>
      <c r="B900" s="26"/>
      <c r="C900" s="63"/>
      <c r="D900" s="50"/>
      <c r="E900" s="50"/>
      <c r="F900" s="50"/>
      <c r="G900" s="50"/>
      <c r="H900" s="50"/>
      <c r="I900" s="26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</row>
    <row r="901" spans="1:44" ht="12.75" customHeight="1" x14ac:dyDescent="0.25">
      <c r="A901" s="26"/>
      <c r="B901" s="26"/>
      <c r="C901" s="63"/>
      <c r="D901" s="50"/>
      <c r="E901" s="50"/>
      <c r="F901" s="50"/>
      <c r="G901" s="50"/>
      <c r="H901" s="50"/>
      <c r="I901" s="26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</row>
    <row r="902" spans="1:44" ht="12.75" customHeight="1" x14ac:dyDescent="0.25">
      <c r="A902" s="26"/>
      <c r="B902" s="26"/>
      <c r="C902" s="63"/>
      <c r="D902" s="50"/>
      <c r="E902" s="50"/>
      <c r="F902" s="50"/>
      <c r="G902" s="50"/>
      <c r="H902" s="50"/>
      <c r="I902" s="26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</row>
    <row r="903" spans="1:44" ht="12.75" customHeight="1" x14ac:dyDescent="0.25">
      <c r="A903" s="26"/>
      <c r="B903" s="26"/>
      <c r="C903" s="63"/>
      <c r="D903" s="50"/>
      <c r="E903" s="50"/>
      <c r="F903" s="50"/>
      <c r="G903" s="50"/>
      <c r="H903" s="50"/>
      <c r="I903" s="26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</row>
    <row r="904" spans="1:44" ht="12.75" customHeight="1" x14ac:dyDescent="0.25">
      <c r="A904" s="26"/>
      <c r="B904" s="26"/>
      <c r="C904" s="63"/>
      <c r="D904" s="50"/>
      <c r="E904" s="50"/>
      <c r="F904" s="50"/>
      <c r="G904" s="50"/>
      <c r="H904" s="50"/>
      <c r="I904" s="26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</row>
    <row r="905" spans="1:44" ht="12.75" customHeight="1" x14ac:dyDescent="0.25">
      <c r="A905" s="26"/>
      <c r="B905" s="26"/>
      <c r="C905" s="63"/>
      <c r="D905" s="50"/>
      <c r="E905" s="50"/>
      <c r="F905" s="50"/>
      <c r="G905" s="50"/>
      <c r="H905" s="50"/>
      <c r="I905" s="26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</row>
    <row r="906" spans="1:44" ht="12.75" customHeight="1" x14ac:dyDescent="0.25">
      <c r="A906" s="26"/>
      <c r="B906" s="26"/>
      <c r="C906" s="63"/>
      <c r="D906" s="50"/>
      <c r="E906" s="50"/>
      <c r="F906" s="50"/>
      <c r="G906" s="50"/>
      <c r="H906" s="50"/>
      <c r="I906" s="26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</row>
    <row r="907" spans="1:44" ht="12.75" customHeight="1" x14ac:dyDescent="0.25">
      <c r="A907" s="26"/>
      <c r="B907" s="26"/>
      <c r="C907" s="63"/>
      <c r="D907" s="50"/>
      <c r="E907" s="50"/>
      <c r="F907" s="50"/>
      <c r="G907" s="50"/>
      <c r="H907" s="50"/>
      <c r="I907" s="26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</row>
    <row r="908" spans="1:44" ht="12.75" customHeight="1" x14ac:dyDescent="0.25">
      <c r="A908" s="26"/>
      <c r="B908" s="26"/>
      <c r="C908" s="63"/>
      <c r="D908" s="50"/>
      <c r="E908" s="50"/>
      <c r="F908" s="50"/>
      <c r="G908" s="50"/>
      <c r="H908" s="50"/>
      <c r="I908" s="26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</row>
    <row r="909" spans="1:44" ht="12.75" customHeight="1" x14ac:dyDescent="0.25">
      <c r="A909" s="26"/>
      <c r="B909" s="26"/>
      <c r="C909" s="63"/>
      <c r="D909" s="50"/>
      <c r="E909" s="50"/>
      <c r="F909" s="50"/>
      <c r="G909" s="50"/>
      <c r="H909" s="50"/>
      <c r="I909" s="26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</row>
    <row r="910" spans="1:44" ht="12.75" customHeight="1" x14ac:dyDescent="0.25">
      <c r="A910" s="26"/>
      <c r="B910" s="26"/>
      <c r="C910" s="63"/>
      <c r="D910" s="50"/>
      <c r="E910" s="50"/>
      <c r="F910" s="50"/>
      <c r="G910" s="50"/>
      <c r="H910" s="50"/>
      <c r="I910" s="26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</row>
    <row r="911" spans="1:44" ht="12.75" customHeight="1" x14ac:dyDescent="0.25">
      <c r="A911" s="26"/>
      <c r="B911" s="26"/>
      <c r="C911" s="63"/>
      <c r="D911" s="50"/>
      <c r="E911" s="50"/>
      <c r="F911" s="50"/>
      <c r="G911" s="50"/>
      <c r="H911" s="50"/>
      <c r="I911" s="26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</row>
    <row r="912" spans="1:44" ht="12.75" customHeight="1" x14ac:dyDescent="0.25">
      <c r="A912" s="26"/>
      <c r="B912" s="26"/>
      <c r="C912" s="63"/>
      <c r="D912" s="50"/>
      <c r="E912" s="50"/>
      <c r="F912" s="50"/>
      <c r="G912" s="50"/>
      <c r="H912" s="50"/>
      <c r="I912" s="26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</row>
    <row r="913" spans="1:44" ht="12.75" customHeight="1" x14ac:dyDescent="0.25">
      <c r="A913" s="26"/>
      <c r="B913" s="26"/>
      <c r="C913" s="63"/>
      <c r="D913" s="50"/>
      <c r="E913" s="50"/>
      <c r="F913" s="50"/>
      <c r="G913" s="50"/>
      <c r="H913" s="50"/>
      <c r="I913" s="26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</row>
    <row r="914" spans="1:44" ht="12.75" customHeight="1" x14ac:dyDescent="0.25">
      <c r="A914" s="26"/>
      <c r="B914" s="26"/>
      <c r="C914" s="63"/>
      <c r="D914" s="50"/>
      <c r="E914" s="50"/>
      <c r="F914" s="50"/>
      <c r="G914" s="50"/>
      <c r="H914" s="50"/>
      <c r="I914" s="26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</row>
    <row r="915" spans="1:44" ht="12.75" customHeight="1" x14ac:dyDescent="0.25">
      <c r="A915" s="26"/>
      <c r="B915" s="26"/>
      <c r="C915" s="63"/>
      <c r="D915" s="50"/>
      <c r="E915" s="50"/>
      <c r="F915" s="50"/>
      <c r="G915" s="50"/>
      <c r="H915" s="50"/>
      <c r="I915" s="26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</row>
    <row r="916" spans="1:44" ht="12.75" customHeight="1" x14ac:dyDescent="0.25">
      <c r="A916" s="26"/>
      <c r="B916" s="26"/>
      <c r="C916" s="63"/>
      <c r="D916" s="50"/>
      <c r="E916" s="50"/>
      <c r="F916" s="50"/>
      <c r="G916" s="50"/>
      <c r="H916" s="50"/>
      <c r="I916" s="26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</row>
    <row r="917" spans="1:44" ht="12.75" customHeight="1" x14ac:dyDescent="0.25">
      <c r="A917" s="26"/>
      <c r="B917" s="26"/>
      <c r="C917" s="63"/>
      <c r="D917" s="50"/>
      <c r="E917" s="50"/>
      <c r="F917" s="50"/>
      <c r="G917" s="50"/>
      <c r="H917" s="50"/>
      <c r="I917" s="26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</row>
    <row r="918" spans="1:44" ht="12.75" customHeight="1" x14ac:dyDescent="0.25">
      <c r="A918" s="26"/>
      <c r="B918" s="26"/>
      <c r="C918" s="63"/>
      <c r="D918" s="50"/>
      <c r="E918" s="50"/>
      <c r="F918" s="50"/>
      <c r="G918" s="50"/>
      <c r="H918" s="50"/>
      <c r="I918" s="26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</row>
    <row r="919" spans="1:44" ht="12.75" customHeight="1" x14ac:dyDescent="0.25">
      <c r="A919" s="26"/>
      <c r="B919" s="26"/>
      <c r="C919" s="63"/>
      <c r="D919" s="50"/>
      <c r="E919" s="50"/>
      <c r="F919" s="50"/>
      <c r="G919" s="50"/>
      <c r="H919" s="50"/>
      <c r="I919" s="26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</row>
    <row r="920" spans="1:44" ht="12.75" customHeight="1" x14ac:dyDescent="0.25">
      <c r="A920" s="26"/>
      <c r="B920" s="26"/>
      <c r="C920" s="63"/>
      <c r="D920" s="50"/>
      <c r="E920" s="50"/>
      <c r="F920" s="50"/>
      <c r="G920" s="50"/>
      <c r="H920" s="50"/>
      <c r="I920" s="26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</row>
    <row r="921" spans="1:44" ht="12.75" customHeight="1" x14ac:dyDescent="0.25">
      <c r="A921" s="26"/>
      <c r="B921" s="26"/>
      <c r="C921" s="63"/>
      <c r="D921" s="50"/>
      <c r="E921" s="50"/>
      <c r="F921" s="50"/>
      <c r="G921" s="50"/>
      <c r="H921" s="50"/>
      <c r="I921" s="26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</row>
    <row r="922" spans="1:44" ht="12.75" customHeight="1" x14ac:dyDescent="0.25">
      <c r="A922" s="26"/>
      <c r="B922" s="26"/>
      <c r="C922" s="63"/>
      <c r="D922" s="50"/>
      <c r="E922" s="50"/>
      <c r="F922" s="50"/>
      <c r="G922" s="50"/>
      <c r="H922" s="50"/>
      <c r="I922" s="26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</row>
    <row r="923" spans="1:44" ht="12.75" customHeight="1" x14ac:dyDescent="0.25">
      <c r="A923" s="26"/>
      <c r="B923" s="26"/>
      <c r="C923" s="63"/>
      <c r="D923" s="50"/>
      <c r="E923" s="50"/>
      <c r="F923" s="50"/>
      <c r="G923" s="50"/>
      <c r="H923" s="50"/>
      <c r="I923" s="26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</row>
    <row r="924" spans="1:44" ht="12.75" customHeight="1" x14ac:dyDescent="0.25">
      <c r="A924" s="26"/>
      <c r="B924" s="26"/>
      <c r="C924" s="63"/>
      <c r="D924" s="50"/>
      <c r="E924" s="50"/>
      <c r="F924" s="50"/>
      <c r="G924" s="50"/>
      <c r="H924" s="50"/>
      <c r="I924" s="26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</row>
    <row r="925" spans="1:44" ht="12.75" customHeight="1" x14ac:dyDescent="0.25">
      <c r="A925" s="26"/>
      <c r="B925" s="26"/>
      <c r="C925" s="63"/>
      <c r="D925" s="50"/>
      <c r="E925" s="50"/>
      <c r="F925" s="50"/>
      <c r="G925" s="50"/>
      <c r="H925" s="50"/>
      <c r="I925" s="26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</row>
    <row r="926" spans="1:44" ht="12.75" customHeight="1" x14ac:dyDescent="0.25">
      <c r="A926" s="26"/>
      <c r="B926" s="26"/>
      <c r="C926" s="63"/>
      <c r="D926" s="50"/>
      <c r="E926" s="50"/>
      <c r="F926" s="50"/>
      <c r="G926" s="50"/>
      <c r="H926" s="50"/>
      <c r="I926" s="26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</row>
    <row r="927" spans="1:44" ht="12.75" customHeight="1" x14ac:dyDescent="0.25">
      <c r="A927" s="26"/>
      <c r="B927" s="26"/>
      <c r="C927" s="63"/>
      <c r="D927" s="50"/>
      <c r="E927" s="50"/>
      <c r="F927" s="50"/>
      <c r="G927" s="50"/>
      <c r="H927" s="50"/>
      <c r="I927" s="26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</row>
    <row r="928" spans="1:44" ht="12.75" customHeight="1" x14ac:dyDescent="0.25">
      <c r="A928" s="26"/>
      <c r="B928" s="26"/>
      <c r="C928" s="63"/>
      <c r="D928" s="50"/>
      <c r="E928" s="50"/>
      <c r="F928" s="50"/>
      <c r="G928" s="50"/>
      <c r="H928" s="50"/>
      <c r="I928" s="26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</row>
    <row r="929" spans="1:44" ht="12.75" customHeight="1" x14ac:dyDescent="0.25">
      <c r="A929" s="26"/>
      <c r="B929" s="26"/>
      <c r="C929" s="63"/>
      <c r="D929" s="50"/>
      <c r="E929" s="50"/>
      <c r="F929" s="50"/>
      <c r="G929" s="50"/>
      <c r="H929" s="50"/>
      <c r="I929" s="26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</row>
    <row r="930" spans="1:44" ht="12.75" customHeight="1" x14ac:dyDescent="0.25">
      <c r="A930" s="26"/>
      <c r="B930" s="26"/>
      <c r="C930" s="63"/>
      <c r="D930" s="50"/>
      <c r="E930" s="50"/>
      <c r="F930" s="50"/>
      <c r="G930" s="50"/>
      <c r="H930" s="50"/>
      <c r="I930" s="26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</row>
    <row r="931" spans="1:44" ht="12.75" customHeight="1" x14ac:dyDescent="0.25">
      <c r="A931" s="26"/>
      <c r="B931" s="26"/>
      <c r="C931" s="63"/>
      <c r="D931" s="50"/>
      <c r="E931" s="50"/>
      <c r="F931" s="50"/>
      <c r="G931" s="50"/>
      <c r="H931" s="50"/>
      <c r="I931" s="26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</row>
    <row r="932" spans="1:44" ht="12.75" customHeight="1" x14ac:dyDescent="0.25">
      <c r="A932" s="26"/>
      <c r="B932" s="26"/>
      <c r="C932" s="63"/>
      <c r="D932" s="50"/>
      <c r="E932" s="50"/>
      <c r="F932" s="50"/>
      <c r="G932" s="50"/>
      <c r="H932" s="50"/>
      <c r="I932" s="26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</row>
    <row r="933" spans="1:44" ht="12.75" customHeight="1" x14ac:dyDescent="0.25">
      <c r="A933" s="26"/>
      <c r="B933" s="26"/>
      <c r="C933" s="63"/>
      <c r="D933" s="50"/>
      <c r="E933" s="50"/>
      <c r="F933" s="50"/>
      <c r="G933" s="50"/>
      <c r="H933" s="50"/>
      <c r="I933" s="26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</row>
    <row r="934" spans="1:44" ht="12.75" customHeight="1" x14ac:dyDescent="0.25">
      <c r="A934" s="26"/>
      <c r="B934" s="26"/>
      <c r="C934" s="63"/>
      <c r="D934" s="50"/>
      <c r="E934" s="50"/>
      <c r="F934" s="50"/>
      <c r="G934" s="50"/>
      <c r="H934" s="50"/>
      <c r="I934" s="26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</row>
    <row r="935" spans="1:44" ht="12.75" customHeight="1" x14ac:dyDescent="0.25">
      <c r="A935" s="26"/>
      <c r="B935" s="26"/>
      <c r="C935" s="63"/>
      <c r="D935" s="50"/>
      <c r="E935" s="50"/>
      <c r="F935" s="50"/>
      <c r="G935" s="50"/>
      <c r="H935" s="50"/>
      <c r="I935" s="26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</row>
    <row r="936" spans="1:44" ht="12.75" customHeight="1" x14ac:dyDescent="0.25">
      <c r="A936" s="26"/>
      <c r="B936" s="26"/>
      <c r="C936" s="63"/>
      <c r="D936" s="50"/>
      <c r="E936" s="50"/>
      <c r="F936" s="50"/>
      <c r="G936" s="50"/>
      <c r="H936" s="50"/>
      <c r="I936" s="26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</row>
    <row r="937" spans="1:44" ht="12.75" customHeight="1" x14ac:dyDescent="0.25">
      <c r="A937" s="26"/>
      <c r="B937" s="26"/>
      <c r="C937" s="63"/>
      <c r="D937" s="50"/>
      <c r="E937" s="50"/>
      <c r="F937" s="50"/>
      <c r="G937" s="50"/>
      <c r="H937" s="50"/>
      <c r="I937" s="26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</row>
    <row r="938" spans="1:44" ht="12.75" customHeight="1" x14ac:dyDescent="0.25">
      <c r="A938" s="26"/>
      <c r="B938" s="26"/>
      <c r="C938" s="63"/>
      <c r="D938" s="50"/>
      <c r="E938" s="50"/>
      <c r="F938" s="50"/>
      <c r="G938" s="50"/>
      <c r="H938" s="50"/>
      <c r="I938" s="26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</row>
    <row r="939" spans="1:44" ht="12.75" customHeight="1" x14ac:dyDescent="0.25">
      <c r="A939" s="26"/>
      <c r="B939" s="26"/>
      <c r="C939" s="63"/>
      <c r="D939" s="50"/>
      <c r="E939" s="50"/>
      <c r="F939" s="50"/>
      <c r="G939" s="50"/>
      <c r="H939" s="50"/>
      <c r="I939" s="26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</row>
    <row r="940" spans="1:44" ht="12.75" customHeight="1" x14ac:dyDescent="0.25">
      <c r="A940" s="26"/>
      <c r="B940" s="26"/>
      <c r="C940" s="63"/>
      <c r="D940" s="50"/>
      <c r="E940" s="50"/>
      <c r="F940" s="50"/>
      <c r="G940" s="50"/>
      <c r="H940" s="50"/>
      <c r="I940" s="26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</row>
    <row r="941" spans="1:44" ht="12.75" customHeight="1" x14ac:dyDescent="0.25">
      <c r="A941" s="26"/>
      <c r="B941" s="26"/>
      <c r="C941" s="63"/>
      <c r="D941" s="50"/>
      <c r="E941" s="50"/>
      <c r="F941" s="50"/>
      <c r="G941" s="50"/>
      <c r="H941" s="50"/>
      <c r="I941" s="26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</row>
    <row r="942" spans="1:44" ht="12.75" customHeight="1" x14ac:dyDescent="0.25">
      <c r="A942" s="26"/>
      <c r="B942" s="26"/>
      <c r="C942" s="63"/>
      <c r="D942" s="50"/>
      <c r="E942" s="50"/>
      <c r="F942" s="50"/>
      <c r="G942" s="50"/>
      <c r="H942" s="50"/>
      <c r="I942" s="26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</row>
    <row r="943" spans="1:44" ht="12.75" customHeight="1" x14ac:dyDescent="0.25">
      <c r="A943" s="26"/>
      <c r="B943" s="26"/>
      <c r="C943" s="63"/>
      <c r="D943" s="50"/>
      <c r="E943" s="50"/>
      <c r="F943" s="50"/>
      <c r="G943" s="50"/>
      <c r="H943" s="50"/>
      <c r="I943" s="26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</row>
    <row r="944" spans="1:44" ht="12.75" customHeight="1" x14ac:dyDescent="0.25">
      <c r="A944" s="26"/>
      <c r="B944" s="26"/>
      <c r="C944" s="63"/>
      <c r="D944" s="50"/>
      <c r="E944" s="50"/>
      <c r="F944" s="50"/>
      <c r="G944" s="50"/>
      <c r="H944" s="50"/>
      <c r="I944" s="26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</row>
    <row r="945" spans="1:44" ht="12.75" customHeight="1" x14ac:dyDescent="0.25">
      <c r="A945" s="26"/>
      <c r="B945" s="26"/>
      <c r="C945" s="63"/>
      <c r="D945" s="50"/>
      <c r="E945" s="50"/>
      <c r="F945" s="50"/>
      <c r="G945" s="50"/>
      <c r="H945" s="50"/>
      <c r="I945" s="26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</row>
    <row r="946" spans="1:44" ht="12.75" customHeight="1" x14ac:dyDescent="0.25">
      <c r="A946" s="26"/>
      <c r="B946" s="26"/>
      <c r="C946" s="63"/>
      <c r="D946" s="50"/>
      <c r="E946" s="50"/>
      <c r="F946" s="50"/>
      <c r="G946" s="50"/>
      <c r="H946" s="50"/>
      <c r="I946" s="26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</row>
    <row r="947" spans="1:44" ht="12.75" customHeight="1" x14ac:dyDescent="0.25">
      <c r="A947" s="26"/>
      <c r="B947" s="26"/>
      <c r="C947" s="63"/>
      <c r="D947" s="50"/>
      <c r="E947" s="50"/>
      <c r="F947" s="50"/>
      <c r="G947" s="50"/>
      <c r="H947" s="50"/>
      <c r="I947" s="26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</row>
    <row r="948" spans="1:44" ht="12.75" customHeight="1" x14ac:dyDescent="0.25">
      <c r="A948" s="26"/>
      <c r="B948" s="26"/>
      <c r="C948" s="63"/>
      <c r="D948" s="50"/>
      <c r="E948" s="50"/>
      <c r="F948" s="50"/>
      <c r="G948" s="50"/>
      <c r="H948" s="50"/>
      <c r="I948" s="26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</row>
    <row r="949" spans="1:44" ht="12.75" customHeight="1" x14ac:dyDescent="0.25">
      <c r="A949" s="26"/>
      <c r="B949" s="26"/>
      <c r="C949" s="63"/>
      <c r="D949" s="50"/>
      <c r="E949" s="50"/>
      <c r="F949" s="50"/>
      <c r="G949" s="50"/>
      <c r="H949" s="50"/>
      <c r="I949" s="26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</row>
    <row r="950" spans="1:44" ht="15" customHeight="1" x14ac:dyDescent="0.25">
      <c r="J950" s="27"/>
      <c r="K950" s="27"/>
      <c r="L950" s="27"/>
      <c r="M950" s="27"/>
      <c r="N950" s="27"/>
      <c r="O950" s="27"/>
      <c r="P950" s="27"/>
      <c r="Q950" s="27"/>
    </row>
    <row r="951" spans="1:44" ht="15" customHeight="1" x14ac:dyDescent="0.25">
      <c r="J951" s="27"/>
      <c r="K951" s="27"/>
      <c r="L951" s="27"/>
      <c r="M951" s="27"/>
      <c r="N951" s="27"/>
      <c r="O951" s="27"/>
      <c r="P951" s="27"/>
      <c r="Q951" s="27"/>
    </row>
    <row r="952" spans="1:44" ht="15" customHeight="1" x14ac:dyDescent="0.25">
      <c r="J952" s="27"/>
      <c r="K952" s="27"/>
      <c r="L952" s="27"/>
      <c r="M952" s="27"/>
      <c r="N952" s="27"/>
      <c r="O952" s="27"/>
      <c r="P952" s="27"/>
      <c r="Q952" s="27"/>
    </row>
    <row r="953" spans="1:44" ht="15" customHeight="1" x14ac:dyDescent="0.25">
      <c r="J953" s="27"/>
      <c r="K953" s="27"/>
      <c r="L953" s="27"/>
      <c r="M953" s="27"/>
      <c r="N953" s="27"/>
      <c r="O953" s="27"/>
      <c r="P953" s="27"/>
      <c r="Q953" s="27"/>
    </row>
    <row r="954" spans="1:44" ht="15" customHeight="1" x14ac:dyDescent="0.25">
      <c r="J954" s="27"/>
      <c r="K954" s="27"/>
      <c r="L954" s="27"/>
      <c r="M954" s="27"/>
      <c r="N954" s="27"/>
      <c r="O954" s="27"/>
      <c r="P954" s="27"/>
      <c r="Q954" s="27"/>
    </row>
    <row r="955" spans="1:44" ht="15" customHeight="1" x14ac:dyDescent="0.25">
      <c r="J955" s="27"/>
      <c r="K955" s="27"/>
      <c r="L955" s="27"/>
      <c r="M955" s="27"/>
      <c r="N955" s="27"/>
      <c r="O955" s="27"/>
      <c r="P955" s="27"/>
      <c r="Q955" s="27"/>
    </row>
    <row r="956" spans="1:44" ht="15" customHeight="1" x14ac:dyDescent="0.25">
      <c r="J956" s="27"/>
      <c r="K956" s="27"/>
      <c r="L956" s="27"/>
      <c r="M956" s="27"/>
      <c r="N956" s="27"/>
      <c r="O956" s="27"/>
      <c r="P956" s="27"/>
      <c r="Q956" s="27"/>
    </row>
    <row r="957" spans="1:44" ht="15" customHeight="1" x14ac:dyDescent="0.25">
      <c r="J957" s="27"/>
      <c r="K957" s="27"/>
      <c r="L957" s="27"/>
      <c r="M957" s="27"/>
      <c r="N957" s="27"/>
      <c r="O957" s="27"/>
      <c r="P957" s="27"/>
      <c r="Q957" s="27"/>
    </row>
    <row r="958" spans="1:44" ht="15" customHeight="1" x14ac:dyDescent="0.25">
      <c r="J958" s="27"/>
      <c r="K958" s="27"/>
      <c r="L958" s="27"/>
      <c r="M958" s="27"/>
      <c r="N958" s="27"/>
      <c r="O958" s="27"/>
      <c r="P958" s="27"/>
      <c r="Q958" s="27"/>
    </row>
    <row r="959" spans="1:44" ht="15" customHeight="1" x14ac:dyDescent="0.25">
      <c r="J959" s="27"/>
      <c r="K959" s="27"/>
      <c r="L959" s="27"/>
      <c r="M959" s="27"/>
      <c r="N959" s="27"/>
      <c r="O959" s="27"/>
      <c r="P959" s="27"/>
      <c r="Q959" s="27"/>
    </row>
    <row r="960" spans="1:44" ht="15" customHeight="1" x14ac:dyDescent="0.25">
      <c r="J960" s="27"/>
      <c r="K960" s="27"/>
      <c r="L960" s="27"/>
      <c r="M960" s="27"/>
      <c r="N960" s="27"/>
      <c r="O960" s="27"/>
      <c r="P960" s="27"/>
      <c r="Q960" s="27"/>
    </row>
    <row r="961" spans="10:17" ht="15" customHeight="1" x14ac:dyDescent="0.25">
      <c r="J961" s="27"/>
      <c r="K961" s="27"/>
      <c r="L961" s="27"/>
      <c r="M961" s="27"/>
      <c r="N961" s="27"/>
      <c r="O961" s="27"/>
      <c r="P961" s="27"/>
      <c r="Q961" s="27"/>
    </row>
    <row r="962" spans="10:17" ht="15" customHeight="1" x14ac:dyDescent="0.25">
      <c r="J962" s="27"/>
      <c r="K962" s="27"/>
      <c r="L962" s="27"/>
      <c r="M962" s="27"/>
      <c r="N962" s="27"/>
      <c r="O962" s="27"/>
      <c r="P962" s="27"/>
      <c r="Q962" s="27"/>
    </row>
    <row r="963" spans="10:17" ht="15" customHeight="1" x14ac:dyDescent="0.25">
      <c r="J963" s="27"/>
      <c r="K963" s="27"/>
      <c r="L963" s="27"/>
      <c r="M963" s="27"/>
      <c r="N963" s="27"/>
      <c r="O963" s="27"/>
      <c r="P963" s="27"/>
      <c r="Q963" s="27"/>
    </row>
    <row r="964" spans="10:17" ht="15" customHeight="1" x14ac:dyDescent="0.25">
      <c r="J964" s="27"/>
      <c r="K964" s="27"/>
      <c r="L964" s="27"/>
      <c r="M964" s="27"/>
      <c r="N964" s="27"/>
      <c r="O964" s="27"/>
      <c r="P964" s="27"/>
      <c r="Q964" s="27"/>
    </row>
    <row r="965" spans="10:17" ht="15" customHeight="1" x14ac:dyDescent="0.25">
      <c r="J965" s="27"/>
      <c r="K965" s="27"/>
      <c r="L965" s="27"/>
      <c r="M965" s="27"/>
      <c r="N965" s="27"/>
      <c r="O965" s="27"/>
      <c r="P965" s="27"/>
      <c r="Q965" s="27"/>
    </row>
    <row r="966" spans="10:17" ht="15" customHeight="1" x14ac:dyDescent="0.25">
      <c r="J966" s="27"/>
      <c r="K966" s="27"/>
      <c r="L966" s="27"/>
      <c r="M966" s="27"/>
      <c r="N966" s="27"/>
      <c r="O966" s="27"/>
      <c r="P966" s="27"/>
      <c r="Q966" s="27"/>
    </row>
    <row r="967" spans="10:17" ht="15" customHeight="1" x14ac:dyDescent="0.25">
      <c r="J967" s="27"/>
      <c r="K967" s="27"/>
      <c r="L967" s="27"/>
      <c r="M967" s="27"/>
      <c r="N967" s="27"/>
      <c r="O967" s="27"/>
      <c r="P967" s="27"/>
      <c r="Q967" s="27"/>
    </row>
    <row r="968" spans="10:17" ht="15" customHeight="1" x14ac:dyDescent="0.25">
      <c r="J968" s="27"/>
      <c r="K968" s="27"/>
      <c r="L968" s="27"/>
      <c r="M968" s="27"/>
      <c r="N968" s="27"/>
      <c r="O968" s="27"/>
      <c r="P968" s="27"/>
      <c r="Q968" s="27"/>
    </row>
    <row r="969" spans="10:17" ht="15" customHeight="1" x14ac:dyDescent="0.25">
      <c r="J969" s="27"/>
      <c r="K969" s="27"/>
      <c r="L969" s="27"/>
      <c r="M969" s="27"/>
      <c r="N969" s="27"/>
      <c r="O969" s="27"/>
      <c r="P969" s="27"/>
      <c r="Q969" s="27"/>
    </row>
    <row r="970" spans="10:17" ht="15" customHeight="1" x14ac:dyDescent="0.25">
      <c r="J970" s="27"/>
      <c r="K970" s="27"/>
      <c r="L970" s="27"/>
      <c r="M970" s="27"/>
      <c r="N970" s="27"/>
      <c r="O970" s="27"/>
      <c r="P970" s="27"/>
      <c r="Q970" s="27"/>
    </row>
    <row r="971" spans="10:17" ht="15" customHeight="1" x14ac:dyDescent="0.25">
      <c r="J971" s="27"/>
      <c r="K971" s="27"/>
      <c r="L971" s="27"/>
      <c r="M971" s="27"/>
      <c r="N971" s="27"/>
      <c r="O971" s="27"/>
      <c r="P971" s="27"/>
      <c r="Q971" s="27"/>
    </row>
    <row r="972" spans="10:17" ht="15" customHeight="1" x14ac:dyDescent="0.25">
      <c r="J972" s="27"/>
      <c r="K972" s="27"/>
      <c r="L972" s="27"/>
      <c r="M972" s="27"/>
      <c r="N972" s="27"/>
      <c r="O972" s="27"/>
      <c r="P972" s="27"/>
      <c r="Q972" s="27"/>
    </row>
    <row r="973" spans="10:17" ht="15" customHeight="1" x14ac:dyDescent="0.25">
      <c r="J973" s="27"/>
      <c r="K973" s="27"/>
      <c r="L973" s="27"/>
      <c r="M973" s="27"/>
      <c r="N973" s="27"/>
      <c r="O973" s="27"/>
      <c r="P973" s="27"/>
      <c r="Q973" s="27"/>
    </row>
    <row r="974" spans="10:17" ht="15" customHeight="1" x14ac:dyDescent="0.25">
      <c r="J974" s="27"/>
      <c r="K974" s="27"/>
      <c r="L974" s="27"/>
      <c r="M974" s="27"/>
      <c r="N974" s="27"/>
      <c r="O974" s="27"/>
      <c r="P974" s="27"/>
      <c r="Q974" s="27"/>
    </row>
    <row r="975" spans="10:17" ht="15" customHeight="1" x14ac:dyDescent="0.25">
      <c r="J975" s="27"/>
      <c r="K975" s="27"/>
      <c r="L975" s="27"/>
      <c r="M975" s="27"/>
      <c r="N975" s="27"/>
      <c r="O975" s="27"/>
      <c r="P975" s="27"/>
      <c r="Q975" s="27"/>
    </row>
    <row r="976" spans="10:17" ht="15" customHeight="1" x14ac:dyDescent="0.25">
      <c r="J976" s="27"/>
      <c r="K976" s="27"/>
      <c r="L976" s="27"/>
      <c r="M976" s="27"/>
      <c r="N976" s="27"/>
      <c r="O976" s="27"/>
      <c r="P976" s="27"/>
      <c r="Q976" s="27"/>
    </row>
    <row r="977" spans="10:17" ht="15" customHeight="1" x14ac:dyDescent="0.25">
      <c r="J977" s="27"/>
      <c r="K977" s="27"/>
      <c r="L977" s="27"/>
      <c r="M977" s="27"/>
      <c r="N977" s="27"/>
      <c r="O977" s="27"/>
      <c r="P977" s="27"/>
      <c r="Q977" s="27"/>
    </row>
    <row r="978" spans="10:17" ht="15" customHeight="1" x14ac:dyDescent="0.25">
      <c r="J978" s="27"/>
      <c r="K978" s="27"/>
      <c r="L978" s="27"/>
      <c r="M978" s="27"/>
      <c r="N978" s="27"/>
      <c r="O978" s="27"/>
      <c r="P978" s="27"/>
      <c r="Q978" s="27"/>
    </row>
    <row r="979" spans="10:17" ht="15" customHeight="1" x14ac:dyDescent="0.25">
      <c r="J979" s="27"/>
      <c r="K979" s="27"/>
      <c r="L979" s="27"/>
      <c r="M979" s="27"/>
      <c r="N979" s="27"/>
      <c r="O979" s="27"/>
      <c r="P979" s="27"/>
      <c r="Q979" s="27"/>
    </row>
    <row r="980" spans="10:17" ht="15" customHeight="1" x14ac:dyDescent="0.25">
      <c r="J980" s="27"/>
      <c r="K980" s="27"/>
      <c r="L980" s="27"/>
      <c r="M980" s="27"/>
      <c r="N980" s="27"/>
      <c r="O980" s="27"/>
      <c r="P980" s="27"/>
      <c r="Q980" s="27"/>
    </row>
    <row r="981" spans="10:17" ht="15" customHeight="1" x14ac:dyDescent="0.25">
      <c r="J981" s="27"/>
      <c r="K981" s="27"/>
      <c r="L981" s="27"/>
      <c r="M981" s="27"/>
      <c r="N981" s="27"/>
      <c r="O981" s="27"/>
      <c r="P981" s="27"/>
      <c r="Q981" s="27"/>
    </row>
    <row r="982" spans="10:17" ht="15" customHeight="1" x14ac:dyDescent="0.25">
      <c r="J982" s="27"/>
      <c r="K982" s="27"/>
      <c r="L982" s="27"/>
      <c r="M982" s="27"/>
      <c r="N982" s="27"/>
      <c r="O982" s="27"/>
      <c r="P982" s="27"/>
      <c r="Q982" s="27"/>
    </row>
    <row r="983" spans="10:17" ht="15" customHeight="1" x14ac:dyDescent="0.25">
      <c r="J983" s="27"/>
      <c r="K983" s="27"/>
      <c r="L983" s="27"/>
      <c r="M983" s="27"/>
      <c r="N983" s="27"/>
      <c r="O983" s="27"/>
      <c r="P983" s="27"/>
      <c r="Q983" s="27"/>
    </row>
    <row r="984" spans="10:17" ht="15" customHeight="1" x14ac:dyDescent="0.25">
      <c r="J984" s="27"/>
      <c r="K984" s="27"/>
      <c r="L984" s="27"/>
      <c r="M984" s="27"/>
      <c r="N984" s="27"/>
      <c r="O984" s="27"/>
      <c r="P984" s="27"/>
      <c r="Q984" s="27"/>
    </row>
    <row r="985" spans="10:17" ht="15" customHeight="1" x14ac:dyDescent="0.25">
      <c r="J985" s="27"/>
      <c r="K985" s="27"/>
      <c r="L985" s="27"/>
      <c r="M985" s="27"/>
      <c r="N985" s="27"/>
      <c r="O985" s="27"/>
      <c r="P985" s="27"/>
      <c r="Q985" s="27"/>
    </row>
    <row r="986" spans="10:17" ht="15" customHeight="1" x14ac:dyDescent="0.25">
      <c r="J986" s="27"/>
      <c r="K986" s="27"/>
      <c r="L986" s="27"/>
      <c r="M986" s="27"/>
      <c r="N986" s="27"/>
      <c r="O986" s="27"/>
      <c r="P986" s="27"/>
      <c r="Q986" s="27"/>
    </row>
    <row r="987" spans="10:17" ht="15" customHeight="1" x14ac:dyDescent="0.25">
      <c r="J987" s="27"/>
      <c r="K987" s="27"/>
      <c r="L987" s="27"/>
      <c r="M987" s="27"/>
      <c r="N987" s="27"/>
      <c r="O987" s="27"/>
      <c r="P987" s="27"/>
      <c r="Q987" s="27"/>
    </row>
    <row r="988" spans="10:17" ht="15" customHeight="1" x14ac:dyDescent="0.25">
      <c r="J988" s="27"/>
      <c r="K988" s="27"/>
      <c r="L988" s="27"/>
      <c r="M988" s="27"/>
      <c r="N988" s="27"/>
      <c r="O988" s="27"/>
      <c r="P988" s="27"/>
      <c r="Q988" s="27"/>
    </row>
    <row r="989" spans="10:17" ht="15" customHeight="1" x14ac:dyDescent="0.25">
      <c r="J989" s="27"/>
      <c r="K989" s="27"/>
      <c r="L989" s="27"/>
      <c r="M989" s="27"/>
      <c r="N989" s="27"/>
      <c r="O989" s="27"/>
      <c r="P989" s="27"/>
      <c r="Q989" s="27"/>
    </row>
    <row r="990" spans="10:17" ht="15" customHeight="1" x14ac:dyDescent="0.25">
      <c r="J990" s="27"/>
      <c r="K990" s="27"/>
      <c r="L990" s="27"/>
      <c r="M990" s="27"/>
      <c r="N990" s="27"/>
      <c r="O990" s="27"/>
      <c r="P990" s="27"/>
      <c r="Q990" s="27"/>
    </row>
    <row r="991" spans="10:17" ht="15" customHeight="1" x14ac:dyDescent="0.25">
      <c r="J991" s="27"/>
      <c r="K991" s="27"/>
      <c r="L991" s="27"/>
      <c r="M991" s="27"/>
      <c r="N991" s="27"/>
      <c r="O991" s="27"/>
      <c r="P991" s="27"/>
      <c r="Q991" s="27"/>
    </row>
    <row r="992" spans="10:17" ht="15" customHeight="1" x14ac:dyDescent="0.25">
      <c r="J992" s="27"/>
      <c r="K992" s="27"/>
      <c r="L992" s="27"/>
      <c r="M992" s="27"/>
      <c r="N992" s="27"/>
      <c r="O992" s="27"/>
      <c r="P992" s="27"/>
      <c r="Q992" s="27"/>
    </row>
    <row r="993" spans="10:17" ht="15" customHeight="1" x14ac:dyDescent="0.25">
      <c r="J993" s="27"/>
      <c r="K993" s="27"/>
      <c r="L993" s="27"/>
      <c r="M993" s="27"/>
      <c r="N993" s="27"/>
      <c r="O993" s="27"/>
      <c r="P993" s="27"/>
      <c r="Q993" s="27"/>
    </row>
    <row r="994" spans="10:17" ht="15" customHeight="1" x14ac:dyDescent="0.25">
      <c r="J994" s="27"/>
      <c r="K994" s="27"/>
      <c r="L994" s="27"/>
      <c r="M994" s="27"/>
      <c r="N994" s="27"/>
      <c r="O994" s="27"/>
      <c r="P994" s="27"/>
      <c r="Q994" s="27"/>
    </row>
    <row r="995" spans="10:17" ht="15" customHeight="1" x14ac:dyDescent="0.25">
      <c r="J995" s="27"/>
      <c r="K995" s="27"/>
      <c r="L995" s="27"/>
      <c r="M995" s="27"/>
      <c r="N995" s="27"/>
      <c r="O995" s="27"/>
      <c r="P995" s="27"/>
      <c r="Q995" s="27"/>
    </row>
    <row r="996" spans="10:17" ht="15" customHeight="1" x14ac:dyDescent="0.25">
      <c r="J996" s="27"/>
      <c r="K996" s="27"/>
      <c r="L996" s="27"/>
      <c r="M996" s="27"/>
      <c r="N996" s="27"/>
      <c r="O996" s="27"/>
      <c r="P996" s="27"/>
      <c r="Q996" s="27"/>
    </row>
    <row r="997" spans="10:17" ht="15" customHeight="1" x14ac:dyDescent="0.25">
      <c r="J997" s="27"/>
      <c r="K997" s="27"/>
      <c r="L997" s="27"/>
      <c r="M997" s="27"/>
      <c r="N997" s="27"/>
      <c r="O997" s="27"/>
      <c r="P997" s="27"/>
      <c r="Q997" s="27"/>
    </row>
    <row r="998" spans="10:17" ht="15" customHeight="1" x14ac:dyDescent="0.25">
      <c r="J998" s="27"/>
      <c r="K998" s="27"/>
      <c r="L998" s="27"/>
      <c r="M998" s="27"/>
      <c r="N998" s="27"/>
      <c r="O998" s="27"/>
      <c r="P998" s="27"/>
      <c r="Q998" s="27"/>
    </row>
    <row r="999" spans="10:17" ht="15" customHeight="1" x14ac:dyDescent="0.25">
      <c r="J999" s="27"/>
      <c r="K999" s="27"/>
      <c r="L999" s="27"/>
      <c r="M999" s="27"/>
      <c r="N999" s="27"/>
      <c r="O999" s="27"/>
      <c r="P999" s="27"/>
      <c r="Q999" s="27"/>
    </row>
    <row r="1000" spans="10:17" ht="15" customHeight="1" x14ac:dyDescent="0.25">
      <c r="J1000" s="27"/>
      <c r="K1000" s="27"/>
      <c r="L1000" s="27"/>
      <c r="M1000" s="27"/>
      <c r="N1000" s="27"/>
      <c r="O1000" s="27"/>
      <c r="P1000" s="27"/>
      <c r="Q1000" s="27"/>
    </row>
    <row r="1001" spans="10:17" ht="15" customHeight="1" x14ac:dyDescent="0.25">
      <c r="J1001" s="27"/>
      <c r="K1001" s="27"/>
      <c r="L1001" s="27"/>
      <c r="M1001" s="27"/>
      <c r="N1001" s="27"/>
      <c r="O1001" s="27"/>
      <c r="P1001" s="27"/>
      <c r="Q1001" s="27"/>
    </row>
    <row r="1002" spans="10:17" ht="15" customHeight="1" x14ac:dyDescent="0.25">
      <c r="J1002" s="27"/>
      <c r="K1002" s="27"/>
      <c r="L1002" s="27"/>
      <c r="M1002" s="27"/>
      <c r="N1002" s="27"/>
      <c r="O1002" s="27"/>
      <c r="P1002" s="27"/>
      <c r="Q1002" s="27"/>
    </row>
    <row r="1003" spans="10:17" ht="15" customHeight="1" x14ac:dyDescent="0.25">
      <c r="J1003" s="27"/>
      <c r="K1003" s="27"/>
      <c r="L1003" s="27"/>
      <c r="M1003" s="27"/>
      <c r="N1003" s="27"/>
      <c r="O1003" s="27"/>
      <c r="P1003" s="27"/>
      <c r="Q1003" s="27"/>
    </row>
    <row r="1004" spans="10:17" ht="15" customHeight="1" x14ac:dyDescent="0.25">
      <c r="J1004" s="27"/>
      <c r="K1004" s="27"/>
      <c r="L1004" s="27"/>
      <c r="M1004" s="27"/>
      <c r="N1004" s="27"/>
      <c r="O1004" s="27"/>
      <c r="P1004" s="27"/>
      <c r="Q1004" s="27"/>
    </row>
    <row r="1005" spans="10:17" ht="15" customHeight="1" x14ac:dyDescent="0.25">
      <c r="J1005" s="27"/>
      <c r="K1005" s="27"/>
      <c r="L1005" s="27"/>
      <c r="M1005" s="27"/>
      <c r="N1005" s="27"/>
      <c r="O1005" s="27"/>
      <c r="P1005" s="27"/>
      <c r="Q1005" s="27"/>
    </row>
    <row r="1006" spans="10:17" ht="15" customHeight="1" x14ac:dyDescent="0.25">
      <c r="J1006" s="27"/>
      <c r="K1006" s="27"/>
      <c r="L1006" s="27"/>
      <c r="M1006" s="27"/>
      <c r="N1006" s="27"/>
      <c r="O1006" s="27"/>
      <c r="P1006" s="27"/>
      <c r="Q1006" s="27"/>
    </row>
    <row r="1007" spans="10:17" ht="15" customHeight="1" x14ac:dyDescent="0.25">
      <c r="J1007" s="27"/>
      <c r="K1007" s="27"/>
      <c r="L1007" s="27"/>
      <c r="M1007" s="27"/>
      <c r="N1007" s="27"/>
      <c r="O1007" s="27"/>
      <c r="P1007" s="27"/>
      <c r="Q1007" s="27"/>
    </row>
    <row r="1008" spans="10:17" ht="15" customHeight="1" x14ac:dyDescent="0.25">
      <c r="J1008" s="27"/>
      <c r="K1008" s="27"/>
      <c r="L1008" s="27"/>
      <c r="M1008" s="27"/>
      <c r="N1008" s="27"/>
      <c r="O1008" s="27"/>
      <c r="P1008" s="27"/>
      <c r="Q1008" s="27"/>
    </row>
    <row r="1009" spans="10:17" ht="15" customHeight="1" x14ac:dyDescent="0.25">
      <c r="J1009" s="27"/>
      <c r="K1009" s="27"/>
      <c r="L1009" s="27"/>
      <c r="M1009" s="27"/>
      <c r="N1009" s="27"/>
      <c r="O1009" s="27"/>
      <c r="P1009" s="27"/>
      <c r="Q1009" s="27"/>
    </row>
    <row r="1010" spans="10:17" ht="15" customHeight="1" x14ac:dyDescent="0.25">
      <c r="J1010" s="27"/>
      <c r="K1010" s="27"/>
      <c r="L1010" s="27"/>
      <c r="M1010" s="27"/>
      <c r="N1010" s="27"/>
      <c r="O1010" s="27"/>
      <c r="P1010" s="27"/>
      <c r="Q1010" s="27"/>
    </row>
    <row r="1011" spans="10:17" ht="15" customHeight="1" x14ac:dyDescent="0.25">
      <c r="J1011" s="27"/>
      <c r="K1011" s="27"/>
      <c r="L1011" s="27"/>
      <c r="M1011" s="27"/>
      <c r="N1011" s="27"/>
      <c r="O1011" s="27"/>
      <c r="P1011" s="27"/>
      <c r="Q1011" s="27"/>
    </row>
    <row r="1012" spans="10:17" ht="15" customHeight="1" x14ac:dyDescent="0.25">
      <c r="J1012" s="27"/>
      <c r="K1012" s="27"/>
      <c r="L1012" s="27"/>
      <c r="M1012" s="27"/>
      <c r="N1012" s="27"/>
      <c r="O1012" s="27"/>
      <c r="P1012" s="27"/>
      <c r="Q1012" s="27"/>
    </row>
    <row r="1013" spans="10:17" ht="15" customHeight="1" x14ac:dyDescent="0.25">
      <c r="J1013" s="27"/>
      <c r="K1013" s="27"/>
      <c r="L1013" s="27"/>
      <c r="M1013" s="27"/>
      <c r="N1013" s="27"/>
      <c r="O1013" s="27"/>
      <c r="P1013" s="27"/>
      <c r="Q1013" s="27"/>
    </row>
    <row r="1014" spans="10:17" ht="15" customHeight="1" x14ac:dyDescent="0.25">
      <c r="J1014" s="27"/>
      <c r="K1014" s="27"/>
      <c r="L1014" s="27"/>
      <c r="M1014" s="27"/>
      <c r="N1014" s="27"/>
      <c r="O1014" s="27"/>
      <c r="P1014" s="27"/>
      <c r="Q1014" s="27"/>
    </row>
    <row r="1015" spans="10:17" ht="15" customHeight="1" x14ac:dyDescent="0.25">
      <c r="J1015" s="27"/>
      <c r="K1015" s="27"/>
      <c r="L1015" s="27"/>
      <c r="M1015" s="27"/>
      <c r="N1015" s="27"/>
      <c r="O1015" s="27"/>
      <c r="P1015" s="27"/>
      <c r="Q1015" s="27"/>
    </row>
    <row r="1016" spans="10:17" ht="15" customHeight="1" x14ac:dyDescent="0.25">
      <c r="J1016" s="27"/>
      <c r="K1016" s="27"/>
      <c r="L1016" s="27"/>
      <c r="M1016" s="27"/>
      <c r="N1016" s="27"/>
      <c r="O1016" s="27"/>
      <c r="P1016" s="27"/>
      <c r="Q1016" s="27"/>
    </row>
    <row r="1017" spans="10:17" ht="15" customHeight="1" x14ac:dyDescent="0.25">
      <c r="J1017" s="27"/>
      <c r="K1017" s="27"/>
      <c r="L1017" s="27"/>
      <c r="M1017" s="27"/>
      <c r="N1017" s="27"/>
      <c r="O1017" s="27"/>
      <c r="P1017" s="27"/>
      <c r="Q1017" s="27"/>
    </row>
    <row r="1018" spans="10:17" ht="15" customHeight="1" x14ac:dyDescent="0.25">
      <c r="J1018" s="27"/>
      <c r="K1018" s="27"/>
      <c r="L1018" s="27"/>
      <c r="M1018" s="27"/>
      <c r="N1018" s="27"/>
      <c r="O1018" s="27"/>
      <c r="P1018" s="27"/>
      <c r="Q1018" s="27"/>
    </row>
    <row r="1019" spans="10:17" ht="15" customHeight="1" x14ac:dyDescent="0.25">
      <c r="J1019" s="27"/>
      <c r="K1019" s="27"/>
      <c r="L1019" s="27"/>
      <c r="M1019" s="27"/>
      <c r="N1019" s="27"/>
      <c r="O1019" s="27"/>
      <c r="P1019" s="27"/>
      <c r="Q1019" s="27"/>
    </row>
    <row r="1020" spans="10:17" ht="15" customHeight="1" x14ac:dyDescent="0.25">
      <c r="J1020" s="27"/>
      <c r="K1020" s="27"/>
      <c r="L1020" s="27"/>
      <c r="M1020" s="27"/>
      <c r="N1020" s="27"/>
      <c r="O1020" s="27"/>
      <c r="P1020" s="27"/>
      <c r="Q1020" s="27"/>
    </row>
    <row r="1021" spans="10:17" ht="15" customHeight="1" x14ac:dyDescent="0.25">
      <c r="J1021" s="27"/>
      <c r="K1021" s="27"/>
      <c r="L1021" s="27"/>
      <c r="M1021" s="27"/>
      <c r="N1021" s="27"/>
      <c r="O1021" s="27"/>
      <c r="P1021" s="27"/>
      <c r="Q1021" s="27"/>
    </row>
    <row r="1022" spans="10:17" ht="15" customHeight="1" x14ac:dyDescent="0.25">
      <c r="J1022" s="27"/>
      <c r="K1022" s="27"/>
      <c r="L1022" s="27"/>
      <c r="M1022" s="27"/>
      <c r="N1022" s="27"/>
      <c r="O1022" s="27"/>
      <c r="P1022" s="27"/>
      <c r="Q1022" s="27"/>
    </row>
    <row r="1023" spans="10:17" ht="15" customHeight="1" x14ac:dyDescent="0.25">
      <c r="J1023" s="27"/>
      <c r="K1023" s="27"/>
      <c r="L1023" s="27"/>
      <c r="M1023" s="27"/>
      <c r="N1023" s="27"/>
      <c r="O1023" s="27"/>
      <c r="P1023" s="27"/>
      <c r="Q1023" s="27"/>
    </row>
    <row r="1024" spans="10:17" ht="15" customHeight="1" x14ac:dyDescent="0.25">
      <c r="J1024" s="27"/>
      <c r="K1024" s="27"/>
      <c r="L1024" s="27"/>
      <c r="M1024" s="27"/>
      <c r="N1024" s="27"/>
      <c r="O1024" s="27"/>
      <c r="P1024" s="27"/>
      <c r="Q1024" s="27"/>
    </row>
    <row r="1025" spans="10:17" ht="15" customHeight="1" x14ac:dyDescent="0.25">
      <c r="J1025" s="27"/>
      <c r="K1025" s="27"/>
      <c r="L1025" s="27"/>
      <c r="M1025" s="27"/>
      <c r="N1025" s="27"/>
      <c r="O1025" s="27"/>
      <c r="P1025" s="27"/>
      <c r="Q1025" s="27"/>
    </row>
    <row r="1026" spans="10:17" ht="15" customHeight="1" x14ac:dyDescent="0.25">
      <c r="J1026" s="27"/>
      <c r="K1026" s="27"/>
      <c r="L1026" s="27"/>
      <c r="M1026" s="27"/>
      <c r="N1026" s="27"/>
      <c r="O1026" s="27"/>
      <c r="P1026" s="27"/>
      <c r="Q1026" s="27"/>
    </row>
    <row r="1027" spans="10:17" ht="15" customHeight="1" x14ac:dyDescent="0.25">
      <c r="J1027" s="27"/>
      <c r="K1027" s="27"/>
      <c r="L1027" s="27"/>
      <c r="M1027" s="27"/>
      <c r="N1027" s="27"/>
      <c r="O1027" s="27"/>
      <c r="P1027" s="27"/>
      <c r="Q1027" s="27"/>
    </row>
    <row r="1028" spans="10:17" ht="15" customHeight="1" x14ac:dyDescent="0.25">
      <c r="J1028" s="27"/>
      <c r="K1028" s="27"/>
      <c r="L1028" s="27"/>
      <c r="M1028" s="27"/>
      <c r="N1028" s="27"/>
      <c r="O1028" s="27"/>
      <c r="P1028" s="27"/>
      <c r="Q1028" s="27"/>
    </row>
    <row r="1029" spans="10:17" ht="15" customHeight="1" x14ac:dyDescent="0.25">
      <c r="J1029" s="27"/>
      <c r="K1029" s="27"/>
      <c r="L1029" s="27"/>
      <c r="M1029" s="27"/>
      <c r="N1029" s="27"/>
      <c r="O1029" s="27"/>
      <c r="P1029" s="27"/>
      <c r="Q1029" s="27"/>
    </row>
    <row r="1030" spans="10:17" ht="15" customHeight="1" x14ac:dyDescent="0.25">
      <c r="J1030" s="27"/>
      <c r="K1030" s="27"/>
      <c r="L1030" s="27"/>
      <c r="M1030" s="27"/>
      <c r="N1030" s="27"/>
      <c r="O1030" s="27"/>
      <c r="P1030" s="27"/>
      <c r="Q1030" s="27"/>
    </row>
    <row r="1031" spans="10:17" ht="15" customHeight="1" x14ac:dyDescent="0.25">
      <c r="J1031" s="27"/>
      <c r="K1031" s="27"/>
      <c r="L1031" s="27"/>
      <c r="M1031" s="27"/>
      <c r="N1031" s="27"/>
      <c r="O1031" s="27"/>
      <c r="P1031" s="27"/>
      <c r="Q1031" s="27"/>
    </row>
    <row r="1032" spans="10:17" ht="15" customHeight="1" x14ac:dyDescent="0.25">
      <c r="J1032" s="27"/>
      <c r="K1032" s="27"/>
      <c r="L1032" s="27"/>
      <c r="M1032" s="27"/>
      <c r="N1032" s="27"/>
      <c r="O1032" s="27"/>
      <c r="P1032" s="27"/>
      <c r="Q1032" s="27"/>
    </row>
    <row r="1033" spans="10:17" ht="15" customHeight="1" x14ac:dyDescent="0.25">
      <c r="J1033" s="27"/>
      <c r="K1033" s="27"/>
      <c r="L1033" s="27"/>
      <c r="M1033" s="27"/>
      <c r="N1033" s="27"/>
      <c r="O1033" s="27"/>
      <c r="P1033" s="27"/>
      <c r="Q1033" s="27"/>
    </row>
    <row r="1034" spans="10:17" ht="15" customHeight="1" x14ac:dyDescent="0.25">
      <c r="J1034" s="27"/>
      <c r="K1034" s="27"/>
      <c r="L1034" s="27"/>
      <c r="M1034" s="27"/>
      <c r="N1034" s="27"/>
      <c r="O1034" s="27"/>
      <c r="P1034" s="27"/>
      <c r="Q1034" s="27"/>
    </row>
    <row r="1035" spans="10:17" ht="15" customHeight="1" x14ac:dyDescent="0.25">
      <c r="J1035" s="27"/>
      <c r="K1035" s="27"/>
      <c r="L1035" s="27"/>
      <c r="M1035" s="27"/>
      <c r="N1035" s="27"/>
      <c r="O1035" s="27"/>
      <c r="P1035" s="27"/>
      <c r="Q1035" s="27"/>
    </row>
    <row r="1036" spans="10:17" ht="15" customHeight="1" x14ac:dyDescent="0.25">
      <c r="J1036" s="27"/>
      <c r="K1036" s="27"/>
      <c r="L1036" s="27"/>
      <c r="M1036" s="27"/>
      <c r="N1036" s="27"/>
      <c r="O1036" s="27"/>
      <c r="P1036" s="27"/>
      <c r="Q1036" s="27"/>
    </row>
    <row r="1037" spans="10:17" ht="15" customHeight="1" x14ac:dyDescent="0.25">
      <c r="J1037" s="27"/>
      <c r="K1037" s="27"/>
      <c r="L1037" s="27"/>
      <c r="M1037" s="27"/>
      <c r="N1037" s="27"/>
      <c r="O1037" s="27"/>
      <c r="P1037" s="27"/>
      <c r="Q1037" s="27"/>
    </row>
    <row r="1038" spans="10:17" ht="15" customHeight="1" x14ac:dyDescent="0.25">
      <c r="J1038" s="27"/>
      <c r="K1038" s="27"/>
      <c r="L1038" s="27"/>
      <c r="M1038" s="27"/>
      <c r="N1038" s="27"/>
      <c r="O1038" s="27"/>
      <c r="P1038" s="27"/>
      <c r="Q1038" s="27"/>
    </row>
    <row r="1039" spans="10:17" ht="15" customHeight="1" x14ac:dyDescent="0.25">
      <c r="J1039" s="27"/>
      <c r="K1039" s="27"/>
      <c r="L1039" s="27"/>
      <c r="M1039" s="27"/>
      <c r="N1039" s="27"/>
      <c r="O1039" s="27"/>
      <c r="P1039" s="27"/>
      <c r="Q1039" s="27"/>
    </row>
    <row r="1040" spans="10:17" ht="15" customHeight="1" x14ac:dyDescent="0.25">
      <c r="J1040" s="27"/>
      <c r="K1040" s="27"/>
      <c r="L1040" s="27"/>
      <c r="M1040" s="27"/>
      <c r="N1040" s="27"/>
      <c r="O1040" s="27"/>
      <c r="P1040" s="27"/>
      <c r="Q1040" s="27"/>
    </row>
    <row r="1041" spans="10:17" ht="15" customHeight="1" x14ac:dyDescent="0.25">
      <c r="J1041" s="27"/>
      <c r="K1041" s="27"/>
      <c r="L1041" s="27"/>
      <c r="M1041" s="27"/>
      <c r="N1041" s="27"/>
      <c r="O1041" s="27"/>
      <c r="P1041" s="27"/>
      <c r="Q1041" s="27"/>
    </row>
    <row r="1042" spans="10:17" ht="15" customHeight="1" x14ac:dyDescent="0.25">
      <c r="J1042" s="27"/>
      <c r="K1042" s="27"/>
      <c r="L1042" s="27"/>
      <c r="M1042" s="27"/>
      <c r="N1042" s="27"/>
      <c r="O1042" s="27"/>
      <c r="P1042" s="27"/>
      <c r="Q1042" s="27"/>
    </row>
    <row r="1043" spans="10:17" ht="15" customHeight="1" x14ac:dyDescent="0.25">
      <c r="J1043" s="27"/>
      <c r="K1043" s="27"/>
      <c r="L1043" s="27"/>
      <c r="M1043" s="27"/>
      <c r="N1043" s="27"/>
      <c r="O1043" s="27"/>
      <c r="P1043" s="27"/>
      <c r="Q1043" s="27"/>
    </row>
    <row r="1044" spans="10:17" ht="15" customHeight="1" x14ac:dyDescent="0.25">
      <c r="J1044" s="27"/>
      <c r="K1044" s="27"/>
      <c r="L1044" s="27"/>
      <c r="M1044" s="27"/>
      <c r="N1044" s="27"/>
      <c r="O1044" s="27"/>
      <c r="P1044" s="27"/>
      <c r="Q1044" s="27"/>
    </row>
    <row r="1045" spans="10:17" ht="15" customHeight="1" x14ac:dyDescent="0.25">
      <c r="J1045" s="27"/>
      <c r="K1045" s="27"/>
      <c r="L1045" s="27"/>
      <c r="M1045" s="27"/>
      <c r="N1045" s="27"/>
      <c r="O1045" s="27"/>
      <c r="P1045" s="27"/>
      <c r="Q1045" s="27"/>
    </row>
    <row r="1046" spans="10:17" ht="15" customHeight="1" x14ac:dyDescent="0.25">
      <c r="J1046" s="27"/>
      <c r="K1046" s="27"/>
      <c r="L1046" s="27"/>
      <c r="M1046" s="27"/>
      <c r="N1046" s="27"/>
      <c r="O1046" s="27"/>
      <c r="P1046" s="27"/>
      <c r="Q1046" s="27"/>
    </row>
    <row r="1047" spans="10:17" ht="15" customHeight="1" x14ac:dyDescent="0.25">
      <c r="J1047" s="27"/>
      <c r="K1047" s="27"/>
      <c r="L1047" s="27"/>
      <c r="M1047" s="27"/>
      <c r="N1047" s="27"/>
      <c r="O1047" s="27"/>
      <c r="P1047" s="27"/>
      <c r="Q1047" s="27"/>
    </row>
    <row r="1048" spans="10:17" ht="15" customHeight="1" x14ac:dyDescent="0.25">
      <c r="J1048" s="27"/>
      <c r="K1048" s="27"/>
      <c r="L1048" s="27"/>
      <c r="M1048" s="27"/>
      <c r="N1048" s="27"/>
      <c r="O1048" s="27"/>
      <c r="P1048" s="27"/>
      <c r="Q1048" s="27"/>
    </row>
    <row r="1049" spans="10:17" ht="15" customHeight="1" x14ac:dyDescent="0.25">
      <c r="J1049" s="27"/>
      <c r="K1049" s="27"/>
      <c r="L1049" s="27"/>
      <c r="M1049" s="27"/>
      <c r="N1049" s="27"/>
      <c r="O1049" s="27"/>
      <c r="P1049" s="27"/>
      <c r="Q1049" s="27"/>
    </row>
    <row r="1050" spans="10:17" ht="15" customHeight="1" x14ac:dyDescent="0.25">
      <c r="J1050" s="27"/>
      <c r="K1050" s="27"/>
      <c r="L1050" s="27"/>
      <c r="M1050" s="27"/>
      <c r="N1050" s="27"/>
      <c r="O1050" s="27"/>
      <c r="P1050" s="27"/>
      <c r="Q1050" s="27"/>
    </row>
    <row r="1051" spans="10:17" ht="15" customHeight="1" x14ac:dyDescent="0.25">
      <c r="J1051" s="27"/>
      <c r="K1051" s="27"/>
      <c r="L1051" s="27"/>
      <c r="M1051" s="27"/>
      <c r="N1051" s="27"/>
      <c r="O1051" s="27"/>
      <c r="P1051" s="27"/>
      <c r="Q1051" s="27"/>
    </row>
    <row r="1052" spans="10:17" ht="15" customHeight="1" x14ac:dyDescent="0.25">
      <c r="J1052" s="27"/>
      <c r="K1052" s="27"/>
      <c r="L1052" s="27"/>
      <c r="M1052" s="27"/>
      <c r="N1052" s="27"/>
      <c r="O1052" s="27"/>
      <c r="P1052" s="27"/>
      <c r="Q1052" s="27"/>
    </row>
    <row r="1053" spans="10:17" ht="15" customHeight="1" x14ac:dyDescent="0.25">
      <c r="J1053" s="27"/>
      <c r="K1053" s="27"/>
      <c r="L1053" s="27"/>
      <c r="M1053" s="27"/>
      <c r="N1053" s="27"/>
      <c r="O1053" s="27"/>
      <c r="P1053" s="27"/>
      <c r="Q1053" s="27"/>
    </row>
    <row r="1054" spans="10:17" ht="15" customHeight="1" x14ac:dyDescent="0.25">
      <c r="J1054" s="27"/>
      <c r="K1054" s="27"/>
      <c r="L1054" s="27"/>
      <c r="M1054" s="27"/>
      <c r="N1054" s="27"/>
      <c r="O1054" s="27"/>
      <c r="P1054" s="27"/>
      <c r="Q1054" s="27"/>
    </row>
    <row r="1055" spans="10:17" ht="15" customHeight="1" x14ac:dyDescent="0.25">
      <c r="J1055" s="27"/>
      <c r="K1055" s="27"/>
      <c r="L1055" s="27"/>
      <c r="M1055" s="27"/>
      <c r="N1055" s="27"/>
      <c r="O1055" s="27"/>
      <c r="P1055" s="27"/>
      <c r="Q1055" s="27"/>
    </row>
    <row r="1056" spans="10:17" ht="15" customHeight="1" x14ac:dyDescent="0.25">
      <c r="J1056" s="27"/>
      <c r="K1056" s="27"/>
      <c r="L1056" s="27"/>
      <c r="M1056" s="27"/>
      <c r="N1056" s="27"/>
      <c r="O1056" s="27"/>
      <c r="P1056" s="27"/>
      <c r="Q1056" s="27"/>
    </row>
    <row r="1057" spans="10:17" ht="15" customHeight="1" x14ac:dyDescent="0.25">
      <c r="J1057" s="27"/>
      <c r="K1057" s="27"/>
      <c r="L1057" s="27"/>
      <c r="M1057" s="27"/>
      <c r="N1057" s="27"/>
      <c r="O1057" s="27"/>
      <c r="P1057" s="27"/>
      <c r="Q1057" s="27"/>
    </row>
    <row r="1058" spans="10:17" ht="15" customHeight="1" x14ac:dyDescent="0.25">
      <c r="J1058" s="27"/>
      <c r="K1058" s="27"/>
      <c r="L1058" s="27"/>
      <c r="M1058" s="27"/>
      <c r="N1058" s="27"/>
      <c r="O1058" s="27"/>
      <c r="P1058" s="27"/>
      <c r="Q1058" s="27"/>
    </row>
    <row r="1059" spans="10:17" ht="15" customHeight="1" x14ac:dyDescent="0.25">
      <c r="J1059" s="27"/>
      <c r="K1059" s="27"/>
      <c r="L1059" s="27"/>
      <c r="M1059" s="27"/>
      <c r="N1059" s="27"/>
      <c r="O1059" s="27"/>
      <c r="P1059" s="27"/>
      <c r="Q1059" s="27"/>
    </row>
    <row r="1060" spans="10:17" ht="15" customHeight="1" x14ac:dyDescent="0.25">
      <c r="J1060" s="27"/>
      <c r="K1060" s="27"/>
      <c r="L1060" s="27"/>
      <c r="M1060" s="27"/>
      <c r="N1060" s="27"/>
      <c r="O1060" s="27"/>
      <c r="P1060" s="27"/>
      <c r="Q1060" s="27"/>
    </row>
    <row r="1061" spans="10:17" ht="15" customHeight="1" x14ac:dyDescent="0.25">
      <c r="J1061" s="27"/>
      <c r="K1061" s="27"/>
      <c r="L1061" s="27"/>
      <c r="M1061" s="27"/>
      <c r="N1061" s="27"/>
      <c r="O1061" s="27"/>
      <c r="P1061" s="27"/>
      <c r="Q1061" s="27"/>
    </row>
    <row r="1062" spans="10:17" ht="15" customHeight="1" x14ac:dyDescent="0.25">
      <c r="J1062" s="27"/>
      <c r="K1062" s="27"/>
      <c r="L1062" s="27"/>
      <c r="M1062" s="27"/>
      <c r="N1062" s="27"/>
      <c r="O1062" s="27"/>
      <c r="P1062" s="27"/>
      <c r="Q1062" s="27"/>
    </row>
    <row r="1063" spans="10:17" ht="15" customHeight="1" x14ac:dyDescent="0.25">
      <c r="J1063" s="27"/>
      <c r="K1063" s="27"/>
      <c r="L1063" s="27"/>
      <c r="M1063" s="27"/>
      <c r="N1063" s="27"/>
      <c r="O1063" s="27"/>
      <c r="P1063" s="27"/>
      <c r="Q1063" s="27"/>
    </row>
    <row r="1064" spans="10:17" ht="15" customHeight="1" x14ac:dyDescent="0.25">
      <c r="J1064" s="27"/>
      <c r="K1064" s="27"/>
      <c r="L1064" s="27"/>
      <c r="M1064" s="27"/>
      <c r="N1064" s="27"/>
      <c r="O1064" s="27"/>
      <c r="P1064" s="27"/>
      <c r="Q1064" s="27"/>
    </row>
    <row r="1065" spans="10:17" ht="15" customHeight="1" x14ac:dyDescent="0.25">
      <c r="J1065" s="27"/>
      <c r="K1065" s="27"/>
      <c r="L1065" s="27"/>
      <c r="M1065" s="27"/>
      <c r="N1065" s="27"/>
      <c r="O1065" s="27"/>
      <c r="P1065" s="27"/>
      <c r="Q1065" s="27"/>
    </row>
    <row r="1066" spans="10:17" ht="15" customHeight="1" x14ac:dyDescent="0.25">
      <c r="J1066" s="27"/>
      <c r="K1066" s="27"/>
      <c r="L1066" s="27"/>
      <c r="M1066" s="27"/>
      <c r="N1066" s="27"/>
      <c r="O1066" s="27"/>
      <c r="P1066" s="27"/>
      <c r="Q1066" s="27"/>
    </row>
    <row r="1067" spans="10:17" ht="15" customHeight="1" x14ac:dyDescent="0.25">
      <c r="J1067" s="27"/>
      <c r="K1067" s="27"/>
      <c r="L1067" s="27"/>
      <c r="M1067" s="27"/>
      <c r="N1067" s="27"/>
      <c r="O1067" s="27"/>
      <c r="P1067" s="27"/>
      <c r="Q1067" s="27"/>
    </row>
    <row r="1068" spans="10:17" ht="15" customHeight="1" x14ac:dyDescent="0.25">
      <c r="J1068" s="27"/>
      <c r="K1068" s="27"/>
      <c r="L1068" s="27"/>
      <c r="M1068" s="27"/>
      <c r="N1068" s="27"/>
      <c r="O1068" s="27"/>
      <c r="P1068" s="27"/>
      <c r="Q1068" s="27"/>
    </row>
    <row r="1069" spans="10:17" ht="15" customHeight="1" x14ac:dyDescent="0.25">
      <c r="J1069" s="27"/>
      <c r="K1069" s="27"/>
      <c r="L1069" s="27"/>
      <c r="M1069" s="27"/>
      <c r="N1069" s="27"/>
      <c r="O1069" s="27"/>
      <c r="P1069" s="27"/>
      <c r="Q1069" s="27"/>
    </row>
    <row r="1070" spans="10:17" ht="15" customHeight="1" x14ac:dyDescent="0.25">
      <c r="J1070" s="27"/>
      <c r="K1070" s="27"/>
      <c r="L1070" s="27"/>
      <c r="M1070" s="27"/>
      <c r="N1070" s="27"/>
      <c r="O1070" s="27"/>
      <c r="P1070" s="27"/>
      <c r="Q1070" s="27"/>
    </row>
    <row r="1071" spans="10:17" ht="15" customHeight="1" x14ac:dyDescent="0.25">
      <c r="J1071" s="27"/>
      <c r="K1071" s="27"/>
      <c r="L1071" s="27"/>
      <c r="M1071" s="27"/>
      <c r="N1071" s="27"/>
      <c r="O1071" s="27"/>
      <c r="P1071" s="27"/>
      <c r="Q1071" s="27"/>
    </row>
    <row r="1072" spans="10:17" ht="15" customHeight="1" x14ac:dyDescent="0.25">
      <c r="J1072" s="27"/>
      <c r="K1072" s="27"/>
      <c r="L1072" s="27"/>
      <c r="M1072" s="27"/>
      <c r="N1072" s="27"/>
      <c r="O1072" s="27"/>
      <c r="P1072" s="27"/>
      <c r="Q1072" s="27"/>
    </row>
    <row r="1073" spans="10:17" ht="15" customHeight="1" x14ac:dyDescent="0.25">
      <c r="J1073" s="27"/>
      <c r="K1073" s="27"/>
      <c r="L1073" s="27"/>
      <c r="M1073" s="27"/>
      <c r="N1073" s="27"/>
      <c r="O1073" s="27"/>
      <c r="P1073" s="27"/>
      <c r="Q1073" s="27"/>
    </row>
    <row r="1074" spans="10:17" ht="15" customHeight="1" x14ac:dyDescent="0.25">
      <c r="J1074" s="27"/>
      <c r="K1074" s="27"/>
      <c r="L1074" s="27"/>
      <c r="M1074" s="27"/>
      <c r="N1074" s="27"/>
      <c r="O1074" s="27"/>
      <c r="P1074" s="27"/>
      <c r="Q1074" s="27"/>
    </row>
    <row r="1075" spans="10:17" ht="15" customHeight="1" x14ac:dyDescent="0.25">
      <c r="J1075" s="27"/>
      <c r="K1075" s="27"/>
      <c r="L1075" s="27"/>
      <c r="M1075" s="27"/>
      <c r="N1075" s="27"/>
      <c r="O1075" s="27"/>
      <c r="P1075" s="27"/>
      <c r="Q1075" s="27"/>
    </row>
    <row r="1076" spans="10:17" ht="15" customHeight="1" x14ac:dyDescent="0.25">
      <c r="J1076" s="27"/>
      <c r="K1076" s="27"/>
      <c r="L1076" s="27"/>
      <c r="M1076" s="27"/>
      <c r="N1076" s="27"/>
      <c r="O1076" s="27"/>
      <c r="P1076" s="27"/>
      <c r="Q1076" s="27"/>
    </row>
    <row r="1077" spans="10:17" ht="15" customHeight="1" x14ac:dyDescent="0.25">
      <c r="J1077" s="27"/>
      <c r="K1077" s="27"/>
      <c r="L1077" s="27"/>
      <c r="M1077" s="27"/>
      <c r="N1077" s="27"/>
      <c r="O1077" s="27"/>
      <c r="P1077" s="27"/>
      <c r="Q1077" s="27"/>
    </row>
    <row r="1078" spans="10:17" ht="15" customHeight="1" x14ac:dyDescent="0.25">
      <c r="J1078" s="27"/>
      <c r="K1078" s="27"/>
      <c r="L1078" s="27"/>
      <c r="M1078" s="27"/>
      <c r="N1078" s="27"/>
      <c r="O1078" s="27"/>
      <c r="P1078" s="27"/>
      <c r="Q1078" s="27"/>
    </row>
    <row r="1079" spans="10:17" ht="15" customHeight="1" x14ac:dyDescent="0.25">
      <c r="J1079" s="27"/>
      <c r="K1079" s="27"/>
      <c r="L1079" s="27"/>
      <c r="M1079" s="27"/>
      <c r="N1079" s="27"/>
      <c r="O1079" s="27"/>
      <c r="P1079" s="27"/>
      <c r="Q1079" s="27"/>
    </row>
    <row r="1080" spans="10:17" ht="15" customHeight="1" x14ac:dyDescent="0.25">
      <c r="J1080" s="27"/>
      <c r="K1080" s="27"/>
      <c r="L1080" s="27"/>
      <c r="M1080" s="27"/>
      <c r="N1080" s="27"/>
      <c r="O1080" s="27"/>
      <c r="P1080" s="27"/>
      <c r="Q1080" s="27"/>
    </row>
    <row r="1081" spans="10:17" ht="15" customHeight="1" x14ac:dyDescent="0.25">
      <c r="J1081" s="27"/>
      <c r="K1081" s="27"/>
      <c r="L1081" s="27"/>
      <c r="M1081" s="27"/>
      <c r="N1081" s="27"/>
      <c r="O1081" s="27"/>
      <c r="P1081" s="27"/>
      <c r="Q1081" s="27"/>
    </row>
    <row r="1082" spans="10:17" ht="15" customHeight="1" x14ac:dyDescent="0.25">
      <c r="J1082" s="27"/>
      <c r="K1082" s="27"/>
      <c r="L1082" s="27"/>
      <c r="M1082" s="27"/>
      <c r="N1082" s="27"/>
      <c r="O1082" s="27"/>
      <c r="P1082" s="27"/>
      <c r="Q1082" s="27"/>
    </row>
    <row r="1083" spans="10:17" ht="15" customHeight="1" x14ac:dyDescent="0.25">
      <c r="J1083" s="27"/>
      <c r="K1083" s="27"/>
      <c r="L1083" s="27"/>
      <c r="M1083" s="27"/>
      <c r="N1083" s="27"/>
      <c r="O1083" s="27"/>
      <c r="P1083" s="27"/>
      <c r="Q1083" s="27"/>
    </row>
    <row r="1084" spans="10:17" ht="15" customHeight="1" x14ac:dyDescent="0.25">
      <c r="J1084" s="27"/>
      <c r="K1084" s="27"/>
      <c r="L1084" s="27"/>
      <c r="M1084" s="27"/>
      <c r="N1084" s="27"/>
      <c r="O1084" s="27"/>
      <c r="P1084" s="27"/>
      <c r="Q1084" s="27"/>
    </row>
    <row r="1085" spans="10:17" ht="15" customHeight="1" x14ac:dyDescent="0.25">
      <c r="J1085" s="27"/>
      <c r="K1085" s="27"/>
      <c r="L1085" s="27"/>
      <c r="M1085" s="27"/>
      <c r="N1085" s="27"/>
      <c r="O1085" s="27"/>
      <c r="P1085" s="27"/>
      <c r="Q1085" s="27"/>
    </row>
    <row r="1086" spans="10:17" ht="15" customHeight="1" x14ac:dyDescent="0.25">
      <c r="J1086" s="27"/>
      <c r="K1086" s="27"/>
      <c r="L1086" s="27"/>
      <c r="M1086" s="27"/>
      <c r="N1086" s="27"/>
      <c r="O1086" s="27"/>
      <c r="P1086" s="27"/>
      <c r="Q1086" s="27"/>
    </row>
    <row r="1087" spans="10:17" ht="15" customHeight="1" x14ac:dyDescent="0.25">
      <c r="J1087" s="27"/>
      <c r="K1087" s="27"/>
      <c r="L1087" s="27"/>
      <c r="M1087" s="27"/>
      <c r="N1087" s="27"/>
      <c r="O1087" s="27"/>
      <c r="P1087" s="27"/>
      <c r="Q1087" s="27"/>
    </row>
    <row r="1088" spans="10:17" ht="15" customHeight="1" x14ac:dyDescent="0.25">
      <c r="J1088" s="27"/>
      <c r="K1088" s="27"/>
      <c r="L1088" s="27"/>
      <c r="M1088" s="27"/>
      <c r="N1088" s="27"/>
      <c r="O1088" s="27"/>
      <c r="P1088" s="27"/>
      <c r="Q1088" s="27"/>
    </row>
    <row r="1089" spans="10:17" ht="15" customHeight="1" x14ac:dyDescent="0.25">
      <c r="J1089" s="27"/>
      <c r="K1089" s="27"/>
      <c r="L1089" s="27"/>
      <c r="M1089" s="27"/>
      <c r="N1089" s="27"/>
      <c r="O1089" s="27"/>
      <c r="P1089" s="27"/>
      <c r="Q1089" s="27"/>
    </row>
    <row r="1090" spans="10:17" ht="15" customHeight="1" x14ac:dyDescent="0.25">
      <c r="J1090" s="27"/>
      <c r="K1090" s="27"/>
      <c r="L1090" s="27"/>
      <c r="M1090" s="27"/>
      <c r="N1090" s="27"/>
      <c r="O1090" s="27"/>
      <c r="P1090" s="27"/>
      <c r="Q1090" s="27"/>
    </row>
    <row r="1091" spans="10:17" ht="15" customHeight="1" x14ac:dyDescent="0.25">
      <c r="J1091" s="27"/>
      <c r="K1091" s="27"/>
      <c r="L1091" s="27"/>
      <c r="M1091" s="27"/>
      <c r="N1091" s="27"/>
      <c r="O1091" s="27"/>
      <c r="P1091" s="27"/>
      <c r="Q1091" s="27"/>
    </row>
    <row r="1092" spans="10:17" ht="15" customHeight="1" x14ac:dyDescent="0.25">
      <c r="J1092" s="27"/>
      <c r="K1092" s="27"/>
      <c r="L1092" s="27"/>
      <c r="M1092" s="27"/>
      <c r="N1092" s="27"/>
      <c r="O1092" s="27"/>
      <c r="P1092" s="27"/>
      <c r="Q1092" s="27"/>
    </row>
    <row r="1093" spans="10:17" ht="15" customHeight="1" x14ac:dyDescent="0.25">
      <c r="J1093" s="27"/>
      <c r="K1093" s="27"/>
      <c r="L1093" s="27"/>
      <c r="M1093" s="27"/>
      <c r="N1093" s="27"/>
      <c r="O1093" s="27"/>
      <c r="P1093" s="27"/>
      <c r="Q1093" s="27"/>
    </row>
    <row r="1094" spans="10:17" ht="15" customHeight="1" x14ac:dyDescent="0.25">
      <c r="J1094" s="27"/>
      <c r="K1094" s="27"/>
      <c r="L1094" s="27"/>
      <c r="M1094" s="27"/>
      <c r="N1094" s="27"/>
      <c r="O1094" s="27"/>
      <c r="P1094" s="27"/>
      <c r="Q1094" s="27"/>
    </row>
    <row r="1095" spans="10:17" ht="15" customHeight="1" x14ac:dyDescent="0.25">
      <c r="J1095" s="27"/>
      <c r="K1095" s="27"/>
      <c r="L1095" s="27"/>
      <c r="M1095" s="27"/>
      <c r="N1095" s="27"/>
      <c r="O1095" s="27"/>
      <c r="P1095" s="27"/>
      <c r="Q1095" s="27"/>
    </row>
    <row r="1096" spans="10:17" ht="15" customHeight="1" x14ac:dyDescent="0.25">
      <c r="J1096" s="27"/>
      <c r="K1096" s="27"/>
      <c r="L1096" s="27"/>
      <c r="M1096" s="27"/>
      <c r="N1096" s="27"/>
      <c r="O1096" s="27"/>
      <c r="P1096" s="27"/>
      <c r="Q1096" s="27"/>
    </row>
    <row r="1097" spans="10:17" ht="15" customHeight="1" x14ac:dyDescent="0.25">
      <c r="J1097" s="27"/>
      <c r="K1097" s="27"/>
      <c r="L1097" s="27"/>
      <c r="M1097" s="27"/>
      <c r="N1097" s="27"/>
      <c r="O1097" s="27"/>
      <c r="P1097" s="27"/>
      <c r="Q1097" s="27"/>
    </row>
    <row r="1098" spans="10:17" ht="15" customHeight="1" x14ac:dyDescent="0.25">
      <c r="J1098" s="27"/>
      <c r="K1098" s="27"/>
      <c r="L1098" s="27"/>
      <c r="M1098" s="27"/>
      <c r="N1098" s="27"/>
      <c r="O1098" s="27"/>
      <c r="P1098" s="27"/>
      <c r="Q1098" s="27"/>
    </row>
    <row r="1099" spans="10:17" ht="15" customHeight="1" x14ac:dyDescent="0.25">
      <c r="J1099" s="27"/>
      <c r="K1099" s="27"/>
      <c r="L1099" s="27"/>
      <c r="M1099" s="27"/>
      <c r="N1099" s="27"/>
      <c r="O1099" s="27"/>
      <c r="P1099" s="27"/>
      <c r="Q1099" s="27"/>
    </row>
    <row r="1100" spans="10:17" ht="15" customHeight="1" x14ac:dyDescent="0.25">
      <c r="J1100" s="27"/>
      <c r="K1100" s="27"/>
      <c r="L1100" s="27"/>
      <c r="M1100" s="27"/>
      <c r="N1100" s="27"/>
      <c r="O1100" s="27"/>
      <c r="P1100" s="27"/>
      <c r="Q1100" s="27"/>
    </row>
    <row r="1101" spans="10:17" ht="15" customHeight="1" x14ac:dyDescent="0.25">
      <c r="J1101" s="27"/>
      <c r="K1101" s="27"/>
      <c r="L1101" s="27"/>
      <c r="M1101" s="27"/>
      <c r="N1101" s="27"/>
      <c r="O1101" s="27"/>
      <c r="P1101" s="27"/>
      <c r="Q1101" s="27"/>
    </row>
    <row r="1102" spans="10:17" ht="15" customHeight="1" x14ac:dyDescent="0.25">
      <c r="J1102" s="27"/>
      <c r="K1102" s="27"/>
      <c r="L1102" s="27"/>
      <c r="M1102" s="27"/>
      <c r="N1102" s="27"/>
      <c r="O1102" s="27"/>
      <c r="P1102" s="27"/>
      <c r="Q1102" s="27"/>
    </row>
    <row r="1103" spans="10:17" ht="15" customHeight="1" x14ac:dyDescent="0.25">
      <c r="J1103" s="27"/>
      <c r="K1103" s="27"/>
      <c r="L1103" s="27"/>
      <c r="M1103" s="27"/>
      <c r="N1103" s="27"/>
      <c r="O1103" s="27"/>
      <c r="P1103" s="27"/>
      <c r="Q1103" s="27"/>
    </row>
    <row r="1104" spans="10:17" ht="15" customHeight="1" x14ac:dyDescent="0.25">
      <c r="J1104" s="27"/>
      <c r="K1104" s="27"/>
      <c r="L1104" s="27"/>
      <c r="M1104" s="27"/>
      <c r="N1104" s="27"/>
      <c r="O1104" s="27"/>
      <c r="P1104" s="27"/>
      <c r="Q1104" s="27"/>
    </row>
    <row r="1105" spans="10:17" ht="15" customHeight="1" x14ac:dyDescent="0.25">
      <c r="J1105" s="27"/>
      <c r="K1105" s="27"/>
      <c r="L1105" s="27"/>
      <c r="M1105" s="27"/>
      <c r="N1105" s="27"/>
      <c r="O1105" s="27"/>
      <c r="P1105" s="27"/>
      <c r="Q1105" s="27"/>
    </row>
    <row r="1106" spans="10:17" ht="15" customHeight="1" x14ac:dyDescent="0.25">
      <c r="J1106" s="27"/>
      <c r="K1106" s="27"/>
      <c r="L1106" s="27"/>
      <c r="M1106" s="27"/>
      <c r="N1106" s="27"/>
      <c r="O1106" s="27"/>
      <c r="P1106" s="27"/>
      <c r="Q1106" s="27"/>
    </row>
    <row r="1107" spans="10:17" ht="15" customHeight="1" x14ac:dyDescent="0.25">
      <c r="J1107" s="27"/>
      <c r="K1107" s="27"/>
      <c r="L1107" s="27"/>
      <c r="M1107" s="27"/>
      <c r="N1107" s="27"/>
      <c r="O1107" s="27"/>
      <c r="P1107" s="27"/>
      <c r="Q1107" s="27"/>
    </row>
    <row r="1108" spans="10:17" ht="15" customHeight="1" x14ac:dyDescent="0.25">
      <c r="J1108" s="27"/>
      <c r="K1108" s="27"/>
      <c r="L1108" s="27"/>
      <c r="M1108" s="27"/>
      <c r="N1108" s="27"/>
      <c r="O1108" s="27"/>
      <c r="P1108" s="27"/>
      <c r="Q1108" s="27"/>
    </row>
    <row r="1109" spans="10:17" ht="15" customHeight="1" x14ac:dyDescent="0.25">
      <c r="J1109" s="27"/>
      <c r="K1109" s="27"/>
      <c r="L1109" s="27"/>
      <c r="M1109" s="27"/>
      <c r="N1109" s="27"/>
      <c r="O1109" s="27"/>
      <c r="P1109" s="27"/>
      <c r="Q1109" s="27"/>
    </row>
    <row r="1110" spans="10:17" ht="15" customHeight="1" x14ac:dyDescent="0.25">
      <c r="J1110" s="27"/>
      <c r="K1110" s="27"/>
      <c r="L1110" s="27"/>
      <c r="M1110" s="27"/>
      <c r="N1110" s="27"/>
      <c r="O1110" s="27"/>
      <c r="P1110" s="27"/>
      <c r="Q1110" s="27"/>
    </row>
    <row r="1111" spans="10:17" ht="15" customHeight="1" x14ac:dyDescent="0.25">
      <c r="J1111" s="27"/>
      <c r="K1111" s="27"/>
      <c r="L1111" s="27"/>
      <c r="M1111" s="27"/>
      <c r="N1111" s="27"/>
      <c r="O1111" s="27"/>
      <c r="P1111" s="27"/>
      <c r="Q1111" s="27"/>
    </row>
    <row r="1112" spans="10:17" ht="15" customHeight="1" x14ac:dyDescent="0.25">
      <c r="J1112" s="27"/>
      <c r="K1112" s="27"/>
      <c r="L1112" s="27"/>
      <c r="M1112" s="27"/>
      <c r="N1112" s="27"/>
      <c r="O1112" s="27"/>
      <c r="P1112" s="27"/>
      <c r="Q1112" s="27"/>
    </row>
    <row r="1113" spans="10:17" ht="15" customHeight="1" x14ac:dyDescent="0.25">
      <c r="J1113" s="27"/>
      <c r="K1113" s="27"/>
      <c r="L1113" s="27"/>
      <c r="M1113" s="27"/>
      <c r="N1113" s="27"/>
      <c r="O1113" s="27"/>
      <c r="P1113" s="27"/>
      <c r="Q1113" s="27"/>
    </row>
    <row r="1114" spans="10:17" ht="15" customHeight="1" x14ac:dyDescent="0.25">
      <c r="J1114" s="27"/>
      <c r="K1114" s="27"/>
      <c r="L1114" s="27"/>
      <c r="M1114" s="27"/>
      <c r="N1114" s="27"/>
      <c r="O1114" s="27"/>
      <c r="P1114" s="27"/>
      <c r="Q1114" s="27"/>
    </row>
    <row r="1115" spans="10:17" ht="15" customHeight="1" x14ac:dyDescent="0.25">
      <c r="J1115" s="27"/>
      <c r="K1115" s="27"/>
      <c r="L1115" s="27"/>
      <c r="M1115" s="27"/>
      <c r="N1115" s="27"/>
      <c r="O1115" s="27"/>
      <c r="P1115" s="27"/>
      <c r="Q1115" s="27"/>
    </row>
    <row r="1116" spans="10:17" ht="15" customHeight="1" x14ac:dyDescent="0.25">
      <c r="J1116" s="27"/>
      <c r="K1116" s="27"/>
      <c r="L1116" s="27"/>
      <c r="M1116" s="27"/>
      <c r="N1116" s="27"/>
      <c r="O1116" s="27"/>
      <c r="P1116" s="27"/>
      <c r="Q1116" s="27"/>
    </row>
    <row r="1117" spans="10:17" ht="15" customHeight="1" x14ac:dyDescent="0.25">
      <c r="J1117" s="27"/>
      <c r="K1117" s="27"/>
      <c r="L1117" s="27"/>
      <c r="M1117" s="27"/>
      <c r="N1117" s="27"/>
      <c r="O1117" s="27"/>
      <c r="P1117" s="27"/>
      <c r="Q1117" s="27"/>
    </row>
    <row r="1118" spans="10:17" ht="15" customHeight="1" x14ac:dyDescent="0.25">
      <c r="J1118" s="27"/>
      <c r="K1118" s="27"/>
      <c r="L1118" s="27"/>
      <c r="M1118" s="27"/>
      <c r="N1118" s="27"/>
      <c r="O1118" s="27"/>
      <c r="P1118" s="27"/>
      <c r="Q1118" s="27"/>
    </row>
    <row r="1119" spans="10:17" ht="15" customHeight="1" x14ac:dyDescent="0.25">
      <c r="J1119" s="27"/>
      <c r="K1119" s="27"/>
      <c r="L1119" s="27"/>
      <c r="M1119" s="27"/>
      <c r="N1119" s="27"/>
      <c r="O1119" s="27"/>
      <c r="P1119" s="27"/>
      <c r="Q1119" s="27"/>
    </row>
    <row r="1120" spans="10:17" ht="15" customHeight="1" x14ac:dyDescent="0.25">
      <c r="J1120" s="27"/>
      <c r="K1120" s="27"/>
      <c r="L1120" s="27"/>
      <c r="M1120" s="27"/>
      <c r="N1120" s="27"/>
      <c r="O1120" s="27"/>
      <c r="P1120" s="27"/>
      <c r="Q1120" s="27"/>
    </row>
    <row r="1121" spans="10:17" ht="15" customHeight="1" x14ac:dyDescent="0.25">
      <c r="J1121" s="27"/>
      <c r="K1121" s="27"/>
      <c r="L1121" s="27"/>
      <c r="M1121" s="27"/>
      <c r="N1121" s="27"/>
      <c r="O1121" s="27"/>
      <c r="P1121" s="27"/>
      <c r="Q1121" s="27"/>
    </row>
    <row r="1122" spans="10:17" ht="15" customHeight="1" x14ac:dyDescent="0.25">
      <c r="J1122" s="27"/>
      <c r="K1122" s="27"/>
      <c r="L1122" s="27"/>
      <c r="M1122" s="27"/>
      <c r="N1122" s="27"/>
      <c r="O1122" s="27"/>
      <c r="P1122" s="27"/>
      <c r="Q1122" s="27"/>
    </row>
    <row r="1123" spans="10:17" ht="15" customHeight="1" x14ac:dyDescent="0.25">
      <c r="J1123" s="27"/>
      <c r="K1123" s="27"/>
      <c r="L1123" s="27"/>
      <c r="M1123" s="27"/>
      <c r="N1123" s="27"/>
      <c r="O1123" s="27"/>
      <c r="P1123" s="27"/>
      <c r="Q1123" s="27"/>
    </row>
    <row r="1124" spans="10:17" ht="15" customHeight="1" x14ac:dyDescent="0.25">
      <c r="J1124" s="27"/>
      <c r="K1124" s="27"/>
      <c r="L1124" s="27"/>
      <c r="M1124" s="27"/>
      <c r="N1124" s="27"/>
      <c r="O1124" s="27"/>
      <c r="P1124" s="27"/>
      <c r="Q1124" s="27"/>
    </row>
    <row r="1125" spans="10:17" ht="15" customHeight="1" x14ac:dyDescent="0.25">
      <c r="J1125" s="27"/>
      <c r="K1125" s="27"/>
      <c r="L1125" s="27"/>
      <c r="M1125" s="27"/>
      <c r="N1125" s="27"/>
      <c r="O1125" s="27"/>
      <c r="P1125" s="27"/>
      <c r="Q1125" s="27"/>
    </row>
    <row r="1126" spans="10:17" ht="15" customHeight="1" x14ac:dyDescent="0.25">
      <c r="J1126" s="27"/>
      <c r="K1126" s="27"/>
      <c r="L1126" s="27"/>
      <c r="M1126" s="27"/>
      <c r="N1126" s="27"/>
      <c r="O1126" s="27"/>
      <c r="P1126" s="27"/>
      <c r="Q1126" s="27"/>
    </row>
    <row r="1127" spans="10:17" ht="15" customHeight="1" x14ac:dyDescent="0.25">
      <c r="J1127" s="27"/>
      <c r="K1127" s="27"/>
      <c r="L1127" s="27"/>
      <c r="M1127" s="27"/>
      <c r="N1127" s="27"/>
      <c r="O1127" s="27"/>
      <c r="P1127" s="27"/>
      <c r="Q1127" s="27"/>
    </row>
    <row r="1128" spans="10:17" ht="15" customHeight="1" x14ac:dyDescent="0.25">
      <c r="J1128" s="27"/>
      <c r="K1128" s="27"/>
      <c r="L1128" s="27"/>
      <c r="M1128" s="27"/>
      <c r="N1128" s="27"/>
      <c r="O1128" s="27"/>
      <c r="P1128" s="27"/>
      <c r="Q1128" s="27"/>
    </row>
    <row r="1129" spans="10:17" ht="15" customHeight="1" x14ac:dyDescent="0.25">
      <c r="J1129" s="27"/>
      <c r="K1129" s="27"/>
      <c r="L1129" s="27"/>
      <c r="M1129" s="27"/>
      <c r="N1129" s="27"/>
      <c r="O1129" s="27"/>
      <c r="P1129" s="27"/>
      <c r="Q1129" s="27"/>
    </row>
    <row r="1130" spans="10:17" ht="15" customHeight="1" x14ac:dyDescent="0.25">
      <c r="J1130" s="27"/>
      <c r="K1130" s="27"/>
      <c r="L1130" s="27"/>
      <c r="M1130" s="27"/>
      <c r="N1130" s="27"/>
      <c r="O1130" s="27"/>
      <c r="P1130" s="27"/>
      <c r="Q1130" s="27"/>
    </row>
    <row r="1131" spans="10:17" ht="15" customHeight="1" x14ac:dyDescent="0.25">
      <c r="J1131" s="27"/>
      <c r="K1131" s="27"/>
      <c r="L1131" s="27"/>
      <c r="M1131" s="27"/>
      <c r="N1131" s="27"/>
      <c r="O1131" s="27"/>
      <c r="P1131" s="27"/>
      <c r="Q1131" s="27"/>
    </row>
    <row r="1132" spans="10:17" ht="15" customHeight="1" x14ac:dyDescent="0.25">
      <c r="J1132" s="27"/>
      <c r="K1132" s="27"/>
      <c r="L1132" s="27"/>
      <c r="M1132" s="27"/>
      <c r="N1132" s="27"/>
      <c r="O1132" s="27"/>
      <c r="P1132" s="27"/>
      <c r="Q1132" s="27"/>
    </row>
    <row r="1133" spans="10:17" ht="15" customHeight="1" x14ac:dyDescent="0.25">
      <c r="J1133" s="27"/>
      <c r="K1133" s="27"/>
      <c r="L1133" s="27"/>
      <c r="M1133" s="27"/>
      <c r="N1133" s="27"/>
      <c r="O1133" s="27"/>
      <c r="P1133" s="27"/>
      <c r="Q1133" s="27"/>
    </row>
    <row r="1134" spans="10:17" ht="15" customHeight="1" x14ac:dyDescent="0.25">
      <c r="J1134" s="27"/>
      <c r="K1134" s="27"/>
      <c r="L1134" s="27"/>
      <c r="M1134" s="27"/>
      <c r="N1134" s="27"/>
      <c r="O1134" s="27"/>
      <c r="P1134" s="27"/>
      <c r="Q1134" s="27"/>
    </row>
    <row r="1135" spans="10:17" ht="15" customHeight="1" x14ac:dyDescent="0.25">
      <c r="J1135" s="27"/>
      <c r="K1135" s="27"/>
      <c r="L1135" s="27"/>
      <c r="M1135" s="27"/>
      <c r="N1135" s="27"/>
      <c r="O1135" s="27"/>
      <c r="P1135" s="27"/>
      <c r="Q1135" s="27"/>
    </row>
    <row r="1136" spans="10:17" ht="15" customHeight="1" x14ac:dyDescent="0.25">
      <c r="J1136" s="27"/>
      <c r="K1136" s="27"/>
      <c r="L1136" s="27"/>
      <c r="M1136" s="27"/>
      <c r="N1136" s="27"/>
      <c r="O1136" s="27"/>
      <c r="P1136" s="27"/>
      <c r="Q1136" s="27"/>
    </row>
    <row r="1137" spans="10:17" ht="15" customHeight="1" x14ac:dyDescent="0.25">
      <c r="J1137" s="27"/>
      <c r="K1137" s="27"/>
      <c r="L1137" s="27"/>
      <c r="M1137" s="27"/>
      <c r="N1137" s="27"/>
      <c r="O1137" s="27"/>
      <c r="P1137" s="27"/>
      <c r="Q1137" s="27"/>
    </row>
    <row r="1138" spans="10:17" ht="15" customHeight="1" x14ac:dyDescent="0.25">
      <c r="J1138" s="27"/>
      <c r="K1138" s="27"/>
      <c r="L1138" s="27"/>
      <c r="M1138" s="27"/>
      <c r="N1138" s="27"/>
      <c r="O1138" s="27"/>
      <c r="P1138" s="27"/>
      <c r="Q1138" s="27"/>
    </row>
    <row r="1139" spans="10:17" ht="15" customHeight="1" x14ac:dyDescent="0.25">
      <c r="J1139" s="27"/>
      <c r="K1139" s="27"/>
      <c r="L1139" s="27"/>
      <c r="M1139" s="27"/>
      <c r="N1139" s="27"/>
      <c r="O1139" s="27"/>
      <c r="P1139" s="27"/>
      <c r="Q1139" s="27"/>
    </row>
    <row r="1140" spans="10:17" ht="15" customHeight="1" x14ac:dyDescent="0.25">
      <c r="J1140" s="27"/>
      <c r="K1140" s="27"/>
      <c r="L1140" s="27"/>
      <c r="M1140" s="27"/>
      <c r="N1140" s="27"/>
      <c r="O1140" s="27"/>
      <c r="P1140" s="27"/>
      <c r="Q1140" s="27"/>
    </row>
    <row r="1141" spans="10:17" ht="15" customHeight="1" x14ac:dyDescent="0.25">
      <c r="J1141" s="27"/>
      <c r="K1141" s="27"/>
      <c r="L1141" s="27"/>
      <c r="M1141" s="27"/>
      <c r="N1141" s="27"/>
      <c r="O1141" s="27"/>
      <c r="P1141" s="27"/>
      <c r="Q1141" s="27"/>
    </row>
    <row r="1142" spans="10:17" ht="15" customHeight="1" x14ac:dyDescent="0.25">
      <c r="J1142" s="27"/>
      <c r="K1142" s="27"/>
      <c r="L1142" s="27"/>
      <c r="M1142" s="27"/>
      <c r="N1142" s="27"/>
      <c r="O1142" s="27"/>
      <c r="P1142" s="27"/>
      <c r="Q1142" s="27"/>
    </row>
    <row r="1143" spans="10:17" ht="15" customHeight="1" x14ac:dyDescent="0.25">
      <c r="J1143" s="27"/>
      <c r="K1143" s="27"/>
      <c r="L1143" s="27"/>
      <c r="M1143" s="27"/>
      <c r="N1143" s="27"/>
      <c r="O1143" s="27"/>
      <c r="P1143" s="27"/>
      <c r="Q1143" s="27"/>
    </row>
    <row r="1144" spans="10:17" ht="15" customHeight="1" x14ac:dyDescent="0.25">
      <c r="J1144" s="27"/>
      <c r="K1144" s="27"/>
      <c r="L1144" s="27"/>
      <c r="M1144" s="27"/>
      <c r="N1144" s="27"/>
      <c r="O1144" s="27"/>
      <c r="P1144" s="27"/>
      <c r="Q1144" s="27"/>
    </row>
    <row r="1145" spans="10:17" ht="15" customHeight="1" x14ac:dyDescent="0.25">
      <c r="J1145" s="27"/>
      <c r="K1145" s="27"/>
      <c r="L1145" s="27"/>
      <c r="M1145" s="27"/>
      <c r="N1145" s="27"/>
      <c r="O1145" s="27"/>
      <c r="P1145" s="27"/>
      <c r="Q1145" s="27"/>
    </row>
    <row r="1146" spans="10:17" ht="15" customHeight="1" x14ac:dyDescent="0.25">
      <c r="J1146" s="27"/>
      <c r="K1146" s="27"/>
      <c r="L1146" s="27"/>
      <c r="M1146" s="27"/>
      <c r="N1146" s="27"/>
      <c r="O1146" s="27"/>
      <c r="P1146" s="27"/>
      <c r="Q1146" s="27"/>
    </row>
    <row r="1147" spans="10:17" ht="15" customHeight="1" x14ac:dyDescent="0.25">
      <c r="J1147" s="27"/>
      <c r="K1147" s="27"/>
      <c r="L1147" s="27"/>
      <c r="M1147" s="27"/>
      <c r="N1147" s="27"/>
      <c r="O1147" s="27"/>
      <c r="P1147" s="27"/>
      <c r="Q1147" s="27"/>
    </row>
    <row r="1148" spans="10:17" ht="15" customHeight="1" x14ac:dyDescent="0.25">
      <c r="J1148" s="27"/>
      <c r="K1148" s="27"/>
      <c r="L1148" s="27"/>
      <c r="M1148" s="27"/>
      <c r="N1148" s="27"/>
      <c r="O1148" s="27"/>
      <c r="P1148" s="27"/>
      <c r="Q1148" s="27"/>
    </row>
    <row r="1149" spans="10:17" ht="15" customHeight="1" x14ac:dyDescent="0.25">
      <c r="J1149" s="27"/>
      <c r="K1149" s="27"/>
      <c r="L1149" s="27"/>
      <c r="M1149" s="27"/>
      <c r="N1149" s="27"/>
      <c r="O1149" s="27"/>
      <c r="P1149" s="27"/>
      <c r="Q1149" s="27"/>
    </row>
    <row r="1150" spans="10:17" ht="15" customHeight="1" x14ac:dyDescent="0.25">
      <c r="J1150" s="27"/>
      <c r="K1150" s="27"/>
      <c r="L1150" s="27"/>
      <c r="M1150" s="27"/>
      <c r="N1150" s="27"/>
      <c r="O1150" s="27"/>
      <c r="P1150" s="27"/>
      <c r="Q1150" s="27"/>
    </row>
    <row r="1151" spans="10:17" ht="15" customHeight="1" x14ac:dyDescent="0.25">
      <c r="J1151" s="27"/>
      <c r="K1151" s="27"/>
      <c r="L1151" s="27"/>
      <c r="M1151" s="27"/>
      <c r="N1151" s="27"/>
      <c r="O1151" s="27"/>
      <c r="P1151" s="27"/>
      <c r="Q1151" s="27"/>
    </row>
    <row r="1152" spans="10:17" ht="15" customHeight="1" x14ac:dyDescent="0.25">
      <c r="J1152" s="27"/>
      <c r="K1152" s="27"/>
      <c r="L1152" s="27"/>
      <c r="M1152" s="27"/>
      <c r="N1152" s="27"/>
      <c r="O1152" s="27"/>
      <c r="P1152" s="27"/>
      <c r="Q1152" s="27"/>
    </row>
    <row r="1153" spans="10:17" ht="15" customHeight="1" x14ac:dyDescent="0.25">
      <c r="J1153" s="27"/>
      <c r="K1153" s="27"/>
      <c r="L1153" s="27"/>
      <c r="M1153" s="27"/>
      <c r="N1153" s="27"/>
      <c r="O1153" s="27"/>
      <c r="P1153" s="27"/>
      <c r="Q1153" s="27"/>
    </row>
    <row r="1154" spans="10:17" ht="15" customHeight="1" x14ac:dyDescent="0.25">
      <c r="J1154" s="27"/>
      <c r="K1154" s="27"/>
      <c r="L1154" s="27"/>
      <c r="M1154" s="27"/>
      <c r="N1154" s="27"/>
      <c r="O1154" s="27"/>
      <c r="P1154" s="27"/>
      <c r="Q1154" s="27"/>
    </row>
    <row r="1155" spans="10:17" ht="15" customHeight="1" x14ac:dyDescent="0.25">
      <c r="J1155" s="27"/>
      <c r="K1155" s="27"/>
      <c r="L1155" s="27"/>
      <c r="M1155" s="27"/>
      <c r="N1155" s="27"/>
      <c r="O1155" s="27"/>
      <c r="P1155" s="27"/>
      <c r="Q1155" s="27"/>
    </row>
    <row r="1156" spans="10:17" ht="15" customHeight="1" x14ac:dyDescent="0.25">
      <c r="J1156" s="27"/>
      <c r="K1156" s="27"/>
      <c r="L1156" s="27"/>
      <c r="M1156" s="27"/>
      <c r="N1156" s="27"/>
      <c r="O1156" s="27"/>
      <c r="P1156" s="27"/>
      <c r="Q1156" s="27"/>
    </row>
    <row r="1157" spans="10:17" ht="15" customHeight="1" x14ac:dyDescent="0.25">
      <c r="J1157" s="27"/>
      <c r="K1157" s="27"/>
      <c r="L1157" s="27"/>
      <c r="M1157" s="27"/>
      <c r="N1157" s="27"/>
      <c r="O1157" s="27"/>
      <c r="P1157" s="27"/>
      <c r="Q1157" s="27"/>
    </row>
    <row r="1158" spans="10:17" ht="15" customHeight="1" x14ac:dyDescent="0.25">
      <c r="J1158" s="27"/>
      <c r="K1158" s="27"/>
      <c r="L1158" s="27"/>
      <c r="M1158" s="27"/>
      <c r="N1158" s="27"/>
      <c r="O1158" s="27"/>
      <c r="P1158" s="27"/>
      <c r="Q1158" s="27"/>
    </row>
    <row r="1159" spans="10:17" ht="15" customHeight="1" x14ac:dyDescent="0.25">
      <c r="J1159" s="27"/>
      <c r="K1159" s="27"/>
      <c r="L1159" s="27"/>
      <c r="M1159" s="27"/>
      <c r="N1159" s="27"/>
      <c r="O1159" s="27"/>
      <c r="P1159" s="27"/>
      <c r="Q1159" s="27"/>
    </row>
    <row r="1160" spans="10:17" ht="15" customHeight="1" x14ac:dyDescent="0.25">
      <c r="J1160" s="27"/>
      <c r="K1160" s="27"/>
      <c r="L1160" s="27"/>
      <c r="M1160" s="27"/>
      <c r="N1160" s="27"/>
      <c r="O1160" s="27"/>
      <c r="P1160" s="27"/>
      <c r="Q1160" s="27"/>
    </row>
    <row r="1161" spans="10:17" ht="15" customHeight="1" x14ac:dyDescent="0.25">
      <c r="J1161" s="27"/>
      <c r="K1161" s="27"/>
      <c r="L1161" s="27"/>
      <c r="M1161" s="27"/>
      <c r="N1161" s="27"/>
      <c r="O1161" s="27"/>
      <c r="P1161" s="27"/>
      <c r="Q1161" s="27"/>
    </row>
    <row r="1162" spans="10:17" ht="15" customHeight="1" x14ac:dyDescent="0.25">
      <c r="J1162" s="27"/>
      <c r="K1162" s="27"/>
      <c r="L1162" s="27"/>
      <c r="M1162" s="27"/>
      <c r="N1162" s="27"/>
      <c r="O1162" s="27"/>
      <c r="P1162" s="27"/>
      <c r="Q1162" s="27"/>
    </row>
    <row r="1163" spans="10:17" ht="15" customHeight="1" x14ac:dyDescent="0.25">
      <c r="J1163" s="27"/>
      <c r="K1163" s="27"/>
      <c r="L1163" s="27"/>
      <c r="M1163" s="27"/>
      <c r="N1163" s="27"/>
      <c r="O1163" s="27"/>
      <c r="P1163" s="27"/>
      <c r="Q1163" s="27"/>
    </row>
    <row r="1164" spans="10:17" ht="15" customHeight="1" x14ac:dyDescent="0.25">
      <c r="J1164" s="27"/>
      <c r="K1164" s="27"/>
      <c r="L1164" s="27"/>
      <c r="M1164" s="27"/>
      <c r="N1164" s="27"/>
      <c r="O1164" s="27"/>
      <c r="P1164" s="27"/>
      <c r="Q1164" s="27"/>
    </row>
    <row r="1165" spans="10:17" ht="15" customHeight="1" x14ac:dyDescent="0.25">
      <c r="J1165" s="27"/>
      <c r="K1165" s="27"/>
      <c r="L1165" s="27"/>
      <c r="M1165" s="27"/>
      <c r="N1165" s="27"/>
      <c r="O1165" s="27"/>
      <c r="P1165" s="27"/>
      <c r="Q1165" s="27"/>
    </row>
    <row r="1166" spans="10:17" ht="15" customHeight="1" x14ac:dyDescent="0.25">
      <c r="J1166" s="27"/>
      <c r="K1166" s="27"/>
      <c r="L1166" s="27"/>
      <c r="M1166" s="27"/>
      <c r="N1166" s="27"/>
      <c r="O1166" s="27"/>
      <c r="P1166" s="27"/>
      <c r="Q1166" s="27"/>
    </row>
    <row r="1167" spans="10:17" ht="15" customHeight="1" x14ac:dyDescent="0.25">
      <c r="J1167" s="27"/>
      <c r="K1167" s="27"/>
      <c r="L1167" s="27"/>
      <c r="M1167" s="27"/>
      <c r="N1167" s="27"/>
      <c r="O1167" s="27"/>
      <c r="P1167" s="27"/>
      <c r="Q1167" s="27"/>
    </row>
    <row r="1168" spans="10:17" ht="15" customHeight="1" x14ac:dyDescent="0.25">
      <c r="J1168" s="27"/>
      <c r="K1168" s="27"/>
      <c r="L1168" s="27"/>
      <c r="M1168" s="27"/>
      <c r="N1168" s="27"/>
      <c r="O1168" s="27"/>
      <c r="P1168" s="27"/>
      <c r="Q1168" s="27"/>
    </row>
    <row r="1169" spans="10:17" ht="15" customHeight="1" x14ac:dyDescent="0.25">
      <c r="J1169" s="27"/>
      <c r="K1169" s="27"/>
      <c r="L1169" s="27"/>
      <c r="M1169" s="27"/>
      <c r="N1169" s="27"/>
      <c r="O1169" s="27"/>
      <c r="P1169" s="27"/>
      <c r="Q1169" s="27"/>
    </row>
    <row r="1170" spans="10:17" ht="15" customHeight="1" x14ac:dyDescent="0.25">
      <c r="J1170" s="27"/>
      <c r="K1170" s="27"/>
      <c r="L1170" s="27"/>
      <c r="M1170" s="27"/>
      <c r="N1170" s="27"/>
      <c r="O1170" s="27"/>
      <c r="P1170" s="27"/>
      <c r="Q1170" s="27"/>
    </row>
    <row r="1171" spans="10:17" ht="15" customHeight="1" x14ac:dyDescent="0.25">
      <c r="J1171" s="27"/>
      <c r="K1171" s="27"/>
      <c r="L1171" s="27"/>
      <c r="M1171" s="27"/>
      <c r="N1171" s="27"/>
      <c r="O1171" s="27"/>
      <c r="P1171" s="27"/>
      <c r="Q1171" s="27"/>
    </row>
    <row r="1172" spans="10:17" ht="15" customHeight="1" x14ac:dyDescent="0.25">
      <c r="J1172" s="27"/>
      <c r="K1172" s="27"/>
      <c r="L1172" s="27"/>
      <c r="M1172" s="27"/>
      <c r="N1172" s="27"/>
      <c r="O1172" s="27"/>
      <c r="P1172" s="27"/>
      <c r="Q1172" s="27"/>
    </row>
    <row r="1173" spans="10:17" ht="15" customHeight="1" x14ac:dyDescent="0.25">
      <c r="J1173" s="27"/>
      <c r="K1173" s="27"/>
      <c r="L1173" s="27"/>
      <c r="M1173" s="27"/>
      <c r="N1173" s="27"/>
      <c r="O1173" s="27"/>
      <c r="P1173" s="27"/>
      <c r="Q1173" s="27"/>
    </row>
    <row r="1174" spans="10:17" ht="15" customHeight="1" x14ac:dyDescent="0.25">
      <c r="J1174" s="27"/>
      <c r="K1174" s="27"/>
      <c r="L1174" s="27"/>
      <c r="M1174" s="27"/>
      <c r="N1174" s="27"/>
      <c r="O1174" s="27"/>
      <c r="P1174" s="27"/>
      <c r="Q1174" s="27"/>
    </row>
    <row r="1175" spans="10:17" ht="15" customHeight="1" x14ac:dyDescent="0.25">
      <c r="J1175" s="27"/>
      <c r="K1175" s="27"/>
      <c r="L1175" s="27"/>
      <c r="M1175" s="27"/>
      <c r="N1175" s="27"/>
      <c r="O1175" s="27"/>
      <c r="P1175" s="27"/>
      <c r="Q1175" s="27"/>
    </row>
    <row r="1176" spans="10:17" ht="15" customHeight="1" x14ac:dyDescent="0.25">
      <c r="J1176" s="27"/>
      <c r="K1176" s="27"/>
      <c r="L1176" s="27"/>
      <c r="M1176" s="27"/>
      <c r="N1176" s="27"/>
      <c r="O1176" s="27"/>
      <c r="P1176" s="27"/>
      <c r="Q1176" s="27"/>
    </row>
    <row r="1177" spans="10:17" ht="15" customHeight="1" x14ac:dyDescent="0.25">
      <c r="J1177" s="27"/>
      <c r="K1177" s="27"/>
      <c r="L1177" s="27"/>
      <c r="M1177" s="27"/>
      <c r="N1177" s="27"/>
      <c r="O1177" s="27"/>
      <c r="P1177" s="27"/>
      <c r="Q1177" s="27"/>
    </row>
    <row r="1178" spans="10:17" ht="15" customHeight="1" x14ac:dyDescent="0.25">
      <c r="J1178" s="27"/>
      <c r="K1178" s="27"/>
      <c r="L1178" s="27"/>
      <c r="M1178" s="27"/>
      <c r="N1178" s="27"/>
      <c r="O1178" s="27"/>
      <c r="P1178" s="27"/>
      <c r="Q1178" s="27"/>
    </row>
    <row r="1179" spans="10:17" ht="15" customHeight="1" x14ac:dyDescent="0.25">
      <c r="J1179" s="27"/>
      <c r="K1179" s="27"/>
      <c r="L1179" s="27"/>
      <c r="M1179" s="27"/>
      <c r="N1179" s="27"/>
      <c r="O1179" s="27"/>
      <c r="P1179" s="27"/>
      <c r="Q1179" s="27"/>
    </row>
    <row r="1180" spans="10:17" ht="15" customHeight="1" x14ac:dyDescent="0.25">
      <c r="J1180" s="27"/>
      <c r="K1180" s="27"/>
      <c r="L1180" s="27"/>
      <c r="M1180" s="27"/>
      <c r="N1180" s="27"/>
      <c r="O1180" s="27"/>
      <c r="P1180" s="27"/>
      <c r="Q1180" s="27"/>
    </row>
    <row r="1181" spans="10:17" ht="15" customHeight="1" x14ac:dyDescent="0.25">
      <c r="J1181" s="27"/>
      <c r="K1181" s="27"/>
      <c r="L1181" s="27"/>
      <c r="M1181" s="27"/>
      <c r="N1181" s="27"/>
      <c r="O1181" s="27"/>
      <c r="P1181" s="27"/>
      <c r="Q1181" s="27"/>
    </row>
    <row r="1182" spans="10:17" ht="15" customHeight="1" x14ac:dyDescent="0.25">
      <c r="J1182" s="27"/>
      <c r="K1182" s="27"/>
      <c r="L1182" s="27"/>
      <c r="M1182" s="27"/>
      <c r="N1182" s="27"/>
      <c r="O1182" s="27"/>
      <c r="P1182" s="27"/>
      <c r="Q1182" s="27"/>
    </row>
    <row r="1183" spans="10:17" ht="15" customHeight="1" x14ac:dyDescent="0.25">
      <c r="J1183" s="27"/>
      <c r="K1183" s="27"/>
      <c r="L1183" s="27"/>
      <c r="M1183" s="27"/>
      <c r="N1183" s="27"/>
      <c r="O1183" s="27"/>
      <c r="P1183" s="27"/>
      <c r="Q1183" s="27"/>
    </row>
    <row r="1184" spans="10:17" ht="15" customHeight="1" x14ac:dyDescent="0.25">
      <c r="J1184" s="27"/>
      <c r="K1184" s="27"/>
      <c r="L1184" s="27"/>
      <c r="M1184" s="27"/>
      <c r="N1184" s="27"/>
      <c r="O1184" s="27"/>
      <c r="P1184" s="27"/>
      <c r="Q1184" s="27"/>
    </row>
    <row r="1185" spans="10:17" ht="15" customHeight="1" x14ac:dyDescent="0.25">
      <c r="J1185" s="27"/>
      <c r="K1185" s="27"/>
      <c r="L1185" s="27"/>
      <c r="M1185" s="27"/>
      <c r="N1185" s="27"/>
      <c r="O1185" s="27"/>
      <c r="P1185" s="27"/>
      <c r="Q1185" s="27"/>
    </row>
    <row r="1186" spans="10:17" ht="15" customHeight="1" x14ac:dyDescent="0.25">
      <c r="J1186" s="27"/>
      <c r="K1186" s="27"/>
      <c r="L1186" s="27"/>
      <c r="M1186" s="27"/>
      <c r="N1186" s="27"/>
      <c r="O1186" s="27"/>
      <c r="P1186" s="27"/>
      <c r="Q1186" s="27"/>
    </row>
    <row r="1187" spans="10:17" ht="15" customHeight="1" x14ac:dyDescent="0.25">
      <c r="J1187" s="27"/>
      <c r="K1187" s="27"/>
      <c r="L1187" s="27"/>
      <c r="M1187" s="27"/>
      <c r="N1187" s="27"/>
      <c r="O1187" s="27"/>
      <c r="P1187" s="27"/>
      <c r="Q1187" s="27"/>
    </row>
    <row r="1188" spans="10:17" ht="15" customHeight="1" x14ac:dyDescent="0.25">
      <c r="J1188" s="27"/>
      <c r="K1188" s="27"/>
      <c r="L1188" s="27"/>
      <c r="M1188" s="27"/>
      <c r="N1188" s="27"/>
      <c r="O1188" s="27"/>
      <c r="P1188" s="27"/>
      <c r="Q1188" s="27"/>
    </row>
    <row r="1189" spans="10:17" ht="15" customHeight="1" x14ac:dyDescent="0.25">
      <c r="J1189" s="27"/>
      <c r="K1189" s="27"/>
      <c r="L1189" s="27"/>
      <c r="M1189" s="27"/>
      <c r="N1189" s="27"/>
      <c r="O1189" s="27"/>
      <c r="P1189" s="27"/>
      <c r="Q1189" s="27"/>
    </row>
    <row r="1190" spans="10:17" ht="15" customHeight="1" x14ac:dyDescent="0.25">
      <c r="J1190" s="27"/>
      <c r="K1190" s="27"/>
      <c r="L1190" s="27"/>
      <c r="M1190" s="27"/>
      <c r="N1190" s="27"/>
      <c r="O1190" s="27"/>
      <c r="P1190" s="27"/>
      <c r="Q1190" s="27"/>
    </row>
    <row r="1191" spans="10:17" ht="15" customHeight="1" x14ac:dyDescent="0.25">
      <c r="J1191" s="27"/>
      <c r="K1191" s="27"/>
      <c r="L1191" s="27"/>
      <c r="M1191" s="27"/>
      <c r="N1191" s="27"/>
      <c r="O1191" s="27"/>
      <c r="P1191" s="27"/>
      <c r="Q1191" s="27"/>
    </row>
    <row r="1192" spans="10:17" ht="15" customHeight="1" x14ac:dyDescent="0.25">
      <c r="J1192" s="27"/>
      <c r="K1192" s="27"/>
      <c r="L1192" s="27"/>
      <c r="M1192" s="27"/>
      <c r="N1192" s="27"/>
      <c r="O1192" s="27"/>
      <c r="P1192" s="27"/>
      <c r="Q1192" s="27"/>
    </row>
    <row r="1193" spans="10:17" ht="15" customHeight="1" x14ac:dyDescent="0.25">
      <c r="J1193" s="27"/>
      <c r="K1193" s="27"/>
      <c r="L1193" s="27"/>
      <c r="M1193" s="27"/>
      <c r="N1193" s="27"/>
      <c r="O1193" s="27"/>
      <c r="P1193" s="27"/>
      <c r="Q1193" s="27"/>
    </row>
    <row r="1194" spans="10:17" ht="15" customHeight="1" x14ac:dyDescent="0.25">
      <c r="J1194" s="27"/>
      <c r="K1194" s="27"/>
      <c r="L1194" s="27"/>
      <c r="M1194" s="27"/>
      <c r="N1194" s="27"/>
      <c r="O1194" s="27"/>
      <c r="P1194" s="27"/>
      <c r="Q1194" s="27"/>
    </row>
    <row r="1195" spans="10:17" ht="15" customHeight="1" x14ac:dyDescent="0.25">
      <c r="J1195" s="27"/>
      <c r="K1195" s="27"/>
      <c r="L1195" s="27"/>
      <c r="M1195" s="27"/>
      <c r="N1195" s="27"/>
      <c r="O1195" s="27"/>
      <c r="P1195" s="27"/>
      <c r="Q1195" s="27"/>
    </row>
    <row r="1196" spans="10:17" ht="15" customHeight="1" x14ac:dyDescent="0.25">
      <c r="J1196" s="27"/>
      <c r="K1196" s="27"/>
      <c r="L1196" s="27"/>
      <c r="M1196" s="27"/>
      <c r="N1196" s="27"/>
      <c r="O1196" s="27"/>
      <c r="P1196" s="27"/>
      <c r="Q1196" s="27"/>
    </row>
    <row r="1197" spans="10:17" ht="15" customHeight="1" x14ac:dyDescent="0.25">
      <c r="J1197" s="27"/>
      <c r="K1197" s="27"/>
      <c r="L1197" s="27"/>
      <c r="M1197" s="27"/>
      <c r="N1197" s="27"/>
      <c r="O1197" s="27"/>
      <c r="P1197" s="27"/>
      <c r="Q1197" s="27"/>
    </row>
    <row r="1198" spans="10:17" ht="15" customHeight="1" x14ac:dyDescent="0.25">
      <c r="J1198" s="27"/>
      <c r="K1198" s="27"/>
      <c r="L1198" s="27"/>
      <c r="M1198" s="27"/>
      <c r="N1198" s="27"/>
      <c r="O1198" s="27"/>
      <c r="P1198" s="27"/>
      <c r="Q1198" s="27"/>
    </row>
    <row r="1199" spans="10:17" ht="15" customHeight="1" x14ac:dyDescent="0.25">
      <c r="J1199" s="27"/>
      <c r="K1199" s="27"/>
      <c r="L1199" s="27"/>
      <c r="M1199" s="27"/>
      <c r="N1199" s="27"/>
      <c r="O1199" s="27"/>
      <c r="P1199" s="27"/>
      <c r="Q1199" s="27"/>
    </row>
    <row r="1200" spans="10:17" ht="15" customHeight="1" x14ac:dyDescent="0.25">
      <c r="J1200" s="27"/>
      <c r="K1200" s="27"/>
      <c r="L1200" s="27"/>
      <c r="M1200" s="27"/>
      <c r="N1200" s="27"/>
      <c r="O1200" s="27"/>
      <c r="P1200" s="27"/>
      <c r="Q1200" s="27"/>
    </row>
    <row r="1201" spans="10:17" ht="15" customHeight="1" x14ac:dyDescent="0.25">
      <c r="J1201" s="27"/>
      <c r="K1201" s="27"/>
      <c r="L1201" s="27"/>
      <c r="M1201" s="27"/>
      <c r="N1201" s="27"/>
      <c r="O1201" s="27"/>
      <c r="P1201" s="27"/>
      <c r="Q1201" s="27"/>
    </row>
    <row r="1202" spans="10:17" ht="15" customHeight="1" x14ac:dyDescent="0.25">
      <c r="J1202" s="27"/>
      <c r="K1202" s="27"/>
      <c r="L1202" s="27"/>
      <c r="M1202" s="27"/>
      <c r="N1202" s="27"/>
      <c r="O1202" s="27"/>
      <c r="P1202" s="27"/>
      <c r="Q1202" s="27"/>
    </row>
    <row r="1203" spans="10:17" ht="15" customHeight="1" x14ac:dyDescent="0.25">
      <c r="J1203" s="27"/>
      <c r="K1203" s="27"/>
      <c r="L1203" s="27"/>
      <c r="M1203" s="27"/>
      <c r="N1203" s="27"/>
      <c r="O1203" s="27"/>
      <c r="P1203" s="27"/>
      <c r="Q1203" s="27"/>
    </row>
    <row r="1204" spans="10:17" ht="15" customHeight="1" x14ac:dyDescent="0.25">
      <c r="J1204" s="27"/>
      <c r="K1204" s="27"/>
      <c r="L1204" s="27"/>
      <c r="M1204" s="27"/>
      <c r="N1204" s="27"/>
      <c r="O1204" s="27"/>
      <c r="P1204" s="27"/>
      <c r="Q1204" s="27"/>
    </row>
    <row r="1205" spans="10:17" ht="15" customHeight="1" x14ac:dyDescent="0.25">
      <c r="J1205" s="27"/>
      <c r="K1205" s="27"/>
      <c r="L1205" s="27"/>
      <c r="M1205" s="27"/>
      <c r="N1205" s="27"/>
      <c r="O1205" s="27"/>
      <c r="P1205" s="27"/>
      <c r="Q1205" s="27"/>
    </row>
    <row r="1206" spans="10:17" ht="15" customHeight="1" x14ac:dyDescent="0.25">
      <c r="J1206" s="27"/>
      <c r="K1206" s="27"/>
      <c r="L1206" s="27"/>
      <c r="M1206" s="27"/>
      <c r="N1206" s="27"/>
      <c r="O1206" s="27"/>
      <c r="P1206" s="27"/>
      <c r="Q1206" s="27"/>
    </row>
    <row r="1207" spans="10:17" ht="15" customHeight="1" x14ac:dyDescent="0.25">
      <c r="J1207" s="27"/>
      <c r="K1207" s="27"/>
      <c r="L1207" s="27"/>
      <c r="M1207" s="27"/>
      <c r="N1207" s="27"/>
      <c r="O1207" s="27"/>
      <c r="P1207" s="27"/>
      <c r="Q1207" s="27"/>
    </row>
    <row r="1208" spans="10:17" ht="15" customHeight="1" x14ac:dyDescent="0.25">
      <c r="J1208" s="27"/>
      <c r="K1208" s="27"/>
      <c r="L1208" s="27"/>
      <c r="M1208" s="27"/>
      <c r="N1208" s="27"/>
      <c r="O1208" s="27"/>
      <c r="P1208" s="27"/>
      <c r="Q1208" s="27"/>
    </row>
    <row r="1209" spans="10:17" ht="15" customHeight="1" x14ac:dyDescent="0.25">
      <c r="J1209" s="27"/>
      <c r="K1209" s="27"/>
      <c r="L1209" s="27"/>
      <c r="M1209" s="27"/>
      <c r="N1209" s="27"/>
      <c r="O1209" s="27"/>
      <c r="P1209" s="27"/>
      <c r="Q1209" s="27"/>
    </row>
    <row r="1210" spans="10:17" ht="15" customHeight="1" x14ac:dyDescent="0.25">
      <c r="J1210" s="27"/>
      <c r="K1210" s="27"/>
      <c r="L1210" s="27"/>
      <c r="M1210" s="27"/>
      <c r="N1210" s="27"/>
      <c r="O1210" s="27"/>
      <c r="P1210" s="27"/>
      <c r="Q1210" s="27"/>
    </row>
    <row r="1211" spans="10:17" ht="15" customHeight="1" x14ac:dyDescent="0.25">
      <c r="J1211" s="27"/>
      <c r="K1211" s="27"/>
      <c r="L1211" s="27"/>
      <c r="M1211" s="27"/>
      <c r="N1211" s="27"/>
      <c r="O1211" s="27"/>
      <c r="P1211" s="27"/>
      <c r="Q1211" s="27"/>
    </row>
    <row r="1212" spans="10:17" ht="15" customHeight="1" x14ac:dyDescent="0.25">
      <c r="J1212" s="27"/>
      <c r="K1212" s="27"/>
      <c r="L1212" s="27"/>
      <c r="M1212" s="27"/>
      <c r="N1212" s="27"/>
      <c r="O1212" s="27"/>
      <c r="P1212" s="27"/>
      <c r="Q1212" s="27"/>
    </row>
    <row r="1213" spans="10:17" ht="15" customHeight="1" x14ac:dyDescent="0.25">
      <c r="J1213" s="27"/>
      <c r="K1213" s="27"/>
      <c r="L1213" s="27"/>
      <c r="M1213" s="27"/>
      <c r="N1213" s="27"/>
      <c r="O1213" s="27"/>
      <c r="P1213" s="27"/>
      <c r="Q1213" s="27"/>
    </row>
    <row r="1214" spans="10:17" ht="15" customHeight="1" x14ac:dyDescent="0.25">
      <c r="J1214" s="27"/>
      <c r="K1214" s="27"/>
      <c r="L1214" s="27"/>
      <c r="M1214" s="27"/>
      <c r="N1214" s="27"/>
      <c r="O1214" s="27"/>
      <c r="P1214" s="27"/>
      <c r="Q1214" s="27"/>
    </row>
    <row r="1215" spans="10:17" ht="15" customHeight="1" x14ac:dyDescent="0.25">
      <c r="J1215" s="27"/>
      <c r="K1215" s="27"/>
      <c r="L1215" s="27"/>
      <c r="M1215" s="27"/>
      <c r="N1215" s="27"/>
      <c r="O1215" s="27"/>
      <c r="P1215" s="27"/>
      <c r="Q1215" s="27"/>
    </row>
    <row r="1216" spans="10:17" ht="15" customHeight="1" x14ac:dyDescent="0.25">
      <c r="J1216" s="27"/>
      <c r="K1216" s="27"/>
      <c r="L1216" s="27"/>
      <c r="M1216" s="27"/>
      <c r="N1216" s="27"/>
      <c r="O1216" s="27"/>
      <c r="P1216" s="27"/>
      <c r="Q1216" s="27"/>
    </row>
    <row r="1217" spans="10:17" ht="15" customHeight="1" x14ac:dyDescent="0.25">
      <c r="J1217" s="27"/>
      <c r="K1217" s="27"/>
      <c r="L1217" s="27"/>
      <c r="M1217" s="27"/>
      <c r="N1217" s="27"/>
      <c r="O1217" s="27"/>
      <c r="P1217" s="27"/>
      <c r="Q1217" s="27"/>
    </row>
    <row r="1218" spans="10:17" ht="15" customHeight="1" x14ac:dyDescent="0.25">
      <c r="J1218" s="27"/>
      <c r="K1218" s="27"/>
      <c r="L1218" s="27"/>
      <c r="M1218" s="27"/>
      <c r="N1218" s="27"/>
      <c r="O1218" s="27"/>
      <c r="P1218" s="27"/>
      <c r="Q1218" s="27"/>
    </row>
    <row r="1219" spans="10:17" ht="15" customHeight="1" x14ac:dyDescent="0.25">
      <c r="J1219" s="27"/>
      <c r="K1219" s="27"/>
      <c r="L1219" s="27"/>
      <c r="M1219" s="27"/>
      <c r="N1219" s="27"/>
      <c r="O1219" s="27"/>
      <c r="P1219" s="27"/>
      <c r="Q1219" s="27"/>
    </row>
    <row r="1220" spans="10:17" ht="15" customHeight="1" x14ac:dyDescent="0.25">
      <c r="J1220" s="27"/>
      <c r="K1220" s="27"/>
      <c r="L1220" s="27"/>
      <c r="M1220" s="27"/>
      <c r="N1220" s="27"/>
      <c r="O1220" s="27"/>
      <c r="P1220" s="27"/>
      <c r="Q1220" s="27"/>
    </row>
    <row r="1221" spans="10:17" ht="15" customHeight="1" x14ac:dyDescent="0.25">
      <c r="J1221" s="27"/>
      <c r="K1221" s="27"/>
      <c r="L1221" s="27"/>
      <c r="M1221" s="27"/>
      <c r="N1221" s="27"/>
      <c r="O1221" s="27"/>
      <c r="P1221" s="27"/>
      <c r="Q1221" s="27"/>
    </row>
    <row r="1222" spans="10:17" ht="15" customHeight="1" x14ac:dyDescent="0.25">
      <c r="J1222" s="27"/>
      <c r="K1222" s="27"/>
      <c r="L1222" s="27"/>
      <c r="M1222" s="27"/>
      <c r="N1222" s="27"/>
      <c r="O1222" s="27"/>
      <c r="P1222" s="27"/>
      <c r="Q1222" s="27"/>
    </row>
    <row r="1223" spans="10:17" ht="15" customHeight="1" x14ac:dyDescent="0.25">
      <c r="J1223" s="27"/>
      <c r="K1223" s="27"/>
      <c r="L1223" s="27"/>
      <c r="M1223" s="27"/>
      <c r="N1223" s="27"/>
      <c r="O1223" s="27"/>
      <c r="P1223" s="27"/>
      <c r="Q1223" s="27"/>
    </row>
    <row r="1224" spans="10:17" ht="15" customHeight="1" x14ac:dyDescent="0.25">
      <c r="J1224" s="27"/>
      <c r="K1224" s="27"/>
      <c r="L1224" s="27"/>
      <c r="M1224" s="27"/>
      <c r="N1224" s="27"/>
      <c r="O1224" s="27"/>
      <c r="P1224" s="27"/>
      <c r="Q1224" s="27"/>
    </row>
    <row r="1225" spans="10:17" ht="15" customHeight="1" x14ac:dyDescent="0.25">
      <c r="J1225" s="27"/>
      <c r="K1225" s="27"/>
      <c r="L1225" s="27"/>
      <c r="M1225" s="27"/>
      <c r="N1225" s="27"/>
      <c r="O1225" s="27"/>
      <c r="P1225" s="27"/>
      <c r="Q1225" s="27"/>
    </row>
    <row r="1226" spans="10:17" ht="15" customHeight="1" x14ac:dyDescent="0.25">
      <c r="J1226" s="27"/>
      <c r="K1226" s="27"/>
      <c r="L1226" s="27"/>
      <c r="M1226" s="27"/>
      <c r="N1226" s="27"/>
      <c r="O1226" s="27"/>
      <c r="P1226" s="27"/>
      <c r="Q1226" s="27"/>
    </row>
    <row r="1227" spans="10:17" ht="15" customHeight="1" x14ac:dyDescent="0.25">
      <c r="J1227" s="27"/>
      <c r="K1227" s="27"/>
      <c r="L1227" s="27"/>
      <c r="M1227" s="27"/>
      <c r="N1227" s="27"/>
      <c r="O1227" s="27"/>
      <c r="P1227" s="27"/>
      <c r="Q1227" s="27"/>
    </row>
    <row r="1228" spans="10:17" ht="15" customHeight="1" x14ac:dyDescent="0.25">
      <c r="J1228" s="27"/>
      <c r="K1228" s="27"/>
      <c r="L1228" s="27"/>
      <c r="M1228" s="27"/>
      <c r="N1228" s="27"/>
      <c r="O1228" s="27"/>
      <c r="P1228" s="27"/>
      <c r="Q1228" s="27"/>
    </row>
    <row r="1229" spans="10:17" ht="15" customHeight="1" x14ac:dyDescent="0.25">
      <c r="J1229" s="27"/>
      <c r="K1229" s="27"/>
      <c r="L1229" s="27"/>
      <c r="M1229" s="27"/>
      <c r="N1229" s="27"/>
      <c r="O1229" s="27"/>
      <c r="P1229" s="27"/>
      <c r="Q1229" s="27"/>
    </row>
    <row r="1230" spans="10:17" ht="15" customHeight="1" x14ac:dyDescent="0.25">
      <c r="J1230" s="27"/>
      <c r="K1230" s="27"/>
      <c r="L1230" s="27"/>
      <c r="M1230" s="27"/>
      <c r="N1230" s="27"/>
      <c r="O1230" s="27"/>
      <c r="P1230" s="27"/>
      <c r="Q1230" s="27"/>
    </row>
    <row r="1231" spans="10:17" ht="15" customHeight="1" x14ac:dyDescent="0.25">
      <c r="J1231" s="27"/>
      <c r="K1231" s="27"/>
      <c r="L1231" s="27"/>
      <c r="M1231" s="27"/>
      <c r="N1231" s="27"/>
      <c r="O1231" s="27"/>
      <c r="P1231" s="27"/>
      <c r="Q1231" s="27"/>
    </row>
    <row r="1232" spans="10:17" ht="15" customHeight="1" x14ac:dyDescent="0.25">
      <c r="J1232" s="27"/>
      <c r="K1232" s="27"/>
      <c r="L1232" s="27"/>
      <c r="M1232" s="27"/>
      <c r="N1232" s="27"/>
      <c r="O1232" s="27"/>
      <c r="P1232" s="27"/>
      <c r="Q1232" s="27"/>
    </row>
    <row r="1233" spans="10:17" ht="15" customHeight="1" x14ac:dyDescent="0.25">
      <c r="J1233" s="27"/>
      <c r="K1233" s="27"/>
      <c r="L1233" s="27"/>
      <c r="M1233" s="27"/>
      <c r="N1233" s="27"/>
      <c r="O1233" s="27"/>
      <c r="P1233" s="27"/>
      <c r="Q1233" s="27"/>
    </row>
    <row r="1234" spans="10:17" ht="15" customHeight="1" x14ac:dyDescent="0.25">
      <c r="J1234" s="27"/>
      <c r="K1234" s="27"/>
      <c r="L1234" s="27"/>
      <c r="M1234" s="27"/>
      <c r="N1234" s="27"/>
      <c r="O1234" s="27"/>
      <c r="P1234" s="27"/>
      <c r="Q1234" s="27"/>
    </row>
    <row r="1235" spans="10:17" ht="15" customHeight="1" x14ac:dyDescent="0.25">
      <c r="J1235" s="27"/>
      <c r="K1235" s="27"/>
      <c r="L1235" s="27"/>
      <c r="M1235" s="27"/>
      <c r="N1235" s="27"/>
      <c r="O1235" s="27"/>
      <c r="P1235" s="27"/>
      <c r="Q1235" s="27"/>
    </row>
    <row r="1236" spans="10:17" ht="15" customHeight="1" x14ac:dyDescent="0.25">
      <c r="J1236" s="27"/>
      <c r="K1236" s="27"/>
      <c r="L1236" s="27"/>
      <c r="M1236" s="27"/>
      <c r="N1236" s="27"/>
      <c r="O1236" s="27"/>
      <c r="P1236" s="27"/>
      <c r="Q1236" s="27"/>
    </row>
    <row r="1237" spans="10:17" ht="15" customHeight="1" x14ac:dyDescent="0.25">
      <c r="J1237" s="27"/>
      <c r="K1237" s="27"/>
      <c r="L1237" s="27"/>
      <c r="M1237" s="27"/>
      <c r="N1237" s="27"/>
      <c r="O1237" s="27"/>
      <c r="P1237" s="27"/>
      <c r="Q1237" s="27"/>
    </row>
    <row r="1238" spans="10:17" ht="15" customHeight="1" x14ac:dyDescent="0.25">
      <c r="J1238" s="27"/>
      <c r="K1238" s="27"/>
      <c r="L1238" s="27"/>
      <c r="M1238" s="27"/>
      <c r="N1238" s="27"/>
      <c r="O1238" s="27"/>
      <c r="P1238" s="27"/>
      <c r="Q1238" s="27"/>
    </row>
    <row r="1239" spans="10:17" ht="15" customHeight="1" x14ac:dyDescent="0.25">
      <c r="J1239" s="27"/>
      <c r="K1239" s="27"/>
      <c r="L1239" s="27"/>
      <c r="M1239" s="27"/>
      <c r="N1239" s="27"/>
      <c r="O1239" s="27"/>
      <c r="P1239" s="27"/>
      <c r="Q1239" s="27"/>
    </row>
    <row r="1240" spans="10:17" ht="15" customHeight="1" x14ac:dyDescent="0.25">
      <c r="J1240" s="27"/>
      <c r="K1240" s="27"/>
      <c r="L1240" s="27"/>
      <c r="M1240" s="27"/>
      <c r="N1240" s="27"/>
      <c r="O1240" s="27"/>
      <c r="P1240" s="27"/>
      <c r="Q1240" s="27"/>
    </row>
    <row r="1241" spans="10:17" ht="15" customHeight="1" x14ac:dyDescent="0.25">
      <c r="J1241" s="27"/>
      <c r="K1241" s="27"/>
      <c r="L1241" s="27"/>
      <c r="M1241" s="27"/>
      <c r="N1241" s="27"/>
      <c r="O1241" s="27"/>
      <c r="P1241" s="27"/>
      <c r="Q1241" s="27"/>
    </row>
    <row r="1242" spans="10:17" ht="15" customHeight="1" x14ac:dyDescent="0.25">
      <c r="J1242" s="27"/>
      <c r="K1242" s="27"/>
      <c r="L1242" s="27"/>
      <c r="M1242" s="27"/>
      <c r="N1242" s="27"/>
      <c r="O1242" s="27"/>
      <c r="P1242" s="27"/>
      <c r="Q1242" s="27"/>
    </row>
    <row r="1243" spans="10:17" ht="15" customHeight="1" x14ac:dyDescent="0.25">
      <c r="J1243" s="27"/>
      <c r="K1243" s="27"/>
      <c r="L1243" s="27"/>
      <c r="M1243" s="27"/>
      <c r="N1243" s="27"/>
      <c r="O1243" s="27"/>
      <c r="P1243" s="27"/>
      <c r="Q1243" s="27"/>
    </row>
    <row r="1244" spans="10:17" ht="15" customHeight="1" x14ac:dyDescent="0.25">
      <c r="J1244" s="27"/>
      <c r="K1244" s="27"/>
      <c r="L1244" s="27"/>
      <c r="M1244" s="27"/>
      <c r="N1244" s="27"/>
      <c r="O1244" s="27"/>
      <c r="P1244" s="27"/>
      <c r="Q1244" s="27"/>
    </row>
    <row r="1245" spans="10:17" ht="15" customHeight="1" x14ac:dyDescent="0.25">
      <c r="J1245" s="27"/>
      <c r="K1245" s="27"/>
      <c r="L1245" s="27"/>
      <c r="M1245" s="27"/>
      <c r="N1245" s="27"/>
      <c r="O1245" s="27"/>
      <c r="P1245" s="27"/>
      <c r="Q1245" s="27"/>
    </row>
    <row r="1246" spans="10:17" ht="15" customHeight="1" x14ac:dyDescent="0.25">
      <c r="J1246" s="27"/>
      <c r="K1246" s="27"/>
      <c r="L1246" s="27"/>
      <c r="M1246" s="27"/>
      <c r="N1246" s="27"/>
      <c r="O1246" s="27"/>
      <c r="P1246" s="27"/>
      <c r="Q1246" s="27"/>
    </row>
    <row r="1247" spans="10:17" ht="15" customHeight="1" x14ac:dyDescent="0.25">
      <c r="J1247" s="27"/>
      <c r="K1247" s="27"/>
      <c r="L1247" s="27"/>
      <c r="M1247" s="27"/>
      <c r="N1247" s="27"/>
      <c r="O1247" s="27"/>
      <c r="P1247" s="27"/>
      <c r="Q1247" s="27"/>
    </row>
    <row r="1248" spans="10:17" ht="15" customHeight="1" x14ac:dyDescent="0.25">
      <c r="J1248" s="27"/>
      <c r="K1248" s="27"/>
      <c r="L1248" s="27"/>
      <c r="M1248" s="27"/>
      <c r="N1248" s="27"/>
      <c r="O1248" s="27"/>
      <c r="P1248" s="27"/>
      <c r="Q1248" s="27"/>
    </row>
    <row r="1249" spans="10:17" ht="15" customHeight="1" x14ac:dyDescent="0.25">
      <c r="J1249" s="27"/>
      <c r="K1249" s="27"/>
      <c r="L1249" s="27"/>
      <c r="M1249" s="27"/>
      <c r="N1249" s="27"/>
      <c r="O1249" s="27"/>
      <c r="P1249" s="27"/>
      <c r="Q1249" s="27"/>
    </row>
    <row r="1250" spans="10:17" ht="15" customHeight="1" x14ac:dyDescent="0.25">
      <c r="J1250" s="27"/>
      <c r="K1250" s="27"/>
      <c r="L1250" s="27"/>
      <c r="M1250" s="27"/>
      <c r="N1250" s="27"/>
      <c r="O1250" s="27"/>
      <c r="P1250" s="27"/>
      <c r="Q1250" s="27"/>
    </row>
    <row r="1251" spans="10:17" ht="15" customHeight="1" x14ac:dyDescent="0.25">
      <c r="J1251" s="27"/>
      <c r="K1251" s="27"/>
      <c r="L1251" s="27"/>
      <c r="M1251" s="27"/>
      <c r="N1251" s="27"/>
      <c r="O1251" s="27"/>
      <c r="P1251" s="27"/>
      <c r="Q1251" s="27"/>
    </row>
    <row r="1252" spans="10:17" ht="15" customHeight="1" x14ac:dyDescent="0.25">
      <c r="J1252" s="27"/>
      <c r="K1252" s="27"/>
      <c r="L1252" s="27"/>
      <c r="M1252" s="27"/>
      <c r="N1252" s="27"/>
      <c r="O1252" s="27"/>
      <c r="P1252" s="27"/>
      <c r="Q1252" s="27"/>
    </row>
    <row r="1253" spans="10:17" ht="15" customHeight="1" x14ac:dyDescent="0.25">
      <c r="J1253" s="27"/>
      <c r="K1253" s="27"/>
      <c r="L1253" s="27"/>
      <c r="M1253" s="27"/>
      <c r="N1253" s="27"/>
      <c r="O1253" s="27"/>
      <c r="P1253" s="27"/>
      <c r="Q1253" s="27"/>
    </row>
    <row r="1254" spans="10:17" ht="15" customHeight="1" x14ac:dyDescent="0.25">
      <c r="J1254" s="27"/>
      <c r="K1254" s="27"/>
      <c r="L1254" s="27"/>
      <c r="M1254" s="27"/>
      <c r="N1254" s="27"/>
      <c r="O1254" s="27"/>
      <c r="P1254" s="27"/>
      <c r="Q1254" s="27"/>
    </row>
    <row r="1255" spans="10:17" ht="15" customHeight="1" x14ac:dyDescent="0.25">
      <c r="J1255" s="27"/>
      <c r="K1255" s="27"/>
      <c r="L1255" s="27"/>
      <c r="M1255" s="27"/>
      <c r="N1255" s="27"/>
      <c r="O1255" s="27"/>
      <c r="P1255" s="27"/>
      <c r="Q1255" s="27"/>
    </row>
    <row r="1256" spans="10:17" ht="15" customHeight="1" x14ac:dyDescent="0.25">
      <c r="J1256" s="27"/>
      <c r="K1256" s="27"/>
      <c r="L1256" s="27"/>
      <c r="M1256" s="27"/>
      <c r="N1256" s="27"/>
      <c r="O1256" s="27"/>
      <c r="P1256" s="27"/>
      <c r="Q1256" s="27"/>
    </row>
    <row r="1257" spans="10:17" ht="15" customHeight="1" x14ac:dyDescent="0.25">
      <c r="J1257" s="27"/>
      <c r="K1257" s="27"/>
      <c r="L1257" s="27"/>
      <c r="M1257" s="27"/>
      <c r="N1257" s="27"/>
      <c r="O1257" s="27"/>
      <c r="P1257" s="27"/>
      <c r="Q1257" s="27"/>
    </row>
    <row r="1258" spans="10:17" ht="15" customHeight="1" x14ac:dyDescent="0.25">
      <c r="J1258" s="27"/>
      <c r="K1258" s="27"/>
      <c r="L1258" s="27"/>
      <c r="M1258" s="27"/>
      <c r="N1258" s="27"/>
      <c r="O1258" s="27"/>
      <c r="P1258" s="27"/>
      <c r="Q1258" s="27"/>
    </row>
    <row r="1259" spans="10:17" ht="15" customHeight="1" x14ac:dyDescent="0.25">
      <c r="J1259" s="27"/>
      <c r="K1259" s="27"/>
      <c r="L1259" s="27"/>
      <c r="M1259" s="27"/>
      <c r="N1259" s="27"/>
      <c r="O1259" s="27"/>
      <c r="P1259" s="27"/>
      <c r="Q1259" s="27"/>
    </row>
    <row r="1260" spans="10:17" ht="15" customHeight="1" x14ac:dyDescent="0.25">
      <c r="J1260" s="27"/>
      <c r="K1260" s="27"/>
      <c r="L1260" s="27"/>
      <c r="M1260" s="27"/>
      <c r="N1260" s="27"/>
      <c r="O1260" s="27"/>
      <c r="P1260" s="27"/>
      <c r="Q1260" s="27"/>
    </row>
    <row r="1261" spans="10:17" ht="15" customHeight="1" x14ac:dyDescent="0.25">
      <c r="J1261" s="27"/>
      <c r="K1261" s="27"/>
      <c r="L1261" s="27"/>
      <c r="M1261" s="27"/>
      <c r="N1261" s="27"/>
      <c r="O1261" s="27"/>
      <c r="P1261" s="27"/>
      <c r="Q1261" s="27"/>
    </row>
    <row r="1262" spans="10:17" ht="15" customHeight="1" x14ac:dyDescent="0.25">
      <c r="J1262" s="27"/>
      <c r="K1262" s="27"/>
      <c r="L1262" s="27"/>
      <c r="M1262" s="27"/>
      <c r="N1262" s="27"/>
      <c r="O1262" s="27"/>
      <c r="P1262" s="27"/>
      <c r="Q1262" s="27"/>
    </row>
    <row r="1263" spans="10:17" ht="15" customHeight="1" x14ac:dyDescent="0.25">
      <c r="J1263" s="27"/>
      <c r="K1263" s="27"/>
      <c r="L1263" s="27"/>
      <c r="M1263" s="27"/>
      <c r="N1263" s="27"/>
      <c r="O1263" s="27"/>
      <c r="P1263" s="27"/>
      <c r="Q1263" s="27"/>
    </row>
    <row r="1264" spans="10:17" ht="15" customHeight="1" x14ac:dyDescent="0.25">
      <c r="J1264" s="27"/>
      <c r="K1264" s="27"/>
      <c r="L1264" s="27"/>
      <c r="M1264" s="27"/>
      <c r="N1264" s="27"/>
      <c r="O1264" s="27"/>
      <c r="P1264" s="27"/>
      <c r="Q1264" s="27"/>
    </row>
    <row r="1265" spans="10:17" ht="15" customHeight="1" x14ac:dyDescent="0.25">
      <c r="J1265" s="27"/>
      <c r="K1265" s="27"/>
      <c r="L1265" s="27"/>
      <c r="M1265" s="27"/>
      <c r="N1265" s="27"/>
      <c r="O1265" s="27"/>
      <c r="P1265" s="27"/>
      <c r="Q1265" s="27"/>
    </row>
    <row r="1266" spans="10:17" ht="15" customHeight="1" x14ac:dyDescent="0.25">
      <c r="J1266" s="27"/>
      <c r="K1266" s="27"/>
      <c r="L1266" s="27"/>
      <c r="M1266" s="27"/>
      <c r="N1266" s="27"/>
      <c r="O1266" s="27"/>
      <c r="P1266" s="27"/>
      <c r="Q1266" s="27"/>
    </row>
    <row r="1267" spans="10:17" ht="15" customHeight="1" x14ac:dyDescent="0.25">
      <c r="J1267" s="27"/>
      <c r="K1267" s="27"/>
      <c r="L1267" s="27"/>
      <c r="M1267" s="27"/>
      <c r="N1267" s="27"/>
      <c r="O1267" s="27"/>
      <c r="P1267" s="27"/>
      <c r="Q1267" s="27"/>
    </row>
    <row r="1268" spans="10:17" ht="15" customHeight="1" x14ac:dyDescent="0.25">
      <c r="J1268" s="27"/>
      <c r="K1268" s="27"/>
      <c r="L1268" s="27"/>
      <c r="M1268" s="27"/>
      <c r="N1268" s="27"/>
      <c r="O1268" s="27"/>
      <c r="P1268" s="27"/>
      <c r="Q1268" s="27"/>
    </row>
    <row r="1269" spans="10:17" ht="15" customHeight="1" x14ac:dyDescent="0.25">
      <c r="J1269" s="27"/>
      <c r="K1269" s="27"/>
      <c r="L1269" s="27"/>
      <c r="M1269" s="27"/>
      <c r="N1269" s="27"/>
      <c r="O1269" s="27"/>
      <c r="P1269" s="27"/>
      <c r="Q1269" s="27"/>
    </row>
    <row r="1270" spans="10:17" ht="15" customHeight="1" x14ac:dyDescent="0.25">
      <c r="J1270" s="27"/>
      <c r="K1270" s="27"/>
      <c r="L1270" s="27"/>
      <c r="M1270" s="27"/>
      <c r="N1270" s="27"/>
      <c r="O1270" s="27"/>
      <c r="P1270" s="27"/>
      <c r="Q1270" s="27"/>
    </row>
    <row r="1271" spans="10:17" ht="15" customHeight="1" x14ac:dyDescent="0.25">
      <c r="J1271" s="27"/>
      <c r="K1271" s="27"/>
      <c r="L1271" s="27"/>
      <c r="M1271" s="27"/>
      <c r="N1271" s="27"/>
      <c r="O1271" s="27"/>
      <c r="P1271" s="27"/>
      <c r="Q1271" s="27"/>
    </row>
    <row r="1272" spans="10:17" ht="15" customHeight="1" x14ac:dyDescent="0.25">
      <c r="J1272" s="27"/>
      <c r="K1272" s="27"/>
      <c r="L1272" s="27"/>
      <c r="M1272" s="27"/>
      <c r="N1272" s="27"/>
      <c r="O1272" s="27"/>
      <c r="P1272" s="27"/>
      <c r="Q1272" s="27"/>
    </row>
    <row r="1273" spans="10:17" ht="15" customHeight="1" x14ac:dyDescent="0.25">
      <c r="J1273" s="27"/>
      <c r="K1273" s="27"/>
      <c r="L1273" s="27"/>
      <c r="M1273" s="27"/>
      <c r="N1273" s="27"/>
      <c r="O1273" s="27"/>
      <c r="P1273" s="27"/>
      <c r="Q1273" s="27"/>
    </row>
    <row r="1274" spans="10:17" ht="15" customHeight="1" x14ac:dyDescent="0.25">
      <c r="J1274" s="27"/>
      <c r="K1274" s="27"/>
      <c r="L1274" s="27"/>
      <c r="M1274" s="27"/>
      <c r="N1274" s="27"/>
      <c r="O1274" s="27"/>
      <c r="P1274" s="27"/>
      <c r="Q1274" s="27"/>
    </row>
    <row r="1275" spans="10:17" ht="15" customHeight="1" x14ac:dyDescent="0.25">
      <c r="J1275" s="27"/>
      <c r="K1275" s="27"/>
      <c r="L1275" s="27"/>
      <c r="M1275" s="27"/>
      <c r="N1275" s="27"/>
      <c r="O1275" s="27"/>
      <c r="P1275" s="27"/>
      <c r="Q1275" s="27"/>
    </row>
    <row r="1276" spans="10:17" ht="15" customHeight="1" x14ac:dyDescent="0.25">
      <c r="J1276" s="27"/>
      <c r="K1276" s="27"/>
      <c r="L1276" s="27"/>
      <c r="M1276" s="27"/>
      <c r="N1276" s="27"/>
      <c r="O1276" s="27"/>
      <c r="P1276" s="27"/>
      <c r="Q1276" s="27"/>
    </row>
    <row r="1277" spans="10:17" ht="15" customHeight="1" x14ac:dyDescent="0.25">
      <c r="J1277" s="27"/>
      <c r="K1277" s="27"/>
      <c r="L1277" s="27"/>
      <c r="M1277" s="27"/>
      <c r="N1277" s="27"/>
      <c r="O1277" s="27"/>
      <c r="P1277" s="27"/>
      <c r="Q1277" s="27"/>
    </row>
    <row r="1278" spans="10:17" ht="15" customHeight="1" x14ac:dyDescent="0.25">
      <c r="J1278" s="27"/>
      <c r="K1278" s="27"/>
      <c r="L1278" s="27"/>
      <c r="M1278" s="27"/>
      <c r="N1278" s="27"/>
      <c r="O1278" s="27"/>
      <c r="P1278" s="27"/>
      <c r="Q1278" s="27"/>
    </row>
    <row r="1279" spans="10:17" ht="15" customHeight="1" x14ac:dyDescent="0.25">
      <c r="J1279" s="27"/>
      <c r="K1279" s="27"/>
      <c r="L1279" s="27"/>
      <c r="M1279" s="27"/>
      <c r="N1279" s="27"/>
      <c r="O1279" s="27"/>
      <c r="P1279" s="27"/>
      <c r="Q1279" s="27"/>
    </row>
    <row r="1280" spans="10:17" ht="15" customHeight="1" x14ac:dyDescent="0.25">
      <c r="J1280" s="27"/>
      <c r="K1280" s="27"/>
      <c r="L1280" s="27"/>
      <c r="M1280" s="27"/>
      <c r="N1280" s="27"/>
      <c r="O1280" s="27"/>
      <c r="P1280" s="27"/>
      <c r="Q1280" s="27"/>
    </row>
    <row r="1281" spans="10:17" ht="15" customHeight="1" x14ac:dyDescent="0.25">
      <c r="J1281" s="27"/>
      <c r="K1281" s="27"/>
      <c r="L1281" s="27"/>
      <c r="M1281" s="27"/>
      <c r="N1281" s="27"/>
      <c r="O1281" s="27"/>
      <c r="P1281" s="27"/>
      <c r="Q1281" s="27"/>
    </row>
    <row r="1282" spans="10:17" ht="15" customHeight="1" x14ac:dyDescent="0.25">
      <c r="J1282" s="27"/>
      <c r="K1282" s="27"/>
      <c r="L1282" s="27"/>
      <c r="M1282" s="27"/>
      <c r="N1282" s="27"/>
      <c r="O1282" s="27"/>
      <c r="P1282" s="27"/>
      <c r="Q1282" s="27"/>
    </row>
    <row r="1283" spans="10:17" ht="15" customHeight="1" x14ac:dyDescent="0.25">
      <c r="J1283" s="27"/>
      <c r="K1283" s="27"/>
      <c r="L1283" s="27"/>
      <c r="M1283" s="27"/>
      <c r="N1283" s="27"/>
      <c r="O1283" s="27"/>
      <c r="P1283" s="27"/>
      <c r="Q1283" s="27"/>
    </row>
    <row r="1284" spans="10:17" ht="15" customHeight="1" x14ac:dyDescent="0.25">
      <c r="J1284" s="27"/>
      <c r="K1284" s="27"/>
      <c r="L1284" s="27"/>
      <c r="M1284" s="27"/>
      <c r="N1284" s="27"/>
      <c r="O1284" s="27"/>
      <c r="P1284" s="27"/>
      <c r="Q1284" s="27"/>
    </row>
    <row r="1285" spans="10:17" ht="15" customHeight="1" x14ac:dyDescent="0.25">
      <c r="J1285" s="27"/>
      <c r="K1285" s="27"/>
      <c r="L1285" s="27"/>
      <c r="M1285" s="27"/>
      <c r="N1285" s="27"/>
      <c r="O1285" s="27"/>
      <c r="P1285" s="27"/>
      <c r="Q1285" s="27"/>
    </row>
    <row r="1286" spans="10:17" ht="15" customHeight="1" x14ac:dyDescent="0.25">
      <c r="J1286" s="27"/>
      <c r="K1286" s="27"/>
      <c r="L1286" s="27"/>
      <c r="M1286" s="27"/>
      <c r="N1286" s="27"/>
      <c r="O1286" s="27"/>
      <c r="P1286" s="27"/>
      <c r="Q1286" s="27"/>
    </row>
    <row r="1287" spans="10:17" ht="15" customHeight="1" x14ac:dyDescent="0.25">
      <c r="J1287" s="27"/>
      <c r="K1287" s="27"/>
      <c r="L1287" s="27"/>
      <c r="M1287" s="27"/>
      <c r="N1287" s="27"/>
      <c r="O1287" s="27"/>
      <c r="P1287" s="27"/>
      <c r="Q1287" s="27"/>
    </row>
    <row r="1288" spans="10:17" ht="15" customHeight="1" x14ac:dyDescent="0.25">
      <c r="J1288" s="27"/>
      <c r="K1288" s="27"/>
      <c r="L1288" s="27"/>
      <c r="M1288" s="27"/>
      <c r="N1288" s="27"/>
      <c r="O1288" s="27"/>
      <c r="P1288" s="27"/>
      <c r="Q1288" s="27"/>
    </row>
    <row r="1289" spans="10:17" ht="15" customHeight="1" x14ac:dyDescent="0.25">
      <c r="J1289" s="27"/>
      <c r="K1289" s="27"/>
      <c r="L1289" s="27"/>
      <c r="M1289" s="27"/>
      <c r="N1289" s="27"/>
      <c r="O1289" s="27"/>
      <c r="P1289" s="27"/>
      <c r="Q1289" s="27"/>
    </row>
    <row r="1290" spans="10:17" ht="15" customHeight="1" x14ac:dyDescent="0.25">
      <c r="J1290" s="27"/>
      <c r="K1290" s="27"/>
      <c r="L1290" s="27"/>
      <c r="M1290" s="27"/>
      <c r="N1290" s="27"/>
      <c r="O1290" s="27"/>
      <c r="P1290" s="27"/>
      <c r="Q1290" s="27"/>
    </row>
    <row r="1291" spans="10:17" ht="15" customHeight="1" x14ac:dyDescent="0.25">
      <c r="J1291" s="27"/>
      <c r="K1291" s="27"/>
      <c r="L1291" s="27"/>
      <c r="M1291" s="27"/>
      <c r="N1291" s="27"/>
      <c r="O1291" s="27"/>
      <c r="P1291" s="27"/>
      <c r="Q1291" s="27"/>
    </row>
    <row r="1292" spans="10:17" ht="15" customHeight="1" x14ac:dyDescent="0.25">
      <c r="J1292" s="27"/>
      <c r="K1292" s="27"/>
      <c r="L1292" s="27"/>
      <c r="M1292" s="27"/>
      <c r="N1292" s="27"/>
      <c r="O1292" s="27"/>
      <c r="P1292" s="27"/>
      <c r="Q1292" s="27"/>
    </row>
    <row r="1293" spans="10:17" ht="15" customHeight="1" x14ac:dyDescent="0.25">
      <c r="J1293" s="27"/>
      <c r="K1293" s="27"/>
      <c r="L1293" s="27"/>
      <c r="M1293" s="27"/>
      <c r="N1293" s="27"/>
      <c r="O1293" s="27"/>
      <c r="P1293" s="27"/>
      <c r="Q1293" s="27"/>
    </row>
    <row r="1294" spans="10:17" ht="15" customHeight="1" x14ac:dyDescent="0.25">
      <c r="J1294" s="27"/>
      <c r="K1294" s="27"/>
      <c r="L1294" s="27"/>
      <c r="M1294" s="27"/>
      <c r="N1294" s="27"/>
      <c r="O1294" s="27"/>
      <c r="P1294" s="27"/>
      <c r="Q1294" s="27"/>
    </row>
    <row r="1295" spans="10:17" ht="15" customHeight="1" x14ac:dyDescent="0.25">
      <c r="J1295" s="27"/>
      <c r="K1295" s="27"/>
      <c r="L1295" s="27"/>
      <c r="M1295" s="27"/>
      <c r="N1295" s="27"/>
      <c r="O1295" s="27"/>
      <c r="P1295" s="27"/>
      <c r="Q1295" s="27"/>
    </row>
    <row r="1296" spans="10:17" ht="15" customHeight="1" x14ac:dyDescent="0.25">
      <c r="J1296" s="27"/>
      <c r="K1296" s="27"/>
      <c r="L1296" s="27"/>
      <c r="M1296" s="27"/>
      <c r="N1296" s="27"/>
      <c r="O1296" s="27"/>
      <c r="P1296" s="27"/>
      <c r="Q1296" s="27"/>
    </row>
    <row r="1297" spans="10:17" ht="15" customHeight="1" x14ac:dyDescent="0.25">
      <c r="J1297" s="27"/>
      <c r="K1297" s="27"/>
      <c r="L1297" s="27"/>
      <c r="M1297" s="27"/>
      <c r="N1297" s="27"/>
      <c r="O1297" s="27"/>
      <c r="P1297" s="27"/>
      <c r="Q1297" s="27"/>
    </row>
    <row r="1298" spans="10:17" ht="15" customHeight="1" x14ac:dyDescent="0.25">
      <c r="J1298" s="27"/>
      <c r="K1298" s="27"/>
      <c r="L1298" s="27"/>
      <c r="M1298" s="27"/>
      <c r="N1298" s="27"/>
      <c r="O1298" s="27"/>
      <c r="P1298" s="27"/>
      <c r="Q1298" s="27"/>
    </row>
    <row r="1299" spans="10:17" ht="15" customHeight="1" x14ac:dyDescent="0.25">
      <c r="J1299" s="27"/>
      <c r="K1299" s="27"/>
      <c r="L1299" s="27"/>
      <c r="M1299" s="27"/>
      <c r="N1299" s="27"/>
      <c r="O1299" s="27"/>
      <c r="P1299" s="27"/>
      <c r="Q1299" s="27"/>
    </row>
    <row r="1300" spans="10:17" ht="15" customHeight="1" x14ac:dyDescent="0.25">
      <c r="J1300" s="27"/>
      <c r="K1300" s="27"/>
      <c r="L1300" s="27"/>
      <c r="M1300" s="27"/>
      <c r="N1300" s="27"/>
      <c r="O1300" s="27"/>
      <c r="P1300" s="27"/>
      <c r="Q1300" s="27"/>
    </row>
    <row r="1301" spans="10:17" ht="15" customHeight="1" x14ac:dyDescent="0.25">
      <c r="J1301" s="27"/>
      <c r="K1301" s="27"/>
      <c r="L1301" s="27"/>
      <c r="M1301" s="27"/>
      <c r="N1301" s="27"/>
      <c r="O1301" s="27"/>
      <c r="P1301" s="27"/>
      <c r="Q1301" s="27"/>
    </row>
    <row r="1302" spans="10:17" ht="15" customHeight="1" x14ac:dyDescent="0.25">
      <c r="J1302" s="27"/>
      <c r="K1302" s="27"/>
      <c r="L1302" s="27"/>
      <c r="M1302" s="27"/>
      <c r="N1302" s="27"/>
      <c r="O1302" s="27"/>
      <c r="P1302" s="27"/>
      <c r="Q1302" s="27"/>
    </row>
    <row r="1303" spans="10:17" ht="15" customHeight="1" x14ac:dyDescent="0.25">
      <c r="J1303" s="27"/>
      <c r="K1303" s="27"/>
      <c r="L1303" s="27"/>
      <c r="M1303" s="27"/>
      <c r="N1303" s="27"/>
      <c r="O1303" s="27"/>
      <c r="P1303" s="27"/>
      <c r="Q1303" s="27"/>
    </row>
    <row r="1304" spans="10:17" ht="15" customHeight="1" x14ac:dyDescent="0.25">
      <c r="J1304" s="27"/>
      <c r="K1304" s="27"/>
      <c r="L1304" s="27"/>
      <c r="M1304" s="27"/>
      <c r="N1304" s="27"/>
      <c r="O1304" s="27"/>
      <c r="P1304" s="27"/>
      <c r="Q1304" s="27"/>
    </row>
    <row r="1305" spans="10:17" ht="15" customHeight="1" x14ac:dyDescent="0.25">
      <c r="J1305" s="27"/>
      <c r="K1305" s="27"/>
      <c r="L1305" s="27"/>
      <c r="M1305" s="27"/>
      <c r="N1305" s="27"/>
      <c r="O1305" s="27"/>
      <c r="P1305" s="27"/>
      <c r="Q1305" s="27"/>
    </row>
    <row r="1306" spans="10:17" ht="15" customHeight="1" x14ac:dyDescent="0.25">
      <c r="J1306" s="27"/>
      <c r="K1306" s="27"/>
      <c r="L1306" s="27"/>
      <c r="M1306" s="27"/>
      <c r="N1306" s="27"/>
      <c r="O1306" s="27"/>
      <c r="P1306" s="27"/>
      <c r="Q1306" s="27"/>
    </row>
    <row r="1307" spans="10:17" ht="15" customHeight="1" x14ac:dyDescent="0.25">
      <c r="J1307" s="27"/>
      <c r="K1307" s="27"/>
      <c r="L1307" s="27"/>
      <c r="M1307" s="27"/>
      <c r="N1307" s="27"/>
      <c r="O1307" s="27"/>
      <c r="P1307" s="27"/>
      <c r="Q1307" s="27"/>
    </row>
    <row r="1308" spans="10:17" ht="15" customHeight="1" x14ac:dyDescent="0.25">
      <c r="J1308" s="27"/>
      <c r="K1308" s="27"/>
      <c r="L1308" s="27"/>
      <c r="M1308" s="27"/>
      <c r="N1308" s="27"/>
      <c r="O1308" s="27"/>
      <c r="P1308" s="27"/>
      <c r="Q1308" s="27"/>
    </row>
    <row r="1309" spans="10:17" ht="15" customHeight="1" x14ac:dyDescent="0.25">
      <c r="J1309" s="27"/>
      <c r="K1309" s="27"/>
      <c r="L1309" s="27"/>
      <c r="M1309" s="27"/>
      <c r="N1309" s="27"/>
      <c r="O1309" s="27"/>
      <c r="P1309" s="27"/>
      <c r="Q1309" s="27"/>
    </row>
    <row r="1310" spans="10:17" ht="15" customHeight="1" x14ac:dyDescent="0.25">
      <c r="J1310" s="27"/>
      <c r="K1310" s="27"/>
      <c r="L1310" s="27"/>
      <c r="M1310" s="27"/>
      <c r="N1310" s="27"/>
      <c r="O1310" s="27"/>
      <c r="P1310" s="27"/>
      <c r="Q1310" s="27"/>
    </row>
    <row r="1311" spans="10:17" ht="15" customHeight="1" x14ac:dyDescent="0.25">
      <c r="J1311" s="27"/>
      <c r="K1311" s="27"/>
      <c r="L1311" s="27"/>
      <c r="M1311" s="27"/>
      <c r="N1311" s="27"/>
      <c r="O1311" s="27"/>
      <c r="P1311" s="27"/>
      <c r="Q1311" s="27"/>
    </row>
    <row r="1312" spans="10:17" ht="15" customHeight="1" x14ac:dyDescent="0.25">
      <c r="J1312" s="27"/>
      <c r="K1312" s="27"/>
      <c r="L1312" s="27"/>
      <c r="M1312" s="27"/>
      <c r="N1312" s="27"/>
      <c r="O1312" s="27"/>
      <c r="P1312" s="27"/>
      <c r="Q1312" s="27"/>
    </row>
    <row r="1313" spans="10:17" ht="15" customHeight="1" x14ac:dyDescent="0.25">
      <c r="J1313" s="27"/>
      <c r="K1313" s="27"/>
      <c r="L1313" s="27"/>
      <c r="M1313" s="27"/>
      <c r="N1313" s="27"/>
      <c r="O1313" s="27"/>
      <c r="P1313" s="27"/>
      <c r="Q1313" s="27"/>
    </row>
    <row r="1314" spans="10:17" ht="15" customHeight="1" x14ac:dyDescent="0.25">
      <c r="J1314" s="27"/>
      <c r="K1314" s="27"/>
      <c r="L1314" s="27"/>
      <c r="M1314" s="27"/>
      <c r="N1314" s="27"/>
      <c r="O1314" s="27"/>
      <c r="P1314" s="27"/>
      <c r="Q1314" s="27"/>
    </row>
    <row r="1315" spans="10:17" ht="15" customHeight="1" x14ac:dyDescent="0.25">
      <c r="J1315" s="27"/>
      <c r="K1315" s="27"/>
      <c r="L1315" s="27"/>
      <c r="M1315" s="27"/>
      <c r="N1315" s="27"/>
      <c r="O1315" s="27"/>
      <c r="P1315" s="27"/>
      <c r="Q1315" s="27"/>
    </row>
    <row r="1316" spans="10:17" ht="15" customHeight="1" x14ac:dyDescent="0.25">
      <c r="J1316" s="27"/>
      <c r="K1316" s="27"/>
      <c r="L1316" s="27"/>
      <c r="M1316" s="27"/>
      <c r="N1316" s="27"/>
      <c r="O1316" s="27"/>
      <c r="P1316" s="27"/>
      <c r="Q1316" s="27"/>
    </row>
    <row r="1317" spans="10:17" ht="15" customHeight="1" x14ac:dyDescent="0.25">
      <c r="J1317" s="27"/>
      <c r="K1317" s="27"/>
      <c r="L1317" s="27"/>
      <c r="M1317" s="27"/>
      <c r="N1317" s="27"/>
      <c r="O1317" s="27"/>
      <c r="P1317" s="27"/>
      <c r="Q1317" s="27"/>
    </row>
    <row r="1318" spans="10:17" ht="15" customHeight="1" x14ac:dyDescent="0.25">
      <c r="J1318" s="27"/>
      <c r="K1318" s="27"/>
      <c r="L1318" s="27"/>
      <c r="M1318" s="27"/>
      <c r="N1318" s="27"/>
      <c r="O1318" s="27"/>
      <c r="P1318" s="27"/>
      <c r="Q1318" s="27"/>
    </row>
    <row r="1319" spans="10:17" ht="15" customHeight="1" x14ac:dyDescent="0.25">
      <c r="J1319" s="27"/>
      <c r="K1319" s="27"/>
      <c r="L1319" s="27"/>
      <c r="M1319" s="27"/>
      <c r="N1319" s="27"/>
      <c r="O1319" s="27"/>
      <c r="P1319" s="27"/>
      <c r="Q1319" s="27"/>
    </row>
    <row r="1320" spans="10:17" ht="15" customHeight="1" x14ac:dyDescent="0.25">
      <c r="J1320" s="27"/>
      <c r="K1320" s="27"/>
      <c r="L1320" s="27"/>
      <c r="M1320" s="27"/>
      <c r="N1320" s="27"/>
      <c r="O1320" s="27"/>
      <c r="P1320" s="27"/>
      <c r="Q1320" s="27"/>
    </row>
    <row r="1321" spans="10:17" ht="15" customHeight="1" x14ac:dyDescent="0.25">
      <c r="J1321" s="27"/>
      <c r="K1321" s="27"/>
      <c r="L1321" s="27"/>
      <c r="M1321" s="27"/>
      <c r="N1321" s="27"/>
      <c r="O1321" s="27"/>
      <c r="P1321" s="27"/>
      <c r="Q1321" s="27"/>
    </row>
    <row r="1322" spans="10:17" ht="15" customHeight="1" x14ac:dyDescent="0.25">
      <c r="J1322" s="27"/>
      <c r="K1322" s="27"/>
      <c r="L1322" s="27"/>
      <c r="M1322" s="27"/>
      <c r="N1322" s="27"/>
      <c r="O1322" s="27"/>
      <c r="P1322" s="27"/>
      <c r="Q1322" s="27"/>
    </row>
    <row r="1323" spans="10:17" ht="15" customHeight="1" x14ac:dyDescent="0.25">
      <c r="J1323" s="27"/>
      <c r="K1323" s="27"/>
      <c r="L1323" s="27"/>
      <c r="M1323" s="27"/>
      <c r="N1323" s="27"/>
      <c r="O1323" s="27"/>
      <c r="P1323" s="27"/>
      <c r="Q1323" s="27"/>
    </row>
    <row r="1324" spans="10:17" ht="15" customHeight="1" x14ac:dyDescent="0.25">
      <c r="J1324" s="27"/>
      <c r="K1324" s="27"/>
      <c r="L1324" s="27"/>
      <c r="M1324" s="27"/>
      <c r="N1324" s="27"/>
      <c r="O1324" s="27"/>
      <c r="P1324" s="27"/>
      <c r="Q1324" s="27"/>
    </row>
    <row r="1325" spans="10:17" ht="15" customHeight="1" x14ac:dyDescent="0.25">
      <c r="J1325" s="27"/>
      <c r="K1325" s="27"/>
      <c r="L1325" s="27"/>
      <c r="M1325" s="27"/>
      <c r="N1325" s="27"/>
      <c r="O1325" s="27"/>
      <c r="P1325" s="27"/>
      <c r="Q1325" s="27"/>
    </row>
    <row r="1326" spans="10:17" ht="15" customHeight="1" x14ac:dyDescent="0.25">
      <c r="J1326" s="27"/>
      <c r="K1326" s="27"/>
      <c r="L1326" s="27"/>
      <c r="M1326" s="27"/>
      <c r="N1326" s="27"/>
      <c r="O1326" s="27"/>
      <c r="P1326" s="27"/>
      <c r="Q1326" s="27"/>
    </row>
    <row r="1327" spans="10:17" ht="15" customHeight="1" x14ac:dyDescent="0.25">
      <c r="J1327" s="27"/>
      <c r="K1327" s="27"/>
      <c r="L1327" s="27"/>
      <c r="M1327" s="27"/>
      <c r="N1327" s="27"/>
      <c r="O1327" s="27"/>
      <c r="P1327" s="27"/>
      <c r="Q1327" s="27"/>
    </row>
    <row r="1328" spans="10:17" ht="15" customHeight="1" x14ac:dyDescent="0.25">
      <c r="J1328" s="27"/>
      <c r="K1328" s="27"/>
      <c r="L1328" s="27"/>
      <c r="M1328" s="27"/>
      <c r="N1328" s="27"/>
      <c r="O1328" s="27"/>
      <c r="P1328" s="27"/>
      <c r="Q1328" s="27"/>
    </row>
    <row r="1329" spans="10:17" ht="15" customHeight="1" x14ac:dyDescent="0.25">
      <c r="J1329" s="27"/>
      <c r="K1329" s="27"/>
      <c r="L1329" s="27"/>
      <c r="M1329" s="27"/>
      <c r="N1329" s="27"/>
      <c r="O1329" s="27"/>
      <c r="P1329" s="27"/>
      <c r="Q1329" s="27"/>
    </row>
    <row r="1330" spans="10:17" ht="15" customHeight="1" x14ac:dyDescent="0.25">
      <c r="J1330" s="27"/>
      <c r="K1330" s="27"/>
      <c r="L1330" s="27"/>
      <c r="M1330" s="27"/>
      <c r="N1330" s="27"/>
      <c r="O1330" s="27"/>
      <c r="P1330" s="27"/>
      <c r="Q1330" s="27"/>
    </row>
    <row r="1331" spans="10:17" ht="15" customHeight="1" x14ac:dyDescent="0.25">
      <c r="J1331" s="27"/>
      <c r="K1331" s="27"/>
      <c r="L1331" s="27"/>
      <c r="M1331" s="27"/>
      <c r="N1331" s="27"/>
      <c r="O1331" s="27"/>
      <c r="P1331" s="27"/>
      <c r="Q1331" s="27"/>
    </row>
    <row r="1332" spans="10:17" ht="15" customHeight="1" x14ac:dyDescent="0.25">
      <c r="J1332" s="27"/>
      <c r="K1332" s="27"/>
      <c r="L1332" s="27"/>
      <c r="M1332" s="27"/>
      <c r="N1332" s="27"/>
      <c r="O1332" s="27"/>
      <c r="P1332" s="27"/>
      <c r="Q1332" s="27"/>
    </row>
    <row r="1333" spans="10:17" ht="15" customHeight="1" x14ac:dyDescent="0.25">
      <c r="J1333" s="27"/>
      <c r="K1333" s="27"/>
      <c r="L1333" s="27"/>
      <c r="M1333" s="27"/>
      <c r="N1333" s="27"/>
      <c r="O1333" s="27"/>
      <c r="P1333" s="27"/>
      <c r="Q1333" s="27"/>
    </row>
    <row r="1334" spans="10:17" ht="15" customHeight="1" x14ac:dyDescent="0.25">
      <c r="J1334" s="27"/>
      <c r="K1334" s="27"/>
      <c r="L1334" s="27"/>
      <c r="M1334" s="27"/>
      <c r="N1334" s="27"/>
      <c r="O1334" s="27"/>
      <c r="P1334" s="27"/>
      <c r="Q1334" s="27"/>
    </row>
    <row r="1335" spans="10:17" ht="15" customHeight="1" x14ac:dyDescent="0.25">
      <c r="J1335" s="27"/>
      <c r="K1335" s="27"/>
      <c r="L1335" s="27"/>
      <c r="M1335" s="27"/>
      <c r="N1335" s="27"/>
      <c r="O1335" s="27"/>
      <c r="P1335" s="27"/>
      <c r="Q1335" s="27"/>
    </row>
    <row r="1336" spans="10:17" ht="15" customHeight="1" x14ac:dyDescent="0.25">
      <c r="J1336" s="27"/>
      <c r="K1336" s="27"/>
      <c r="L1336" s="27"/>
      <c r="M1336" s="27"/>
      <c r="N1336" s="27"/>
      <c r="O1336" s="27"/>
      <c r="P1336" s="27"/>
      <c r="Q1336" s="27"/>
    </row>
    <row r="1337" spans="10:17" ht="15" customHeight="1" x14ac:dyDescent="0.25">
      <c r="J1337" s="27"/>
      <c r="K1337" s="27"/>
      <c r="L1337" s="27"/>
      <c r="M1337" s="27"/>
      <c r="N1337" s="27"/>
      <c r="O1337" s="27"/>
      <c r="P1337" s="27"/>
      <c r="Q1337" s="27"/>
    </row>
    <row r="1338" spans="10:17" ht="15" customHeight="1" x14ac:dyDescent="0.25">
      <c r="J1338" s="27"/>
      <c r="K1338" s="27"/>
      <c r="L1338" s="27"/>
      <c r="M1338" s="27"/>
      <c r="N1338" s="27"/>
      <c r="O1338" s="27"/>
      <c r="P1338" s="27"/>
      <c r="Q1338" s="27"/>
    </row>
    <row r="1339" spans="10:17" ht="15" customHeight="1" x14ac:dyDescent="0.25">
      <c r="J1339" s="27"/>
      <c r="K1339" s="27"/>
      <c r="L1339" s="27"/>
      <c r="M1339" s="27"/>
      <c r="N1339" s="27"/>
      <c r="O1339" s="27"/>
      <c r="P1339" s="27"/>
      <c r="Q1339" s="27"/>
    </row>
    <row r="1340" spans="10:17" ht="15" customHeight="1" x14ac:dyDescent="0.25">
      <c r="J1340" s="27"/>
      <c r="K1340" s="27"/>
      <c r="L1340" s="27"/>
      <c r="M1340" s="27"/>
      <c r="N1340" s="27"/>
      <c r="O1340" s="27"/>
      <c r="P1340" s="27"/>
      <c r="Q1340" s="27"/>
    </row>
    <row r="1341" spans="10:17" ht="15" customHeight="1" x14ac:dyDescent="0.25">
      <c r="J1341" s="27"/>
      <c r="K1341" s="27"/>
      <c r="L1341" s="27"/>
      <c r="M1341" s="27"/>
      <c r="N1341" s="27"/>
      <c r="O1341" s="27"/>
      <c r="P1341" s="27"/>
      <c r="Q1341" s="27"/>
    </row>
    <row r="1342" spans="10:17" ht="15" customHeight="1" x14ac:dyDescent="0.25">
      <c r="J1342" s="27"/>
      <c r="K1342" s="27"/>
      <c r="L1342" s="27"/>
      <c r="M1342" s="27"/>
      <c r="N1342" s="27"/>
      <c r="O1342" s="27"/>
      <c r="P1342" s="27"/>
      <c r="Q1342" s="27"/>
    </row>
    <row r="1343" spans="10:17" ht="15" customHeight="1" x14ac:dyDescent="0.25">
      <c r="J1343" s="27"/>
      <c r="K1343" s="27"/>
      <c r="L1343" s="27"/>
      <c r="M1343" s="27"/>
      <c r="N1343" s="27"/>
      <c r="O1343" s="27"/>
      <c r="P1343" s="27"/>
      <c r="Q1343" s="27"/>
    </row>
    <row r="1344" spans="10:17" ht="15" customHeight="1" x14ac:dyDescent="0.25">
      <c r="J1344" s="27"/>
      <c r="K1344" s="27"/>
      <c r="L1344" s="27"/>
      <c r="M1344" s="27"/>
      <c r="N1344" s="27"/>
      <c r="O1344" s="27"/>
      <c r="P1344" s="27"/>
      <c r="Q1344" s="27"/>
    </row>
    <row r="1345" spans="10:17" ht="15" customHeight="1" x14ac:dyDescent="0.25">
      <c r="J1345" s="27"/>
      <c r="K1345" s="27"/>
      <c r="L1345" s="27"/>
      <c r="M1345" s="27"/>
      <c r="N1345" s="27"/>
      <c r="O1345" s="27"/>
      <c r="P1345" s="27"/>
      <c r="Q1345" s="27"/>
    </row>
    <row r="1346" spans="10:17" ht="15" customHeight="1" x14ac:dyDescent="0.25">
      <c r="J1346" s="27"/>
      <c r="K1346" s="27"/>
      <c r="L1346" s="27"/>
      <c r="M1346" s="27"/>
      <c r="N1346" s="27"/>
      <c r="O1346" s="27"/>
      <c r="P1346" s="27"/>
      <c r="Q1346" s="27"/>
    </row>
    <row r="1347" spans="10:17" ht="15" customHeight="1" x14ac:dyDescent="0.25">
      <c r="J1347" s="27"/>
      <c r="K1347" s="27"/>
      <c r="L1347" s="27"/>
      <c r="M1347" s="27"/>
      <c r="N1347" s="27"/>
      <c r="O1347" s="27"/>
      <c r="P1347" s="27"/>
      <c r="Q1347" s="27"/>
    </row>
    <row r="1348" spans="10:17" ht="15" customHeight="1" x14ac:dyDescent="0.25">
      <c r="J1348" s="27"/>
      <c r="K1348" s="27"/>
      <c r="L1348" s="27"/>
      <c r="M1348" s="27"/>
      <c r="N1348" s="27"/>
      <c r="O1348" s="27"/>
      <c r="P1348" s="27"/>
      <c r="Q1348" s="27"/>
    </row>
    <row r="1349" spans="10:17" ht="15" customHeight="1" x14ac:dyDescent="0.25">
      <c r="J1349" s="27"/>
      <c r="K1349" s="27"/>
      <c r="L1349" s="27"/>
      <c r="M1349" s="27"/>
      <c r="N1349" s="27"/>
      <c r="O1349" s="27"/>
      <c r="P1349" s="27"/>
      <c r="Q1349" s="27"/>
    </row>
    <row r="1350" spans="10:17" ht="15" customHeight="1" x14ac:dyDescent="0.25">
      <c r="J1350" s="27"/>
      <c r="K1350" s="27"/>
      <c r="L1350" s="27"/>
      <c r="M1350" s="27"/>
      <c r="N1350" s="27"/>
      <c r="O1350" s="27"/>
      <c r="P1350" s="27"/>
      <c r="Q1350" s="27"/>
    </row>
    <row r="1351" spans="10:17" ht="15" customHeight="1" x14ac:dyDescent="0.25">
      <c r="J1351" s="27"/>
      <c r="K1351" s="27"/>
      <c r="L1351" s="27"/>
      <c r="M1351" s="27"/>
      <c r="N1351" s="27"/>
      <c r="O1351" s="27"/>
      <c r="P1351" s="27"/>
      <c r="Q1351" s="27"/>
    </row>
    <row r="1352" spans="10:17" ht="15" customHeight="1" x14ac:dyDescent="0.25">
      <c r="J1352" s="27"/>
      <c r="K1352" s="27"/>
      <c r="L1352" s="27"/>
      <c r="M1352" s="27"/>
      <c r="N1352" s="27"/>
      <c r="O1352" s="27"/>
      <c r="P1352" s="27"/>
      <c r="Q1352" s="27"/>
    </row>
    <row r="1353" spans="10:17" ht="15" customHeight="1" x14ac:dyDescent="0.25">
      <c r="J1353" s="27"/>
      <c r="K1353" s="27"/>
      <c r="L1353" s="27"/>
      <c r="M1353" s="27"/>
      <c r="N1353" s="27"/>
      <c r="O1353" s="27"/>
      <c r="P1353" s="27"/>
      <c r="Q1353" s="27"/>
    </row>
    <row r="1354" spans="10:17" ht="15" customHeight="1" x14ac:dyDescent="0.25">
      <c r="J1354" s="27"/>
      <c r="K1354" s="27"/>
      <c r="L1354" s="27"/>
      <c r="M1354" s="27"/>
      <c r="N1354" s="27"/>
      <c r="O1354" s="27"/>
      <c r="P1354" s="27"/>
      <c r="Q1354" s="27"/>
    </row>
    <row r="1355" spans="10:17" ht="15" customHeight="1" x14ac:dyDescent="0.25">
      <c r="J1355" s="27"/>
      <c r="K1355" s="27"/>
      <c r="L1355" s="27"/>
      <c r="M1355" s="27"/>
      <c r="N1355" s="27"/>
      <c r="O1355" s="27"/>
      <c r="P1355" s="27"/>
      <c r="Q1355" s="27"/>
    </row>
    <row r="1356" spans="10:17" ht="15" customHeight="1" x14ac:dyDescent="0.25">
      <c r="J1356" s="27"/>
      <c r="K1356" s="27"/>
      <c r="L1356" s="27"/>
      <c r="M1356" s="27"/>
      <c r="N1356" s="27"/>
      <c r="O1356" s="27"/>
      <c r="P1356" s="27"/>
      <c r="Q1356" s="27"/>
    </row>
    <row r="1357" spans="10:17" ht="15" customHeight="1" x14ac:dyDescent="0.25">
      <c r="J1357" s="27"/>
      <c r="K1357" s="27"/>
      <c r="L1357" s="27"/>
      <c r="M1357" s="27"/>
      <c r="N1357" s="27"/>
      <c r="O1357" s="27"/>
      <c r="P1357" s="27"/>
      <c r="Q1357" s="27"/>
    </row>
    <row r="1358" spans="10:17" ht="15" customHeight="1" x14ac:dyDescent="0.25">
      <c r="J1358" s="27"/>
      <c r="K1358" s="27"/>
      <c r="L1358" s="27"/>
      <c r="M1358" s="27"/>
      <c r="N1358" s="27"/>
      <c r="O1358" s="27"/>
      <c r="P1358" s="27"/>
      <c r="Q1358" s="27"/>
    </row>
    <row r="1359" spans="10:17" ht="15" customHeight="1" x14ac:dyDescent="0.25">
      <c r="J1359" s="27"/>
      <c r="K1359" s="27"/>
      <c r="L1359" s="27"/>
      <c r="M1359" s="27"/>
      <c r="N1359" s="27"/>
      <c r="O1359" s="27"/>
      <c r="P1359" s="27"/>
      <c r="Q1359" s="27"/>
    </row>
    <row r="1360" spans="10:17" ht="15" customHeight="1" x14ac:dyDescent="0.25">
      <c r="J1360" s="27"/>
      <c r="K1360" s="27"/>
      <c r="L1360" s="27"/>
      <c r="M1360" s="27"/>
      <c r="N1360" s="27"/>
      <c r="O1360" s="27"/>
      <c r="P1360" s="27"/>
      <c r="Q1360" s="27"/>
    </row>
    <row r="1361" spans="10:17" ht="15" customHeight="1" x14ac:dyDescent="0.25">
      <c r="J1361" s="27"/>
      <c r="K1361" s="27"/>
      <c r="L1361" s="27"/>
      <c r="M1361" s="27"/>
      <c r="N1361" s="27"/>
      <c r="O1361" s="27"/>
      <c r="P1361" s="27"/>
      <c r="Q1361" s="27"/>
    </row>
    <row r="1362" spans="10:17" ht="15" customHeight="1" x14ac:dyDescent="0.25">
      <c r="J1362" s="27"/>
      <c r="K1362" s="27"/>
      <c r="L1362" s="27"/>
      <c r="M1362" s="27"/>
      <c r="N1362" s="27"/>
      <c r="O1362" s="27"/>
      <c r="P1362" s="27"/>
      <c r="Q1362" s="27"/>
    </row>
    <row r="1363" spans="10:17" ht="15" customHeight="1" x14ac:dyDescent="0.25">
      <c r="J1363" s="27"/>
      <c r="K1363" s="27"/>
      <c r="L1363" s="27"/>
      <c r="M1363" s="27"/>
      <c r="N1363" s="27"/>
      <c r="O1363" s="27"/>
      <c r="P1363" s="27"/>
      <c r="Q1363" s="27"/>
    </row>
    <row r="1364" spans="10:17" ht="15" customHeight="1" x14ac:dyDescent="0.25">
      <c r="J1364" s="27"/>
      <c r="K1364" s="27"/>
      <c r="L1364" s="27"/>
      <c r="M1364" s="27"/>
      <c r="N1364" s="27"/>
      <c r="O1364" s="27"/>
      <c r="P1364" s="27"/>
      <c r="Q1364" s="27"/>
    </row>
    <row r="1365" spans="10:17" ht="15" customHeight="1" x14ac:dyDescent="0.25">
      <c r="J1365" s="27"/>
      <c r="K1365" s="27"/>
      <c r="L1365" s="27"/>
      <c r="M1365" s="27"/>
      <c r="N1365" s="27"/>
      <c r="O1365" s="27"/>
      <c r="P1365" s="27"/>
      <c r="Q1365" s="27"/>
    </row>
    <row r="1366" spans="10:17" ht="15" customHeight="1" x14ac:dyDescent="0.25">
      <c r="J1366" s="27"/>
      <c r="K1366" s="27"/>
      <c r="L1366" s="27"/>
      <c r="M1366" s="27"/>
      <c r="N1366" s="27"/>
      <c r="O1366" s="27"/>
      <c r="P1366" s="27"/>
      <c r="Q1366" s="27"/>
    </row>
    <row r="1367" spans="10:17" ht="15" customHeight="1" x14ac:dyDescent="0.25">
      <c r="J1367" s="27"/>
      <c r="K1367" s="27"/>
      <c r="L1367" s="27"/>
      <c r="M1367" s="27"/>
      <c r="N1367" s="27"/>
      <c r="O1367" s="27"/>
      <c r="P1367" s="27"/>
      <c r="Q1367" s="27"/>
    </row>
    <row r="1368" spans="10:17" ht="15" customHeight="1" x14ac:dyDescent="0.25">
      <c r="J1368" s="27"/>
      <c r="K1368" s="27"/>
      <c r="L1368" s="27"/>
      <c r="M1368" s="27"/>
      <c r="N1368" s="27"/>
      <c r="O1368" s="27"/>
      <c r="P1368" s="27"/>
      <c r="Q1368" s="27"/>
    </row>
    <row r="1369" spans="10:17" ht="15" customHeight="1" x14ac:dyDescent="0.25">
      <c r="J1369" s="27"/>
      <c r="K1369" s="27"/>
      <c r="L1369" s="27"/>
      <c r="M1369" s="27"/>
      <c r="N1369" s="27"/>
      <c r="O1369" s="27"/>
      <c r="P1369" s="27"/>
      <c r="Q1369" s="27"/>
    </row>
    <row r="1370" spans="10:17" ht="15" customHeight="1" x14ac:dyDescent="0.25">
      <c r="J1370" s="27"/>
      <c r="K1370" s="27"/>
      <c r="L1370" s="27"/>
      <c r="M1370" s="27"/>
      <c r="N1370" s="27"/>
      <c r="O1370" s="27"/>
      <c r="P1370" s="27"/>
      <c r="Q1370" s="27"/>
    </row>
    <row r="1371" spans="10:17" ht="15" customHeight="1" x14ac:dyDescent="0.25">
      <c r="J1371" s="27"/>
      <c r="K1371" s="27"/>
      <c r="L1371" s="27"/>
      <c r="M1371" s="27"/>
      <c r="N1371" s="27"/>
      <c r="O1371" s="27"/>
      <c r="P1371" s="27"/>
      <c r="Q1371" s="27"/>
    </row>
    <row r="1372" spans="10:17" ht="15" customHeight="1" x14ac:dyDescent="0.25">
      <c r="J1372" s="27"/>
      <c r="K1372" s="27"/>
      <c r="L1372" s="27"/>
      <c r="M1372" s="27"/>
      <c r="N1372" s="27"/>
      <c r="O1372" s="27"/>
      <c r="P1372" s="27"/>
      <c r="Q1372" s="27"/>
    </row>
    <row r="1373" spans="10:17" ht="15" customHeight="1" x14ac:dyDescent="0.25">
      <c r="J1373" s="27"/>
      <c r="K1373" s="27"/>
      <c r="L1373" s="27"/>
      <c r="M1373" s="27"/>
      <c r="N1373" s="27"/>
      <c r="O1373" s="27"/>
      <c r="P1373" s="27"/>
      <c r="Q1373" s="27"/>
    </row>
    <row r="1374" spans="10:17" ht="15" customHeight="1" x14ac:dyDescent="0.25">
      <c r="J1374" s="27"/>
      <c r="K1374" s="27"/>
      <c r="L1374" s="27"/>
      <c r="M1374" s="27"/>
      <c r="N1374" s="27"/>
      <c r="O1374" s="27"/>
      <c r="P1374" s="27"/>
      <c r="Q1374" s="27"/>
    </row>
    <row r="1375" spans="10:17" ht="15" customHeight="1" x14ac:dyDescent="0.25">
      <c r="J1375" s="27"/>
      <c r="K1375" s="27"/>
      <c r="L1375" s="27"/>
      <c r="M1375" s="27"/>
      <c r="N1375" s="27"/>
      <c r="O1375" s="27"/>
      <c r="P1375" s="27"/>
      <c r="Q1375" s="27"/>
    </row>
    <row r="1376" spans="10:17" ht="15" customHeight="1" x14ac:dyDescent="0.25">
      <c r="J1376" s="27"/>
      <c r="K1376" s="27"/>
      <c r="L1376" s="27"/>
      <c r="M1376" s="27"/>
      <c r="N1376" s="27"/>
      <c r="O1376" s="27"/>
      <c r="P1376" s="27"/>
      <c r="Q1376" s="27"/>
    </row>
    <row r="1377" spans="10:17" ht="15" customHeight="1" x14ac:dyDescent="0.25">
      <c r="J1377" s="27"/>
      <c r="K1377" s="27"/>
      <c r="L1377" s="27"/>
      <c r="M1377" s="27"/>
      <c r="N1377" s="27"/>
      <c r="O1377" s="27"/>
      <c r="P1377" s="27"/>
      <c r="Q1377" s="27"/>
    </row>
    <row r="1378" spans="10:17" ht="15" customHeight="1" x14ac:dyDescent="0.25">
      <c r="J1378" s="27"/>
      <c r="K1378" s="27"/>
      <c r="L1378" s="27"/>
      <c r="M1378" s="27"/>
      <c r="N1378" s="27"/>
      <c r="O1378" s="27"/>
      <c r="P1378" s="27"/>
      <c r="Q1378" s="27"/>
    </row>
    <row r="1379" spans="10:17" ht="15" customHeight="1" x14ac:dyDescent="0.25">
      <c r="J1379" s="27"/>
      <c r="K1379" s="27"/>
      <c r="L1379" s="27"/>
      <c r="M1379" s="27"/>
      <c r="N1379" s="27"/>
      <c r="O1379" s="27"/>
      <c r="P1379" s="27"/>
      <c r="Q1379" s="27"/>
    </row>
    <row r="1380" spans="10:17" ht="15" customHeight="1" x14ac:dyDescent="0.25">
      <c r="J1380" s="27"/>
      <c r="K1380" s="27"/>
      <c r="L1380" s="27"/>
      <c r="M1380" s="27"/>
      <c r="N1380" s="27"/>
      <c r="O1380" s="27"/>
      <c r="P1380" s="27"/>
      <c r="Q1380" s="27"/>
    </row>
    <row r="1381" spans="10:17" ht="15" customHeight="1" x14ac:dyDescent="0.25">
      <c r="J1381" s="27"/>
      <c r="K1381" s="27"/>
      <c r="L1381" s="27"/>
      <c r="M1381" s="27"/>
      <c r="N1381" s="27"/>
      <c r="O1381" s="27"/>
      <c r="P1381" s="27"/>
      <c r="Q1381" s="27"/>
    </row>
    <row r="1382" spans="10:17" ht="15" customHeight="1" x14ac:dyDescent="0.25">
      <c r="J1382" s="27"/>
      <c r="K1382" s="27"/>
      <c r="L1382" s="27"/>
      <c r="M1382" s="27"/>
      <c r="N1382" s="27"/>
      <c r="O1382" s="27"/>
      <c r="P1382" s="27"/>
      <c r="Q1382" s="27"/>
    </row>
    <row r="1383" spans="10:17" ht="15" customHeight="1" x14ac:dyDescent="0.25">
      <c r="J1383" s="27"/>
      <c r="K1383" s="27"/>
      <c r="L1383" s="27"/>
      <c r="M1383" s="27"/>
      <c r="N1383" s="27"/>
      <c r="O1383" s="27"/>
      <c r="P1383" s="27"/>
      <c r="Q1383" s="27"/>
    </row>
    <row r="1384" spans="10:17" ht="15" customHeight="1" x14ac:dyDescent="0.25">
      <c r="J1384" s="27"/>
      <c r="K1384" s="27"/>
      <c r="L1384" s="27"/>
      <c r="M1384" s="27"/>
      <c r="N1384" s="27"/>
      <c r="O1384" s="27"/>
      <c r="P1384" s="27"/>
      <c r="Q1384" s="27"/>
    </row>
    <row r="1385" spans="10:17" ht="15" customHeight="1" x14ac:dyDescent="0.25">
      <c r="J1385" s="27"/>
      <c r="K1385" s="27"/>
      <c r="L1385" s="27"/>
      <c r="M1385" s="27"/>
      <c r="N1385" s="27"/>
      <c r="O1385" s="27"/>
      <c r="P1385" s="27"/>
      <c r="Q1385" s="27"/>
    </row>
    <row r="1386" spans="10:17" ht="15" customHeight="1" x14ac:dyDescent="0.25">
      <c r="J1386" s="27"/>
      <c r="K1386" s="27"/>
      <c r="L1386" s="27"/>
      <c r="M1386" s="27"/>
      <c r="N1386" s="27"/>
      <c r="O1386" s="27"/>
      <c r="P1386" s="27"/>
      <c r="Q1386" s="27"/>
    </row>
    <row r="1387" spans="10:17" ht="15" customHeight="1" x14ac:dyDescent="0.25">
      <c r="J1387" s="27"/>
      <c r="K1387" s="27"/>
      <c r="L1387" s="27"/>
      <c r="M1387" s="27"/>
      <c r="N1387" s="27"/>
      <c r="O1387" s="27"/>
      <c r="P1387" s="27"/>
      <c r="Q1387" s="27"/>
    </row>
    <row r="1388" spans="10:17" ht="15" customHeight="1" x14ac:dyDescent="0.25">
      <c r="J1388" s="27"/>
      <c r="K1388" s="27"/>
      <c r="L1388" s="27"/>
      <c r="M1388" s="27"/>
      <c r="N1388" s="27"/>
      <c r="O1388" s="27"/>
      <c r="P1388" s="27"/>
      <c r="Q1388" s="27"/>
    </row>
    <row r="1389" spans="10:17" ht="15" customHeight="1" x14ac:dyDescent="0.25">
      <c r="J1389" s="27"/>
      <c r="K1389" s="27"/>
      <c r="L1389" s="27"/>
      <c r="M1389" s="27"/>
      <c r="N1389" s="27"/>
      <c r="O1389" s="27"/>
      <c r="P1389" s="27"/>
      <c r="Q1389" s="27"/>
    </row>
    <row r="1390" spans="10:17" ht="15" customHeight="1" x14ac:dyDescent="0.25">
      <c r="J1390" s="27"/>
      <c r="K1390" s="27"/>
      <c r="L1390" s="27"/>
      <c r="M1390" s="27"/>
      <c r="N1390" s="27"/>
      <c r="O1390" s="27"/>
      <c r="P1390" s="27"/>
      <c r="Q1390" s="27"/>
    </row>
    <row r="1391" spans="10:17" ht="15" customHeight="1" x14ac:dyDescent="0.25">
      <c r="J1391" s="27"/>
      <c r="K1391" s="27"/>
      <c r="L1391" s="27"/>
      <c r="M1391" s="27"/>
      <c r="N1391" s="27"/>
      <c r="O1391" s="27"/>
      <c r="P1391" s="27"/>
      <c r="Q1391" s="27"/>
    </row>
    <row r="1392" spans="10:17" ht="15" customHeight="1" x14ac:dyDescent="0.25">
      <c r="J1392" s="27"/>
      <c r="K1392" s="27"/>
      <c r="L1392" s="27"/>
      <c r="M1392" s="27"/>
      <c r="N1392" s="27"/>
      <c r="O1392" s="27"/>
      <c r="P1392" s="27"/>
      <c r="Q1392" s="27"/>
    </row>
    <row r="1393" spans="10:17" ht="15" customHeight="1" x14ac:dyDescent="0.25">
      <c r="J1393" s="27"/>
      <c r="K1393" s="27"/>
      <c r="L1393" s="27"/>
      <c r="M1393" s="27"/>
      <c r="N1393" s="27"/>
      <c r="O1393" s="27"/>
      <c r="P1393" s="27"/>
      <c r="Q1393" s="27"/>
    </row>
    <row r="1394" spans="10:17" ht="15" customHeight="1" x14ac:dyDescent="0.25">
      <c r="J1394" s="27"/>
      <c r="K1394" s="27"/>
      <c r="L1394" s="27"/>
      <c r="M1394" s="27"/>
      <c r="N1394" s="27"/>
      <c r="O1394" s="27"/>
      <c r="P1394" s="27"/>
      <c r="Q1394" s="27"/>
    </row>
    <row r="1395" spans="10:17" ht="15" customHeight="1" x14ac:dyDescent="0.25">
      <c r="J1395" s="27"/>
      <c r="K1395" s="27"/>
      <c r="L1395" s="27"/>
      <c r="M1395" s="27"/>
      <c r="N1395" s="27"/>
      <c r="O1395" s="27"/>
      <c r="P1395" s="27"/>
      <c r="Q1395" s="27"/>
    </row>
    <row r="1396" spans="10:17" ht="15" customHeight="1" x14ac:dyDescent="0.25">
      <c r="J1396" s="27"/>
      <c r="K1396" s="27"/>
      <c r="L1396" s="27"/>
      <c r="M1396" s="27"/>
      <c r="N1396" s="27"/>
      <c r="O1396" s="27"/>
      <c r="P1396" s="27"/>
      <c r="Q1396" s="27"/>
    </row>
    <row r="1397" spans="10:17" ht="15" customHeight="1" x14ac:dyDescent="0.25">
      <c r="J1397" s="27"/>
      <c r="K1397" s="27"/>
      <c r="L1397" s="27"/>
      <c r="M1397" s="27"/>
      <c r="N1397" s="27"/>
      <c r="O1397" s="27"/>
      <c r="P1397" s="27"/>
      <c r="Q1397" s="27"/>
    </row>
    <row r="1398" spans="10:17" ht="15" customHeight="1" x14ac:dyDescent="0.25">
      <c r="J1398" s="27"/>
      <c r="K1398" s="27"/>
      <c r="L1398" s="27"/>
      <c r="M1398" s="27"/>
      <c r="N1398" s="27"/>
      <c r="O1398" s="27"/>
      <c r="P1398" s="27"/>
      <c r="Q1398" s="27"/>
    </row>
    <row r="1399" spans="10:17" ht="15" customHeight="1" x14ac:dyDescent="0.25">
      <c r="J1399" s="27"/>
      <c r="K1399" s="27"/>
      <c r="L1399" s="27"/>
      <c r="M1399" s="27"/>
      <c r="N1399" s="27"/>
      <c r="O1399" s="27"/>
      <c r="P1399" s="27"/>
      <c r="Q1399" s="27"/>
    </row>
    <row r="1400" spans="10:17" ht="15" customHeight="1" x14ac:dyDescent="0.25">
      <c r="J1400" s="27"/>
      <c r="K1400" s="27"/>
      <c r="L1400" s="27"/>
      <c r="M1400" s="27"/>
      <c r="N1400" s="27"/>
      <c r="O1400" s="27"/>
      <c r="P1400" s="27"/>
      <c r="Q1400" s="27"/>
    </row>
    <row r="1401" spans="10:17" ht="15" customHeight="1" x14ac:dyDescent="0.25">
      <c r="J1401" s="27"/>
      <c r="K1401" s="27"/>
      <c r="L1401" s="27"/>
      <c r="M1401" s="27"/>
      <c r="N1401" s="27"/>
      <c r="O1401" s="27"/>
      <c r="P1401" s="27"/>
      <c r="Q1401" s="27"/>
    </row>
    <row r="1402" spans="10:17" ht="15" customHeight="1" x14ac:dyDescent="0.25">
      <c r="J1402" s="27"/>
      <c r="K1402" s="27"/>
      <c r="L1402" s="27"/>
      <c r="M1402" s="27"/>
      <c r="N1402" s="27"/>
      <c r="O1402" s="27"/>
      <c r="P1402" s="27"/>
      <c r="Q1402" s="27"/>
    </row>
    <row r="1403" spans="10:17" ht="15" customHeight="1" x14ac:dyDescent="0.25">
      <c r="J1403" s="27"/>
      <c r="K1403" s="27"/>
      <c r="L1403" s="27"/>
      <c r="M1403" s="27"/>
      <c r="N1403" s="27"/>
      <c r="O1403" s="27"/>
      <c r="P1403" s="27"/>
      <c r="Q1403" s="27"/>
    </row>
    <row r="1404" spans="10:17" ht="15" customHeight="1" x14ac:dyDescent="0.25">
      <c r="J1404" s="27"/>
      <c r="K1404" s="27"/>
      <c r="L1404" s="27"/>
      <c r="M1404" s="27"/>
      <c r="N1404" s="27"/>
      <c r="O1404" s="27"/>
      <c r="P1404" s="27"/>
      <c r="Q1404" s="27"/>
    </row>
    <row r="1405" spans="10:17" ht="15" customHeight="1" x14ac:dyDescent="0.25">
      <c r="J1405" s="27"/>
      <c r="K1405" s="27"/>
      <c r="L1405" s="27"/>
      <c r="M1405" s="27"/>
      <c r="N1405" s="27"/>
      <c r="O1405" s="27"/>
      <c r="P1405" s="27"/>
      <c r="Q1405" s="27"/>
    </row>
    <row r="1406" spans="10:17" ht="15" customHeight="1" x14ac:dyDescent="0.25">
      <c r="J1406" s="27"/>
      <c r="K1406" s="27"/>
      <c r="L1406" s="27"/>
      <c r="M1406" s="27"/>
      <c r="N1406" s="27"/>
      <c r="O1406" s="27"/>
      <c r="P1406" s="27"/>
      <c r="Q1406" s="27"/>
    </row>
    <row r="1407" spans="10:17" ht="15" customHeight="1" x14ac:dyDescent="0.25">
      <c r="J1407" s="27"/>
      <c r="K1407" s="27"/>
      <c r="L1407" s="27"/>
      <c r="M1407" s="27"/>
      <c r="N1407" s="27"/>
      <c r="O1407" s="27"/>
      <c r="P1407" s="27"/>
      <c r="Q1407" s="27"/>
    </row>
    <row r="1408" spans="10:17" ht="15" customHeight="1" x14ac:dyDescent="0.25">
      <c r="J1408" s="27"/>
      <c r="K1408" s="27"/>
      <c r="L1408" s="27"/>
      <c r="M1408" s="27"/>
      <c r="N1408" s="27"/>
      <c r="O1408" s="27"/>
      <c r="P1408" s="27"/>
      <c r="Q1408" s="27"/>
    </row>
    <row r="1409" spans="10:17" ht="15" customHeight="1" x14ac:dyDescent="0.25">
      <c r="J1409" s="27"/>
      <c r="K1409" s="27"/>
      <c r="L1409" s="27"/>
      <c r="M1409" s="27"/>
      <c r="N1409" s="27"/>
      <c r="O1409" s="27"/>
      <c r="P1409" s="27"/>
      <c r="Q1409" s="27"/>
    </row>
    <row r="1410" spans="10:17" ht="15" customHeight="1" x14ac:dyDescent="0.25">
      <c r="J1410" s="27"/>
      <c r="K1410" s="27"/>
      <c r="L1410" s="27"/>
      <c r="M1410" s="27"/>
      <c r="N1410" s="27"/>
      <c r="O1410" s="27"/>
      <c r="P1410" s="27"/>
      <c r="Q1410" s="27"/>
    </row>
    <row r="1411" spans="10:17" ht="15" customHeight="1" x14ac:dyDescent="0.25">
      <c r="J1411" s="27"/>
      <c r="K1411" s="27"/>
      <c r="L1411" s="27"/>
      <c r="M1411" s="27"/>
      <c r="N1411" s="27"/>
      <c r="O1411" s="27"/>
      <c r="P1411" s="27"/>
      <c r="Q1411" s="27"/>
    </row>
    <row r="1412" spans="10:17" ht="15" customHeight="1" x14ac:dyDescent="0.25">
      <c r="J1412" s="27"/>
      <c r="K1412" s="27"/>
      <c r="L1412" s="27"/>
      <c r="M1412" s="27"/>
      <c r="N1412" s="27"/>
      <c r="O1412" s="27"/>
      <c r="P1412" s="27"/>
      <c r="Q1412" s="27"/>
    </row>
    <row r="1413" spans="10:17" ht="15" customHeight="1" x14ac:dyDescent="0.25">
      <c r="J1413" s="27"/>
      <c r="K1413" s="27"/>
      <c r="L1413" s="27"/>
      <c r="M1413" s="27"/>
      <c r="N1413" s="27"/>
      <c r="O1413" s="27"/>
      <c r="P1413" s="27"/>
      <c r="Q1413" s="27"/>
    </row>
    <row r="1414" spans="10:17" ht="15" customHeight="1" x14ac:dyDescent="0.25">
      <c r="J1414" s="27"/>
      <c r="K1414" s="27"/>
      <c r="L1414" s="27"/>
      <c r="M1414" s="27"/>
      <c r="N1414" s="27"/>
      <c r="O1414" s="27"/>
      <c r="P1414" s="27"/>
      <c r="Q1414" s="27"/>
    </row>
    <row r="1415" spans="10:17" ht="15" customHeight="1" x14ac:dyDescent="0.25">
      <c r="J1415" s="27"/>
      <c r="K1415" s="27"/>
      <c r="L1415" s="27"/>
      <c r="M1415" s="27"/>
      <c r="N1415" s="27"/>
      <c r="O1415" s="27"/>
      <c r="P1415" s="27"/>
      <c r="Q1415" s="27"/>
    </row>
    <row r="1416" spans="10:17" ht="15" customHeight="1" x14ac:dyDescent="0.25">
      <c r="J1416" s="27"/>
      <c r="K1416" s="27"/>
      <c r="L1416" s="27"/>
      <c r="M1416" s="27"/>
      <c r="N1416" s="27"/>
      <c r="O1416" s="27"/>
      <c r="P1416" s="27"/>
      <c r="Q1416" s="27"/>
    </row>
    <row r="1417" spans="10:17" ht="15" customHeight="1" x14ac:dyDescent="0.25">
      <c r="J1417" s="27"/>
      <c r="K1417" s="27"/>
      <c r="L1417" s="27"/>
      <c r="M1417" s="27"/>
      <c r="N1417" s="27"/>
      <c r="O1417" s="27"/>
      <c r="P1417" s="27"/>
      <c r="Q1417" s="27"/>
    </row>
    <row r="1418" spans="10:17" ht="15" customHeight="1" x14ac:dyDescent="0.25">
      <c r="J1418" s="27"/>
      <c r="K1418" s="27"/>
      <c r="L1418" s="27"/>
      <c r="M1418" s="27"/>
      <c r="N1418" s="27"/>
      <c r="O1418" s="27"/>
      <c r="P1418" s="27"/>
      <c r="Q1418" s="27"/>
    </row>
    <row r="1419" spans="10:17" ht="15" customHeight="1" x14ac:dyDescent="0.25">
      <c r="J1419" s="27"/>
      <c r="K1419" s="27"/>
      <c r="L1419" s="27"/>
      <c r="M1419" s="27"/>
      <c r="N1419" s="27"/>
      <c r="O1419" s="27"/>
      <c r="P1419" s="27"/>
      <c r="Q1419" s="27"/>
    </row>
    <row r="1420" spans="10:17" ht="15" customHeight="1" x14ac:dyDescent="0.25">
      <c r="J1420" s="27"/>
      <c r="K1420" s="27"/>
      <c r="L1420" s="27"/>
      <c r="M1420" s="27"/>
      <c r="N1420" s="27"/>
      <c r="O1420" s="27"/>
      <c r="P1420" s="27"/>
      <c r="Q1420" s="27"/>
    </row>
    <row r="1421" spans="10:17" ht="15" customHeight="1" x14ac:dyDescent="0.25">
      <c r="J1421" s="27"/>
      <c r="K1421" s="27"/>
      <c r="L1421" s="27"/>
      <c r="M1421" s="27"/>
      <c r="N1421" s="27"/>
      <c r="O1421" s="27"/>
      <c r="P1421" s="27"/>
      <c r="Q1421" s="27"/>
    </row>
    <row r="1422" spans="10:17" ht="15" customHeight="1" x14ac:dyDescent="0.25">
      <c r="J1422" s="27"/>
      <c r="K1422" s="27"/>
      <c r="L1422" s="27"/>
      <c r="M1422" s="27"/>
      <c r="N1422" s="27"/>
      <c r="O1422" s="27"/>
      <c r="P1422" s="27"/>
      <c r="Q1422" s="27"/>
    </row>
    <row r="1423" spans="10:17" ht="15" customHeight="1" x14ac:dyDescent="0.25">
      <c r="J1423" s="27"/>
      <c r="K1423" s="27"/>
      <c r="L1423" s="27"/>
      <c r="M1423" s="27"/>
      <c r="N1423" s="27"/>
      <c r="O1423" s="27"/>
      <c r="P1423" s="27"/>
      <c r="Q1423" s="27"/>
    </row>
    <row r="1424" spans="10:17" ht="15" customHeight="1" x14ac:dyDescent="0.25">
      <c r="J1424" s="27"/>
      <c r="K1424" s="27"/>
      <c r="L1424" s="27"/>
      <c r="M1424" s="27"/>
      <c r="N1424" s="27"/>
      <c r="O1424" s="27"/>
      <c r="P1424" s="27"/>
      <c r="Q1424" s="27"/>
    </row>
    <row r="1425" spans="10:17" ht="15" customHeight="1" x14ac:dyDescent="0.25">
      <c r="J1425" s="27"/>
      <c r="K1425" s="27"/>
      <c r="L1425" s="27"/>
      <c r="M1425" s="27"/>
      <c r="N1425" s="27"/>
      <c r="O1425" s="27"/>
      <c r="P1425" s="27"/>
      <c r="Q1425" s="27"/>
    </row>
    <row r="1426" spans="10:17" ht="15" customHeight="1" x14ac:dyDescent="0.25">
      <c r="J1426" s="27"/>
      <c r="K1426" s="27"/>
      <c r="L1426" s="27"/>
      <c r="M1426" s="27"/>
      <c r="N1426" s="27"/>
      <c r="O1426" s="27"/>
      <c r="P1426" s="27"/>
      <c r="Q1426" s="27"/>
    </row>
    <row r="1427" spans="10:17" ht="15" customHeight="1" x14ac:dyDescent="0.25">
      <c r="J1427" s="27"/>
      <c r="K1427" s="27"/>
      <c r="L1427" s="27"/>
      <c r="M1427" s="27"/>
      <c r="N1427" s="27"/>
      <c r="O1427" s="27"/>
      <c r="P1427" s="27"/>
      <c r="Q1427" s="27"/>
    </row>
    <row r="1428" spans="10:17" ht="15" customHeight="1" x14ac:dyDescent="0.25">
      <c r="J1428" s="27"/>
      <c r="K1428" s="27"/>
      <c r="L1428" s="27"/>
      <c r="M1428" s="27"/>
      <c r="N1428" s="27"/>
      <c r="O1428" s="27"/>
      <c r="P1428" s="27"/>
      <c r="Q1428" s="27"/>
    </row>
    <row r="1429" spans="10:17" ht="15" customHeight="1" x14ac:dyDescent="0.25">
      <c r="J1429" s="27"/>
      <c r="K1429" s="27"/>
      <c r="L1429" s="27"/>
      <c r="M1429" s="27"/>
      <c r="N1429" s="27"/>
      <c r="O1429" s="27"/>
      <c r="P1429" s="27"/>
      <c r="Q1429" s="27"/>
    </row>
    <row r="1430" spans="10:17" ht="15" customHeight="1" x14ac:dyDescent="0.25">
      <c r="J1430" s="27"/>
      <c r="K1430" s="27"/>
      <c r="L1430" s="27"/>
      <c r="M1430" s="27"/>
      <c r="N1430" s="27"/>
      <c r="O1430" s="27"/>
      <c r="P1430" s="27"/>
      <c r="Q1430" s="27"/>
    </row>
    <row r="1431" spans="10:17" ht="15" customHeight="1" x14ac:dyDescent="0.25">
      <c r="J1431" s="27"/>
      <c r="K1431" s="27"/>
      <c r="L1431" s="27"/>
      <c r="M1431" s="27"/>
      <c r="N1431" s="27"/>
      <c r="O1431" s="27"/>
      <c r="P1431" s="27"/>
      <c r="Q1431" s="27"/>
    </row>
    <row r="1432" spans="10:17" ht="15" customHeight="1" x14ac:dyDescent="0.25">
      <c r="J1432" s="27"/>
      <c r="K1432" s="27"/>
      <c r="L1432" s="27"/>
      <c r="M1432" s="27"/>
      <c r="N1432" s="27"/>
      <c r="O1432" s="27"/>
      <c r="P1432" s="27"/>
      <c r="Q1432" s="27"/>
    </row>
    <row r="1433" spans="10:17" ht="15" customHeight="1" x14ac:dyDescent="0.25">
      <c r="J1433" s="27"/>
      <c r="K1433" s="27"/>
      <c r="L1433" s="27"/>
      <c r="M1433" s="27"/>
      <c r="N1433" s="27"/>
      <c r="O1433" s="27"/>
      <c r="P1433" s="27"/>
      <c r="Q1433" s="27"/>
    </row>
    <row r="1434" spans="10:17" ht="15" customHeight="1" x14ac:dyDescent="0.25">
      <c r="J1434" s="27"/>
      <c r="K1434" s="27"/>
      <c r="L1434" s="27"/>
      <c r="M1434" s="27"/>
      <c r="N1434" s="27"/>
      <c r="O1434" s="27"/>
      <c r="P1434" s="27"/>
      <c r="Q1434" s="27"/>
    </row>
    <row r="1435" spans="10:17" ht="15" customHeight="1" x14ac:dyDescent="0.25">
      <c r="J1435" s="27"/>
      <c r="K1435" s="27"/>
      <c r="L1435" s="27"/>
      <c r="M1435" s="27"/>
      <c r="N1435" s="27"/>
      <c r="O1435" s="27"/>
      <c r="P1435" s="27"/>
      <c r="Q1435" s="27"/>
    </row>
    <row r="1436" spans="10:17" ht="15" customHeight="1" x14ac:dyDescent="0.25">
      <c r="J1436" s="27"/>
      <c r="K1436" s="27"/>
      <c r="L1436" s="27"/>
      <c r="M1436" s="27"/>
      <c r="N1436" s="27"/>
      <c r="O1436" s="27"/>
      <c r="P1436" s="27"/>
      <c r="Q1436" s="27"/>
    </row>
    <row r="1437" spans="10:17" ht="15" customHeight="1" x14ac:dyDescent="0.25">
      <c r="J1437" s="27"/>
      <c r="K1437" s="27"/>
      <c r="L1437" s="27"/>
      <c r="M1437" s="27"/>
      <c r="N1437" s="27"/>
      <c r="O1437" s="27"/>
      <c r="P1437" s="27"/>
      <c r="Q1437" s="27"/>
    </row>
    <row r="1438" spans="10:17" ht="15" customHeight="1" x14ac:dyDescent="0.25">
      <c r="J1438" s="27"/>
      <c r="K1438" s="27"/>
      <c r="L1438" s="27"/>
      <c r="M1438" s="27"/>
      <c r="N1438" s="27"/>
      <c r="O1438" s="27"/>
      <c r="P1438" s="27"/>
      <c r="Q1438" s="27"/>
    </row>
    <row r="1439" spans="10:17" ht="15" customHeight="1" x14ac:dyDescent="0.25">
      <c r="J1439" s="27"/>
      <c r="K1439" s="27"/>
      <c r="L1439" s="27"/>
      <c r="M1439" s="27"/>
      <c r="N1439" s="27"/>
      <c r="O1439" s="27"/>
      <c r="P1439" s="27"/>
      <c r="Q1439" s="27"/>
    </row>
    <row r="1440" spans="10:17" ht="15" customHeight="1" x14ac:dyDescent="0.25">
      <c r="J1440" s="27"/>
      <c r="K1440" s="27"/>
      <c r="L1440" s="27"/>
      <c r="M1440" s="27"/>
      <c r="N1440" s="27"/>
      <c r="O1440" s="27"/>
      <c r="P1440" s="27"/>
      <c r="Q1440" s="27"/>
    </row>
    <row r="1441" spans="10:17" ht="15" customHeight="1" x14ac:dyDescent="0.25">
      <c r="J1441" s="27"/>
      <c r="K1441" s="27"/>
      <c r="L1441" s="27"/>
      <c r="M1441" s="27"/>
      <c r="N1441" s="27"/>
      <c r="O1441" s="27"/>
      <c r="P1441" s="27"/>
      <c r="Q1441" s="27"/>
    </row>
    <row r="1442" spans="10:17" ht="15" customHeight="1" x14ac:dyDescent="0.25">
      <c r="J1442" s="27"/>
      <c r="K1442" s="27"/>
      <c r="L1442" s="27"/>
      <c r="M1442" s="27"/>
      <c r="N1442" s="27"/>
      <c r="O1442" s="27"/>
      <c r="P1442" s="27"/>
      <c r="Q1442" s="27"/>
    </row>
    <row r="1443" spans="10:17" ht="15" customHeight="1" x14ac:dyDescent="0.25">
      <c r="J1443" s="27"/>
      <c r="K1443" s="27"/>
      <c r="L1443" s="27"/>
      <c r="M1443" s="27"/>
      <c r="N1443" s="27"/>
      <c r="O1443" s="27"/>
      <c r="P1443" s="27"/>
      <c r="Q1443" s="27"/>
    </row>
    <row r="1444" spans="10:17" ht="15" customHeight="1" x14ac:dyDescent="0.25">
      <c r="J1444" s="27"/>
      <c r="K1444" s="27"/>
      <c r="L1444" s="27"/>
      <c r="M1444" s="27"/>
      <c r="N1444" s="27"/>
      <c r="O1444" s="27"/>
      <c r="P1444" s="27"/>
      <c r="Q1444" s="27"/>
    </row>
    <row r="1445" spans="10:17" ht="15" customHeight="1" x14ac:dyDescent="0.25">
      <c r="J1445" s="27"/>
      <c r="K1445" s="27"/>
      <c r="L1445" s="27"/>
      <c r="M1445" s="27"/>
      <c r="N1445" s="27"/>
      <c r="O1445" s="27"/>
      <c r="P1445" s="27"/>
      <c r="Q1445" s="27"/>
    </row>
    <row r="1446" spans="10:17" ht="15" customHeight="1" x14ac:dyDescent="0.25">
      <c r="J1446" s="27"/>
      <c r="K1446" s="27"/>
      <c r="L1446" s="27"/>
      <c r="M1446" s="27"/>
      <c r="N1446" s="27"/>
      <c r="O1446" s="27"/>
      <c r="P1446" s="27"/>
      <c r="Q1446" s="27"/>
    </row>
    <row r="1447" spans="10:17" ht="15" customHeight="1" x14ac:dyDescent="0.25">
      <c r="J1447" s="27"/>
      <c r="K1447" s="27"/>
      <c r="L1447" s="27"/>
      <c r="M1447" s="27"/>
      <c r="N1447" s="27"/>
      <c r="O1447" s="27"/>
      <c r="P1447" s="27"/>
      <c r="Q1447" s="27"/>
    </row>
    <row r="1448" spans="10:17" ht="15" customHeight="1" x14ac:dyDescent="0.25">
      <c r="J1448" s="27"/>
      <c r="K1448" s="27"/>
      <c r="L1448" s="27"/>
      <c r="M1448" s="27"/>
      <c r="N1448" s="27"/>
      <c r="O1448" s="27"/>
      <c r="P1448" s="27"/>
      <c r="Q1448" s="27"/>
    </row>
    <row r="1449" spans="10:17" ht="15" customHeight="1" x14ac:dyDescent="0.25">
      <c r="J1449" s="27"/>
      <c r="K1449" s="27"/>
      <c r="L1449" s="27"/>
      <c r="M1449" s="27"/>
      <c r="N1449" s="27"/>
      <c r="O1449" s="27"/>
      <c r="P1449" s="27"/>
      <c r="Q1449" s="27"/>
    </row>
    <row r="1450" spans="10:17" ht="15" customHeight="1" x14ac:dyDescent="0.25">
      <c r="J1450" s="27"/>
      <c r="K1450" s="27"/>
      <c r="L1450" s="27"/>
      <c r="M1450" s="27"/>
      <c r="N1450" s="27"/>
      <c r="O1450" s="27"/>
      <c r="P1450" s="27"/>
      <c r="Q1450" s="27"/>
    </row>
    <row r="1451" spans="10:17" ht="15" customHeight="1" x14ac:dyDescent="0.25">
      <c r="J1451" s="27"/>
      <c r="K1451" s="27"/>
      <c r="L1451" s="27"/>
      <c r="M1451" s="27"/>
      <c r="N1451" s="27"/>
      <c r="O1451" s="27"/>
      <c r="P1451" s="27"/>
      <c r="Q1451" s="27"/>
    </row>
    <row r="1452" spans="10:17" ht="15" customHeight="1" x14ac:dyDescent="0.25">
      <c r="J1452" s="27"/>
      <c r="K1452" s="27"/>
      <c r="L1452" s="27"/>
      <c r="M1452" s="27"/>
      <c r="N1452" s="27"/>
      <c r="O1452" s="27"/>
      <c r="P1452" s="27"/>
      <c r="Q1452" s="27"/>
    </row>
    <row r="1453" spans="10:17" ht="15" customHeight="1" x14ac:dyDescent="0.25">
      <c r="J1453" s="27"/>
      <c r="K1453" s="27"/>
      <c r="L1453" s="27"/>
      <c r="M1453" s="27"/>
      <c r="N1453" s="27"/>
      <c r="O1453" s="27"/>
      <c r="P1453" s="27"/>
      <c r="Q1453" s="27"/>
    </row>
    <row r="1454" spans="10:17" ht="15" customHeight="1" x14ac:dyDescent="0.25">
      <c r="J1454" s="27"/>
      <c r="K1454" s="27"/>
      <c r="L1454" s="27"/>
      <c r="M1454" s="27"/>
      <c r="N1454" s="27"/>
      <c r="O1454" s="27"/>
      <c r="P1454" s="27"/>
      <c r="Q1454" s="27"/>
    </row>
    <row r="1455" spans="10:17" ht="15" customHeight="1" x14ac:dyDescent="0.25">
      <c r="J1455" s="27"/>
      <c r="K1455" s="27"/>
      <c r="L1455" s="27"/>
      <c r="M1455" s="27"/>
      <c r="N1455" s="27"/>
      <c r="O1455" s="27"/>
      <c r="P1455" s="27"/>
      <c r="Q1455" s="27"/>
    </row>
    <row r="1456" spans="10:17" ht="15" customHeight="1" x14ac:dyDescent="0.25">
      <c r="J1456" s="27"/>
      <c r="K1456" s="27"/>
      <c r="L1456" s="27"/>
      <c r="M1456" s="27"/>
      <c r="N1456" s="27"/>
      <c r="O1456" s="27"/>
      <c r="P1456" s="27"/>
      <c r="Q1456" s="27"/>
    </row>
    <row r="1457" spans="10:17" ht="15" customHeight="1" x14ac:dyDescent="0.25">
      <c r="J1457" s="27"/>
      <c r="K1457" s="27"/>
      <c r="L1457" s="27"/>
      <c r="M1457" s="27"/>
      <c r="N1457" s="27"/>
      <c r="O1457" s="27"/>
      <c r="P1457" s="27"/>
      <c r="Q1457" s="27"/>
    </row>
    <row r="1458" spans="10:17" ht="15" customHeight="1" x14ac:dyDescent="0.25">
      <c r="J1458" s="27"/>
      <c r="K1458" s="27"/>
      <c r="L1458" s="27"/>
      <c r="M1458" s="27"/>
      <c r="N1458" s="27"/>
      <c r="O1458" s="27"/>
      <c r="P1458" s="27"/>
      <c r="Q1458" s="27"/>
    </row>
    <row r="1459" spans="10:17" ht="15" customHeight="1" x14ac:dyDescent="0.25">
      <c r="J1459" s="27"/>
      <c r="K1459" s="27"/>
      <c r="L1459" s="27"/>
      <c r="M1459" s="27"/>
      <c r="N1459" s="27"/>
      <c r="O1459" s="27"/>
      <c r="P1459" s="27"/>
      <c r="Q1459" s="27"/>
    </row>
    <row r="1460" spans="10:17" ht="15" customHeight="1" x14ac:dyDescent="0.25">
      <c r="J1460" s="27"/>
      <c r="K1460" s="27"/>
      <c r="L1460" s="27"/>
      <c r="M1460" s="27"/>
      <c r="N1460" s="27"/>
      <c r="O1460" s="27"/>
      <c r="P1460" s="27"/>
      <c r="Q1460" s="27"/>
    </row>
    <row r="1461" spans="10:17" ht="15" customHeight="1" x14ac:dyDescent="0.25">
      <c r="J1461" s="27"/>
      <c r="K1461" s="27"/>
      <c r="L1461" s="27"/>
      <c r="M1461" s="27"/>
      <c r="N1461" s="27"/>
      <c r="O1461" s="27"/>
      <c r="P1461" s="27"/>
      <c r="Q1461" s="27"/>
    </row>
    <row r="1462" spans="10:17" ht="15" customHeight="1" x14ac:dyDescent="0.25">
      <c r="J1462" s="27"/>
      <c r="K1462" s="27"/>
      <c r="L1462" s="27"/>
      <c r="M1462" s="27"/>
      <c r="N1462" s="27"/>
      <c r="O1462" s="27"/>
      <c r="P1462" s="27"/>
      <c r="Q1462" s="27"/>
    </row>
    <row r="1463" spans="10:17" ht="15" customHeight="1" x14ac:dyDescent="0.25">
      <c r="J1463" s="27"/>
      <c r="K1463" s="27"/>
      <c r="L1463" s="27"/>
      <c r="M1463" s="27"/>
      <c r="N1463" s="27"/>
      <c r="O1463" s="27"/>
      <c r="P1463" s="27"/>
      <c r="Q1463" s="27"/>
    </row>
    <row r="1464" spans="10:17" ht="15" customHeight="1" x14ac:dyDescent="0.25">
      <c r="J1464" s="27"/>
      <c r="K1464" s="27"/>
      <c r="L1464" s="27"/>
      <c r="M1464" s="27"/>
      <c r="N1464" s="27"/>
      <c r="O1464" s="27"/>
      <c r="P1464" s="27"/>
      <c r="Q1464" s="27"/>
    </row>
    <row r="1465" spans="10:17" ht="15" customHeight="1" x14ac:dyDescent="0.25">
      <c r="J1465" s="27"/>
      <c r="K1465" s="27"/>
      <c r="L1465" s="27"/>
      <c r="M1465" s="27"/>
      <c r="N1465" s="27"/>
      <c r="O1465" s="27"/>
      <c r="P1465" s="27"/>
      <c r="Q1465" s="27"/>
    </row>
    <row r="1466" spans="10:17" ht="15" customHeight="1" x14ac:dyDescent="0.25">
      <c r="J1466" s="27"/>
      <c r="K1466" s="27"/>
      <c r="L1466" s="27"/>
      <c r="M1466" s="27"/>
      <c r="N1466" s="27"/>
      <c r="O1466" s="27"/>
      <c r="P1466" s="27"/>
      <c r="Q1466" s="27"/>
    </row>
    <row r="1467" spans="10:17" ht="15" customHeight="1" x14ac:dyDescent="0.25">
      <c r="J1467" s="27"/>
      <c r="K1467" s="27"/>
      <c r="L1467" s="27"/>
      <c r="M1467" s="27"/>
      <c r="N1467" s="27"/>
      <c r="O1467" s="27"/>
      <c r="P1467" s="27"/>
      <c r="Q1467" s="27"/>
    </row>
    <row r="1468" spans="10:17" ht="15" customHeight="1" x14ac:dyDescent="0.25">
      <c r="J1468" s="27"/>
      <c r="K1468" s="27"/>
      <c r="L1468" s="27"/>
      <c r="M1468" s="27"/>
      <c r="N1468" s="27"/>
      <c r="O1468" s="27"/>
      <c r="P1468" s="27"/>
      <c r="Q1468" s="27"/>
    </row>
    <row r="1469" spans="10:17" ht="15" customHeight="1" x14ac:dyDescent="0.25">
      <c r="J1469" s="27"/>
      <c r="K1469" s="27"/>
      <c r="L1469" s="27"/>
      <c r="M1469" s="27"/>
      <c r="N1469" s="27"/>
      <c r="O1469" s="27"/>
      <c r="P1469" s="27"/>
      <c r="Q1469" s="27"/>
    </row>
    <row r="1470" spans="10:17" ht="15" customHeight="1" x14ac:dyDescent="0.25">
      <c r="J1470" s="27"/>
      <c r="K1470" s="27"/>
      <c r="L1470" s="27"/>
      <c r="M1470" s="27"/>
      <c r="N1470" s="27"/>
      <c r="O1470" s="27"/>
      <c r="P1470" s="27"/>
      <c r="Q1470" s="27"/>
    </row>
    <row r="1471" spans="10:17" ht="15" customHeight="1" x14ac:dyDescent="0.25">
      <c r="J1471" s="27"/>
      <c r="K1471" s="27"/>
      <c r="L1471" s="27"/>
      <c r="M1471" s="27"/>
      <c r="N1471" s="27"/>
      <c r="O1471" s="27"/>
      <c r="P1471" s="27"/>
      <c r="Q1471" s="27"/>
    </row>
    <row r="1472" spans="10:17" ht="15" customHeight="1" x14ac:dyDescent="0.25">
      <c r="J1472" s="27"/>
      <c r="K1472" s="27"/>
      <c r="L1472" s="27"/>
      <c r="M1472" s="27"/>
      <c r="N1472" s="27"/>
      <c r="O1472" s="27"/>
      <c r="P1472" s="27"/>
      <c r="Q1472" s="27"/>
    </row>
    <row r="1473" spans="10:17" ht="15" customHeight="1" x14ac:dyDescent="0.25">
      <c r="J1473" s="27"/>
      <c r="K1473" s="27"/>
      <c r="L1473" s="27"/>
      <c r="M1473" s="27"/>
      <c r="N1473" s="27"/>
      <c r="O1473" s="27"/>
      <c r="P1473" s="27"/>
      <c r="Q1473" s="27"/>
    </row>
    <row r="1474" spans="10:17" ht="15" customHeight="1" x14ac:dyDescent="0.25">
      <c r="J1474" s="27"/>
      <c r="K1474" s="27"/>
      <c r="L1474" s="27"/>
      <c r="M1474" s="27"/>
      <c r="N1474" s="27"/>
      <c r="O1474" s="27"/>
      <c r="P1474" s="27"/>
      <c r="Q1474" s="27"/>
    </row>
    <row r="1475" spans="10:17" ht="15" customHeight="1" x14ac:dyDescent="0.25">
      <c r="J1475" s="27"/>
      <c r="K1475" s="27"/>
      <c r="L1475" s="27"/>
      <c r="M1475" s="27"/>
      <c r="N1475" s="27"/>
      <c r="O1475" s="27"/>
      <c r="P1475" s="27"/>
      <c r="Q1475" s="27"/>
    </row>
    <row r="1476" spans="10:17" ht="15" customHeight="1" x14ac:dyDescent="0.25">
      <c r="J1476" s="27"/>
      <c r="K1476" s="27"/>
      <c r="L1476" s="27"/>
      <c r="M1476" s="27"/>
      <c r="N1476" s="27"/>
      <c r="O1476" s="27"/>
      <c r="P1476" s="27"/>
      <c r="Q1476" s="27"/>
    </row>
    <row r="1477" spans="10:17" ht="15" customHeight="1" x14ac:dyDescent="0.25">
      <c r="J1477" s="27"/>
      <c r="K1477" s="27"/>
      <c r="L1477" s="27"/>
      <c r="M1477" s="27"/>
      <c r="N1477" s="27"/>
      <c r="O1477" s="27"/>
      <c r="P1477" s="27"/>
      <c r="Q1477" s="27"/>
    </row>
    <row r="1478" spans="10:17" ht="15" customHeight="1" x14ac:dyDescent="0.25">
      <c r="J1478" s="27"/>
      <c r="K1478" s="27"/>
      <c r="L1478" s="27"/>
      <c r="M1478" s="27"/>
      <c r="N1478" s="27"/>
      <c r="O1478" s="27"/>
      <c r="P1478" s="27"/>
      <c r="Q1478" s="27"/>
    </row>
    <row r="1479" spans="10:17" ht="15" customHeight="1" x14ac:dyDescent="0.25">
      <c r="J1479" s="27"/>
      <c r="K1479" s="27"/>
      <c r="L1479" s="27"/>
      <c r="M1479" s="27"/>
      <c r="N1479" s="27"/>
      <c r="O1479" s="27"/>
      <c r="P1479" s="27"/>
      <c r="Q1479" s="27"/>
    </row>
    <row r="1480" spans="10:17" ht="15" customHeight="1" x14ac:dyDescent="0.25">
      <c r="J1480" s="27"/>
      <c r="K1480" s="27"/>
      <c r="L1480" s="27"/>
      <c r="M1480" s="27"/>
      <c r="N1480" s="27"/>
      <c r="O1480" s="27"/>
      <c r="P1480" s="27"/>
      <c r="Q1480" s="27"/>
    </row>
    <row r="1481" spans="10:17" ht="15" customHeight="1" x14ac:dyDescent="0.25">
      <c r="J1481" s="27"/>
      <c r="K1481" s="27"/>
      <c r="L1481" s="27"/>
      <c r="M1481" s="27"/>
      <c r="N1481" s="27"/>
      <c r="O1481" s="27"/>
      <c r="P1481" s="27"/>
      <c r="Q1481" s="27"/>
    </row>
    <row r="1482" spans="10:17" ht="15" customHeight="1" x14ac:dyDescent="0.25">
      <c r="J1482" s="27"/>
      <c r="K1482" s="27"/>
      <c r="L1482" s="27"/>
      <c r="M1482" s="27"/>
      <c r="N1482" s="27"/>
      <c r="O1482" s="27"/>
      <c r="P1482" s="27"/>
      <c r="Q1482" s="27"/>
    </row>
    <row r="1483" spans="10:17" ht="15" customHeight="1" x14ac:dyDescent="0.25">
      <c r="J1483" s="27"/>
      <c r="K1483" s="27"/>
      <c r="L1483" s="27"/>
      <c r="M1483" s="27"/>
      <c r="N1483" s="27"/>
      <c r="O1483" s="27"/>
      <c r="P1483" s="27"/>
      <c r="Q1483" s="27"/>
    </row>
    <row r="1484" spans="10:17" ht="15" customHeight="1" x14ac:dyDescent="0.25">
      <c r="J1484" s="27"/>
      <c r="K1484" s="27"/>
      <c r="L1484" s="27"/>
      <c r="M1484" s="27"/>
      <c r="N1484" s="27"/>
      <c r="O1484" s="27"/>
      <c r="P1484" s="27"/>
      <c r="Q1484" s="27"/>
    </row>
    <row r="1485" spans="10:17" ht="15" customHeight="1" x14ac:dyDescent="0.25">
      <c r="J1485" s="27"/>
      <c r="K1485" s="27"/>
      <c r="L1485" s="27"/>
      <c r="M1485" s="27"/>
      <c r="N1485" s="27"/>
      <c r="O1485" s="27"/>
      <c r="P1485" s="27"/>
      <c r="Q1485" s="27"/>
    </row>
    <row r="1486" spans="10:17" ht="15" customHeight="1" x14ac:dyDescent="0.25">
      <c r="J1486" s="27"/>
      <c r="K1486" s="27"/>
      <c r="L1486" s="27"/>
      <c r="M1486" s="27"/>
      <c r="N1486" s="27"/>
      <c r="O1486" s="27"/>
      <c r="P1486" s="27"/>
      <c r="Q1486" s="27"/>
    </row>
    <row r="1487" spans="10:17" ht="15" customHeight="1" x14ac:dyDescent="0.25">
      <c r="J1487" s="27"/>
      <c r="K1487" s="27"/>
      <c r="L1487" s="27"/>
      <c r="M1487" s="27"/>
      <c r="N1487" s="27"/>
      <c r="O1487" s="27"/>
      <c r="P1487" s="27"/>
      <c r="Q1487" s="27"/>
    </row>
    <row r="1488" spans="10:17" ht="15" customHeight="1" x14ac:dyDescent="0.25">
      <c r="J1488" s="27"/>
      <c r="K1488" s="27"/>
      <c r="L1488" s="27"/>
      <c r="M1488" s="27"/>
      <c r="N1488" s="27"/>
      <c r="O1488" s="27"/>
      <c r="P1488" s="27"/>
      <c r="Q1488" s="27"/>
    </row>
    <row r="1489" spans="10:17" ht="15" customHeight="1" x14ac:dyDescent="0.25">
      <c r="J1489" s="27"/>
      <c r="K1489" s="27"/>
      <c r="L1489" s="27"/>
      <c r="M1489" s="27"/>
      <c r="N1489" s="27"/>
      <c r="O1489" s="27"/>
      <c r="P1489" s="27"/>
      <c r="Q1489" s="27"/>
    </row>
    <row r="1490" spans="10:17" ht="15" customHeight="1" x14ac:dyDescent="0.25">
      <c r="J1490" s="27"/>
      <c r="K1490" s="27"/>
      <c r="L1490" s="27"/>
      <c r="M1490" s="27"/>
      <c r="N1490" s="27"/>
      <c r="O1490" s="27"/>
      <c r="P1490" s="27"/>
      <c r="Q1490" s="27"/>
    </row>
    <row r="1491" spans="10:17" ht="15" customHeight="1" x14ac:dyDescent="0.25">
      <c r="J1491" s="27"/>
      <c r="K1491" s="27"/>
      <c r="L1491" s="27"/>
      <c r="M1491" s="27"/>
      <c r="N1491" s="27"/>
      <c r="O1491" s="27"/>
      <c r="P1491" s="27"/>
      <c r="Q1491" s="27"/>
    </row>
    <row r="1492" spans="10:17" ht="15" customHeight="1" x14ac:dyDescent="0.25">
      <c r="J1492" s="27"/>
      <c r="K1492" s="27"/>
      <c r="L1492" s="27"/>
      <c r="M1492" s="27"/>
      <c r="N1492" s="27"/>
      <c r="O1492" s="27"/>
      <c r="P1492" s="27"/>
      <c r="Q1492" s="27"/>
    </row>
    <row r="1493" spans="10:17" ht="15" customHeight="1" x14ac:dyDescent="0.25">
      <c r="J1493" s="27"/>
      <c r="K1493" s="27"/>
      <c r="L1493" s="27"/>
      <c r="M1493" s="27"/>
      <c r="N1493" s="27"/>
      <c r="O1493" s="27"/>
      <c r="P1493" s="27"/>
      <c r="Q1493" s="27"/>
    </row>
    <row r="1494" spans="10:17" ht="15" customHeight="1" x14ac:dyDescent="0.25">
      <c r="J1494" s="27"/>
      <c r="K1494" s="27"/>
      <c r="L1494" s="27"/>
      <c r="M1494" s="27"/>
      <c r="N1494" s="27"/>
      <c r="O1494" s="27"/>
      <c r="P1494" s="27"/>
      <c r="Q1494" s="27"/>
    </row>
    <row r="1495" spans="10:17" ht="15" customHeight="1" x14ac:dyDescent="0.25">
      <c r="J1495" s="27"/>
      <c r="K1495" s="27"/>
      <c r="L1495" s="27"/>
      <c r="M1495" s="27"/>
      <c r="N1495" s="27"/>
      <c r="O1495" s="27"/>
      <c r="P1495" s="27"/>
      <c r="Q1495" s="27"/>
    </row>
    <row r="1496" spans="10:17" ht="15" customHeight="1" x14ac:dyDescent="0.25">
      <c r="J1496" s="27"/>
      <c r="K1496" s="27"/>
      <c r="L1496" s="27"/>
      <c r="M1496" s="27"/>
      <c r="N1496" s="27"/>
      <c r="O1496" s="27"/>
      <c r="P1496" s="27"/>
      <c r="Q1496" s="27"/>
    </row>
    <row r="1497" spans="10:17" ht="15" customHeight="1" x14ac:dyDescent="0.25">
      <c r="J1497" s="27"/>
      <c r="K1497" s="27"/>
      <c r="L1497" s="27"/>
      <c r="M1497" s="27"/>
      <c r="N1497" s="27"/>
      <c r="O1497" s="27"/>
      <c r="P1497" s="27"/>
      <c r="Q1497" s="27"/>
    </row>
    <row r="1498" spans="10:17" ht="15" customHeight="1" x14ac:dyDescent="0.25">
      <c r="J1498" s="27"/>
      <c r="K1498" s="27"/>
      <c r="L1498" s="27"/>
      <c r="M1498" s="27"/>
      <c r="N1498" s="27"/>
      <c r="O1498" s="27"/>
      <c r="P1498" s="27"/>
      <c r="Q1498" s="27"/>
    </row>
    <row r="1499" spans="10:17" ht="15" customHeight="1" x14ac:dyDescent="0.25">
      <c r="J1499" s="27"/>
      <c r="K1499" s="27"/>
      <c r="L1499" s="27"/>
      <c r="M1499" s="27"/>
      <c r="N1499" s="27"/>
      <c r="O1499" s="27"/>
      <c r="P1499" s="27"/>
      <c r="Q1499" s="27"/>
    </row>
    <row r="1500" spans="10:17" ht="15" customHeight="1" x14ac:dyDescent="0.25">
      <c r="J1500" s="27"/>
      <c r="K1500" s="27"/>
      <c r="L1500" s="27"/>
      <c r="M1500" s="27"/>
      <c r="N1500" s="27"/>
      <c r="O1500" s="27"/>
      <c r="P1500" s="27"/>
      <c r="Q1500" s="27"/>
    </row>
    <row r="1501" spans="10:17" ht="15" customHeight="1" x14ac:dyDescent="0.25">
      <c r="J1501" s="27"/>
      <c r="K1501" s="27"/>
      <c r="L1501" s="27"/>
      <c r="M1501" s="27"/>
      <c r="N1501" s="27"/>
      <c r="O1501" s="27"/>
      <c r="P1501" s="27"/>
      <c r="Q1501" s="27"/>
    </row>
    <row r="1502" spans="10:17" ht="15" customHeight="1" x14ac:dyDescent="0.25">
      <c r="J1502" s="27"/>
      <c r="K1502" s="27"/>
      <c r="L1502" s="27"/>
      <c r="M1502" s="27"/>
      <c r="N1502" s="27"/>
      <c r="O1502" s="27"/>
      <c r="P1502" s="27"/>
      <c r="Q1502" s="27"/>
    </row>
    <row r="1503" spans="10:17" ht="15" customHeight="1" x14ac:dyDescent="0.25">
      <c r="J1503" s="27"/>
      <c r="K1503" s="27"/>
      <c r="L1503" s="27"/>
      <c r="M1503" s="27"/>
      <c r="N1503" s="27"/>
      <c r="O1503" s="27"/>
      <c r="P1503" s="27"/>
      <c r="Q1503" s="27"/>
    </row>
    <row r="1504" spans="10:17" ht="15" customHeight="1" x14ac:dyDescent="0.25">
      <c r="J1504" s="27"/>
      <c r="K1504" s="27"/>
      <c r="L1504" s="27"/>
      <c r="M1504" s="27"/>
      <c r="N1504" s="27"/>
      <c r="O1504" s="27"/>
      <c r="P1504" s="27"/>
      <c r="Q1504" s="27"/>
    </row>
    <row r="1505" spans="10:17" ht="15" customHeight="1" x14ac:dyDescent="0.25">
      <c r="J1505" s="27"/>
      <c r="K1505" s="27"/>
      <c r="L1505" s="27"/>
      <c r="M1505" s="27"/>
      <c r="N1505" s="27"/>
      <c r="O1505" s="27"/>
      <c r="P1505" s="27"/>
      <c r="Q1505" s="27"/>
    </row>
    <row r="1506" spans="10:17" ht="15" customHeight="1" x14ac:dyDescent="0.25">
      <c r="J1506" s="27"/>
      <c r="K1506" s="27"/>
      <c r="L1506" s="27"/>
      <c r="M1506" s="27"/>
      <c r="N1506" s="27"/>
      <c r="O1506" s="27"/>
      <c r="P1506" s="27"/>
      <c r="Q1506" s="27"/>
    </row>
    <row r="1507" spans="10:17" ht="15" customHeight="1" x14ac:dyDescent="0.25">
      <c r="J1507" s="27"/>
      <c r="K1507" s="27"/>
      <c r="L1507" s="27"/>
      <c r="M1507" s="27"/>
      <c r="N1507" s="27"/>
      <c r="O1507" s="27"/>
      <c r="P1507" s="27"/>
      <c r="Q1507" s="27"/>
    </row>
    <row r="1508" spans="10:17" ht="15" customHeight="1" x14ac:dyDescent="0.25">
      <c r="J1508" s="27"/>
      <c r="K1508" s="27"/>
      <c r="L1508" s="27"/>
      <c r="M1508" s="27"/>
      <c r="N1508" s="27"/>
      <c r="O1508" s="27"/>
      <c r="P1508" s="27"/>
      <c r="Q1508" s="27"/>
    </row>
    <row r="1509" spans="10:17" ht="15" customHeight="1" x14ac:dyDescent="0.25">
      <c r="J1509" s="27"/>
      <c r="K1509" s="27"/>
      <c r="L1509" s="27"/>
      <c r="M1509" s="27"/>
      <c r="N1509" s="27"/>
      <c r="O1509" s="27"/>
      <c r="P1509" s="27"/>
      <c r="Q1509" s="27"/>
    </row>
    <row r="1510" spans="10:17" ht="15" customHeight="1" x14ac:dyDescent="0.25">
      <c r="J1510" s="27"/>
      <c r="K1510" s="27"/>
      <c r="L1510" s="27"/>
      <c r="M1510" s="27"/>
      <c r="N1510" s="27"/>
      <c r="O1510" s="27"/>
      <c r="P1510" s="27"/>
      <c r="Q1510" s="27"/>
    </row>
    <row r="1511" spans="10:17" ht="15" customHeight="1" x14ac:dyDescent="0.25">
      <c r="J1511" s="27"/>
      <c r="K1511" s="27"/>
      <c r="L1511" s="27"/>
      <c r="M1511" s="27"/>
      <c r="N1511" s="27"/>
      <c r="O1511" s="27"/>
      <c r="P1511" s="27"/>
      <c r="Q1511" s="27"/>
    </row>
    <row r="1512" spans="10:17" ht="15" customHeight="1" x14ac:dyDescent="0.25">
      <c r="J1512" s="27"/>
      <c r="K1512" s="27"/>
      <c r="L1512" s="27"/>
      <c r="M1512" s="27"/>
      <c r="N1512" s="27"/>
      <c r="O1512" s="27"/>
      <c r="P1512" s="27"/>
      <c r="Q1512" s="27"/>
    </row>
    <row r="1513" spans="10:17" ht="15" customHeight="1" x14ac:dyDescent="0.25">
      <c r="J1513" s="27"/>
      <c r="K1513" s="27"/>
      <c r="L1513" s="27"/>
      <c r="M1513" s="27"/>
      <c r="N1513" s="27"/>
      <c r="O1513" s="27"/>
      <c r="P1513" s="27"/>
      <c r="Q1513" s="27"/>
    </row>
    <row r="1514" spans="10:17" ht="15" customHeight="1" x14ac:dyDescent="0.25">
      <c r="J1514" s="27"/>
      <c r="K1514" s="27"/>
      <c r="L1514" s="27"/>
      <c r="M1514" s="27"/>
      <c r="N1514" s="27"/>
      <c r="O1514" s="27"/>
      <c r="P1514" s="27"/>
      <c r="Q1514" s="27"/>
    </row>
    <row r="1515" spans="10:17" ht="15" customHeight="1" x14ac:dyDescent="0.25">
      <c r="J1515" s="27"/>
      <c r="K1515" s="27"/>
      <c r="L1515" s="27"/>
      <c r="M1515" s="27"/>
      <c r="N1515" s="27"/>
      <c r="O1515" s="27"/>
      <c r="P1515" s="27"/>
      <c r="Q1515" s="27"/>
    </row>
    <row r="1516" spans="10:17" ht="15" customHeight="1" x14ac:dyDescent="0.25">
      <c r="J1516" s="27"/>
      <c r="K1516" s="27"/>
      <c r="L1516" s="27"/>
      <c r="M1516" s="27"/>
      <c r="N1516" s="27"/>
      <c r="O1516" s="27"/>
      <c r="P1516" s="27"/>
      <c r="Q1516" s="27"/>
    </row>
    <row r="1517" spans="10:17" ht="15" customHeight="1" x14ac:dyDescent="0.25">
      <c r="J1517" s="27"/>
      <c r="K1517" s="27"/>
      <c r="L1517" s="27"/>
      <c r="M1517" s="27"/>
      <c r="N1517" s="27"/>
      <c r="O1517" s="27"/>
      <c r="P1517" s="27"/>
      <c r="Q1517" s="27"/>
    </row>
    <row r="1518" spans="10:17" ht="15" customHeight="1" x14ac:dyDescent="0.25">
      <c r="J1518" s="27"/>
      <c r="K1518" s="27"/>
      <c r="L1518" s="27"/>
      <c r="M1518" s="27"/>
      <c r="N1518" s="27"/>
      <c r="O1518" s="27"/>
      <c r="P1518" s="27"/>
      <c r="Q1518" s="27"/>
    </row>
    <row r="1519" spans="10:17" ht="15" customHeight="1" x14ac:dyDescent="0.25">
      <c r="J1519" s="27"/>
      <c r="K1519" s="27"/>
      <c r="L1519" s="27"/>
      <c r="M1519" s="27"/>
      <c r="N1519" s="27"/>
      <c r="O1519" s="27"/>
      <c r="P1519" s="27"/>
      <c r="Q1519" s="27"/>
    </row>
    <row r="1520" spans="10:17" ht="15" customHeight="1" x14ac:dyDescent="0.25">
      <c r="J1520" s="27"/>
      <c r="K1520" s="27"/>
      <c r="L1520" s="27"/>
      <c r="M1520" s="27"/>
      <c r="N1520" s="27"/>
      <c r="O1520" s="27"/>
      <c r="P1520" s="27"/>
      <c r="Q1520" s="27"/>
    </row>
    <row r="1521" spans="10:17" ht="15" customHeight="1" x14ac:dyDescent="0.25">
      <c r="J1521" s="27"/>
      <c r="K1521" s="27"/>
      <c r="L1521" s="27"/>
      <c r="M1521" s="27"/>
      <c r="N1521" s="27"/>
      <c r="O1521" s="27"/>
      <c r="P1521" s="27"/>
      <c r="Q1521" s="27"/>
    </row>
    <row r="1522" spans="10:17" ht="15" customHeight="1" x14ac:dyDescent="0.25">
      <c r="J1522" s="27"/>
      <c r="K1522" s="27"/>
      <c r="L1522" s="27"/>
      <c r="M1522" s="27"/>
      <c r="N1522" s="27"/>
      <c r="O1522" s="27"/>
      <c r="P1522" s="27"/>
      <c r="Q1522" s="27"/>
    </row>
    <row r="1523" spans="10:17" ht="15" customHeight="1" x14ac:dyDescent="0.25">
      <c r="J1523" s="27"/>
      <c r="K1523" s="27"/>
      <c r="L1523" s="27"/>
      <c r="M1523" s="27"/>
      <c r="N1523" s="27"/>
      <c r="O1523" s="27"/>
      <c r="P1523" s="27"/>
      <c r="Q1523" s="27"/>
    </row>
    <row r="1524" spans="10:17" ht="15" customHeight="1" x14ac:dyDescent="0.25">
      <c r="J1524" s="27"/>
      <c r="K1524" s="27"/>
      <c r="L1524" s="27"/>
      <c r="M1524" s="27"/>
      <c r="N1524" s="27"/>
      <c r="O1524" s="27"/>
      <c r="P1524" s="27"/>
      <c r="Q1524" s="27"/>
    </row>
    <row r="1525" spans="10:17" ht="15" customHeight="1" x14ac:dyDescent="0.25">
      <c r="J1525" s="27"/>
      <c r="K1525" s="27"/>
      <c r="L1525" s="27"/>
      <c r="M1525" s="27"/>
      <c r="N1525" s="27"/>
      <c r="O1525" s="27"/>
      <c r="P1525" s="27"/>
      <c r="Q1525" s="27"/>
    </row>
    <row r="1526" spans="10:17" ht="15" customHeight="1" x14ac:dyDescent="0.25">
      <c r="J1526" s="27"/>
      <c r="K1526" s="27"/>
      <c r="L1526" s="27"/>
      <c r="M1526" s="27"/>
      <c r="N1526" s="27"/>
      <c r="O1526" s="27"/>
      <c r="P1526" s="27"/>
      <c r="Q1526" s="27"/>
    </row>
    <row r="1527" spans="10:17" ht="15" customHeight="1" x14ac:dyDescent="0.25">
      <c r="J1527" s="27"/>
      <c r="K1527" s="27"/>
      <c r="L1527" s="27"/>
      <c r="M1527" s="27"/>
      <c r="N1527" s="27"/>
      <c r="O1527" s="27"/>
      <c r="P1527" s="27"/>
      <c r="Q1527" s="27"/>
    </row>
    <row r="1528" spans="10:17" ht="15" customHeight="1" x14ac:dyDescent="0.25">
      <c r="J1528" s="27"/>
      <c r="K1528" s="27"/>
      <c r="L1528" s="27"/>
      <c r="M1528" s="27"/>
      <c r="N1528" s="27"/>
      <c r="O1528" s="27"/>
      <c r="P1528" s="27"/>
      <c r="Q1528" s="27"/>
    </row>
    <row r="1529" spans="10:17" ht="15" customHeight="1" x14ac:dyDescent="0.25">
      <c r="J1529" s="27"/>
      <c r="K1529" s="27"/>
      <c r="L1529" s="27"/>
      <c r="M1529" s="27"/>
      <c r="N1529" s="27"/>
      <c r="O1529" s="27"/>
      <c r="P1529" s="27"/>
      <c r="Q1529" s="27"/>
    </row>
    <row r="1530" spans="10:17" ht="15" customHeight="1" x14ac:dyDescent="0.25">
      <c r="J1530" s="27"/>
      <c r="K1530" s="27"/>
      <c r="L1530" s="27"/>
      <c r="M1530" s="27"/>
      <c r="N1530" s="27"/>
      <c r="O1530" s="27"/>
      <c r="P1530" s="27"/>
      <c r="Q1530" s="27"/>
    </row>
    <row r="1531" spans="10:17" ht="15" customHeight="1" x14ac:dyDescent="0.25">
      <c r="J1531" s="27"/>
      <c r="K1531" s="27"/>
      <c r="L1531" s="27"/>
      <c r="M1531" s="27"/>
      <c r="N1531" s="27"/>
      <c r="O1531" s="27"/>
      <c r="P1531" s="27"/>
      <c r="Q1531" s="27"/>
    </row>
    <row r="1532" spans="10:17" ht="15" customHeight="1" x14ac:dyDescent="0.25">
      <c r="J1532" s="27"/>
      <c r="K1532" s="27"/>
      <c r="L1532" s="27"/>
      <c r="M1532" s="27"/>
      <c r="N1532" s="27"/>
      <c r="O1532" s="27"/>
      <c r="P1532" s="27"/>
      <c r="Q1532" s="27"/>
    </row>
    <row r="1533" spans="10:17" ht="15" customHeight="1" x14ac:dyDescent="0.25">
      <c r="J1533" s="27"/>
      <c r="K1533" s="27"/>
      <c r="L1533" s="27"/>
      <c r="M1533" s="27"/>
      <c r="N1533" s="27"/>
      <c r="O1533" s="27"/>
      <c r="P1533" s="27"/>
      <c r="Q1533" s="27"/>
    </row>
    <row r="1534" spans="10:17" ht="15" customHeight="1" x14ac:dyDescent="0.25">
      <c r="J1534" s="27"/>
      <c r="K1534" s="27"/>
      <c r="L1534" s="27"/>
      <c r="M1534" s="27"/>
      <c r="N1534" s="27"/>
      <c r="O1534" s="27"/>
      <c r="P1534" s="27"/>
      <c r="Q1534" s="27"/>
    </row>
    <row r="1535" spans="10:17" ht="15" customHeight="1" x14ac:dyDescent="0.25">
      <c r="J1535" s="27"/>
      <c r="K1535" s="27"/>
      <c r="L1535" s="27"/>
      <c r="M1535" s="27"/>
      <c r="N1535" s="27"/>
      <c r="O1535" s="27"/>
      <c r="P1535" s="27"/>
      <c r="Q1535" s="27"/>
    </row>
    <row r="1536" spans="10:17" ht="15" customHeight="1" x14ac:dyDescent="0.25">
      <c r="J1536" s="27"/>
      <c r="K1536" s="27"/>
      <c r="L1536" s="27"/>
      <c r="M1536" s="27"/>
      <c r="N1536" s="27"/>
      <c r="O1536" s="27"/>
      <c r="P1536" s="27"/>
      <c r="Q1536" s="27"/>
    </row>
    <row r="1537" spans="10:17" ht="15" customHeight="1" x14ac:dyDescent="0.25">
      <c r="J1537" s="27"/>
      <c r="K1537" s="27"/>
      <c r="L1537" s="27"/>
      <c r="M1537" s="27"/>
      <c r="N1537" s="27"/>
      <c r="O1537" s="27"/>
      <c r="P1537" s="27"/>
      <c r="Q1537" s="27"/>
    </row>
    <row r="1538" spans="10:17" ht="15" customHeight="1" x14ac:dyDescent="0.25">
      <c r="J1538" s="27"/>
      <c r="K1538" s="27"/>
      <c r="L1538" s="27"/>
      <c r="M1538" s="27"/>
      <c r="N1538" s="27"/>
      <c r="O1538" s="27"/>
      <c r="P1538" s="27"/>
      <c r="Q1538" s="27"/>
    </row>
    <row r="1539" spans="10:17" ht="15" customHeight="1" x14ac:dyDescent="0.25">
      <c r="J1539" s="27"/>
      <c r="K1539" s="27"/>
      <c r="L1539" s="27"/>
      <c r="M1539" s="27"/>
      <c r="N1539" s="27"/>
      <c r="O1539" s="27"/>
      <c r="P1539" s="27"/>
      <c r="Q1539" s="27"/>
    </row>
    <row r="1540" spans="10:17" ht="15" customHeight="1" x14ac:dyDescent="0.25">
      <c r="J1540" s="27"/>
      <c r="K1540" s="27"/>
      <c r="L1540" s="27"/>
      <c r="M1540" s="27"/>
      <c r="N1540" s="27"/>
      <c r="O1540" s="27"/>
      <c r="P1540" s="27"/>
      <c r="Q1540" s="27"/>
    </row>
    <row r="1541" spans="10:17" ht="15" customHeight="1" x14ac:dyDescent="0.25">
      <c r="J1541" s="27"/>
      <c r="K1541" s="27"/>
      <c r="L1541" s="27"/>
      <c r="M1541" s="27"/>
      <c r="N1541" s="27"/>
      <c r="O1541" s="27"/>
      <c r="P1541" s="27"/>
      <c r="Q1541" s="27"/>
    </row>
    <row r="1542" spans="10:17" ht="15" customHeight="1" x14ac:dyDescent="0.25">
      <c r="J1542" s="27"/>
      <c r="K1542" s="27"/>
      <c r="L1542" s="27"/>
      <c r="M1542" s="27"/>
      <c r="N1542" s="27"/>
      <c r="O1542" s="27"/>
      <c r="P1542" s="27"/>
      <c r="Q1542" s="27"/>
    </row>
    <row r="1543" spans="10:17" ht="15" customHeight="1" x14ac:dyDescent="0.25">
      <c r="J1543" s="27"/>
      <c r="K1543" s="27"/>
      <c r="L1543" s="27"/>
      <c r="M1543" s="27"/>
      <c r="N1543" s="27"/>
      <c r="O1543" s="27"/>
      <c r="P1543" s="27"/>
      <c r="Q1543" s="27"/>
    </row>
    <row r="1544" spans="10:17" ht="15" customHeight="1" x14ac:dyDescent="0.25">
      <c r="J1544" s="27"/>
      <c r="K1544" s="27"/>
      <c r="L1544" s="27"/>
      <c r="M1544" s="27"/>
      <c r="N1544" s="27"/>
      <c r="O1544" s="27"/>
      <c r="P1544" s="27"/>
      <c r="Q1544" s="27"/>
    </row>
    <row r="1545" spans="10:17" ht="15" customHeight="1" x14ac:dyDescent="0.25">
      <c r="J1545" s="27"/>
      <c r="K1545" s="27"/>
      <c r="L1545" s="27"/>
      <c r="M1545" s="27"/>
      <c r="N1545" s="27"/>
      <c r="O1545" s="27"/>
      <c r="P1545" s="27"/>
      <c r="Q1545" s="27"/>
    </row>
    <row r="1546" spans="10:17" ht="15" customHeight="1" x14ac:dyDescent="0.25">
      <c r="J1546" s="27"/>
      <c r="K1546" s="27"/>
      <c r="L1546" s="27"/>
      <c r="M1546" s="27"/>
      <c r="N1546" s="27"/>
      <c r="O1546" s="27"/>
      <c r="P1546" s="27"/>
      <c r="Q1546" s="27"/>
    </row>
    <row r="1547" spans="10:17" ht="15" customHeight="1" x14ac:dyDescent="0.25">
      <c r="J1547" s="27"/>
      <c r="K1547" s="27"/>
      <c r="L1547" s="27"/>
      <c r="M1547" s="27"/>
      <c r="N1547" s="27"/>
      <c r="O1547" s="27"/>
      <c r="P1547" s="27"/>
      <c r="Q1547" s="27"/>
    </row>
    <row r="1548" spans="10:17" ht="15" customHeight="1" x14ac:dyDescent="0.25">
      <c r="J1548" s="27"/>
      <c r="K1548" s="27"/>
      <c r="L1548" s="27"/>
      <c r="M1548" s="27"/>
      <c r="N1548" s="27"/>
      <c r="O1548" s="27"/>
      <c r="P1548" s="27"/>
      <c r="Q1548" s="27"/>
    </row>
    <row r="1549" spans="10:17" ht="15" customHeight="1" x14ac:dyDescent="0.25">
      <c r="J1549" s="27"/>
      <c r="K1549" s="27"/>
      <c r="L1549" s="27"/>
      <c r="M1549" s="27"/>
      <c r="N1549" s="27"/>
      <c r="O1549" s="27"/>
      <c r="P1549" s="27"/>
      <c r="Q1549" s="27"/>
    </row>
    <row r="1550" spans="10:17" ht="15" customHeight="1" x14ac:dyDescent="0.25">
      <c r="J1550" s="27"/>
      <c r="K1550" s="27"/>
      <c r="L1550" s="27"/>
      <c r="M1550" s="27"/>
      <c r="N1550" s="27"/>
      <c r="O1550" s="27"/>
      <c r="P1550" s="27"/>
      <c r="Q1550" s="27"/>
    </row>
    <row r="1551" spans="10:17" ht="15" customHeight="1" x14ac:dyDescent="0.25">
      <c r="J1551" s="27"/>
      <c r="K1551" s="27"/>
      <c r="L1551" s="27"/>
      <c r="M1551" s="27"/>
      <c r="N1551" s="27"/>
      <c r="O1551" s="27"/>
      <c r="P1551" s="27"/>
      <c r="Q1551" s="27"/>
    </row>
    <row r="1552" spans="10:17" ht="15" customHeight="1" x14ac:dyDescent="0.25">
      <c r="J1552" s="27"/>
      <c r="K1552" s="27"/>
      <c r="L1552" s="27"/>
      <c r="M1552" s="27"/>
      <c r="N1552" s="27"/>
      <c r="O1552" s="27"/>
      <c r="P1552" s="27"/>
      <c r="Q1552" s="27"/>
    </row>
    <row r="1553" spans="10:17" ht="15" customHeight="1" x14ac:dyDescent="0.25">
      <c r="J1553" s="27"/>
      <c r="K1553" s="27"/>
      <c r="L1553" s="27"/>
      <c r="M1553" s="27"/>
      <c r="N1553" s="27"/>
      <c r="O1553" s="27"/>
      <c r="P1553" s="27"/>
      <c r="Q1553" s="27"/>
    </row>
    <row r="1554" spans="10:17" ht="15" customHeight="1" x14ac:dyDescent="0.25">
      <c r="J1554" s="27"/>
      <c r="K1554" s="27"/>
      <c r="L1554" s="27"/>
      <c r="M1554" s="27"/>
      <c r="N1554" s="27"/>
      <c r="O1554" s="27"/>
      <c r="P1554" s="27"/>
      <c r="Q1554" s="27"/>
    </row>
    <row r="1555" spans="10:17" ht="15" customHeight="1" x14ac:dyDescent="0.25">
      <c r="J1555" s="27"/>
      <c r="K1555" s="27"/>
      <c r="L1555" s="27"/>
      <c r="M1555" s="27"/>
      <c r="N1555" s="27"/>
      <c r="O1555" s="27"/>
      <c r="P1555" s="27"/>
      <c r="Q1555" s="27"/>
    </row>
    <row r="1556" spans="10:17" ht="15" customHeight="1" x14ac:dyDescent="0.25">
      <c r="J1556" s="27"/>
      <c r="K1556" s="27"/>
      <c r="L1556" s="27"/>
      <c r="M1556" s="27"/>
      <c r="N1556" s="27"/>
      <c r="O1556" s="27"/>
      <c r="P1556" s="27"/>
      <c r="Q1556" s="27"/>
    </row>
    <row r="1557" spans="10:17" ht="15" customHeight="1" x14ac:dyDescent="0.25">
      <c r="J1557" s="27"/>
      <c r="K1557" s="27"/>
      <c r="L1557" s="27"/>
      <c r="M1557" s="27"/>
      <c r="N1557" s="27"/>
      <c r="O1557" s="27"/>
      <c r="P1557" s="27"/>
      <c r="Q1557" s="27"/>
    </row>
    <row r="1558" spans="10:17" ht="15" customHeight="1" x14ac:dyDescent="0.25">
      <c r="J1558" s="27"/>
      <c r="K1558" s="27"/>
      <c r="L1558" s="27"/>
      <c r="M1558" s="27"/>
      <c r="N1558" s="27"/>
      <c r="O1558" s="27"/>
      <c r="P1558" s="27"/>
      <c r="Q1558" s="27"/>
    </row>
    <row r="1559" spans="10:17" ht="15" customHeight="1" x14ac:dyDescent="0.25">
      <c r="J1559" s="27"/>
      <c r="K1559" s="27"/>
      <c r="L1559" s="27"/>
      <c r="M1559" s="27"/>
      <c r="N1559" s="27"/>
      <c r="O1559" s="27"/>
      <c r="P1559" s="27"/>
      <c r="Q1559" s="27"/>
    </row>
    <row r="1560" spans="10:17" ht="15" customHeight="1" x14ac:dyDescent="0.25">
      <c r="J1560" s="27"/>
      <c r="K1560" s="27"/>
      <c r="L1560" s="27"/>
      <c r="M1560" s="27"/>
      <c r="N1560" s="27"/>
      <c r="O1560" s="27"/>
      <c r="P1560" s="27"/>
      <c r="Q1560" s="27"/>
    </row>
    <row r="1561" spans="10:17" ht="15" customHeight="1" x14ac:dyDescent="0.25">
      <c r="J1561" s="27"/>
      <c r="K1561" s="27"/>
      <c r="L1561" s="27"/>
      <c r="M1561" s="27"/>
      <c r="N1561" s="27"/>
      <c r="O1561" s="27"/>
      <c r="P1561" s="27"/>
      <c r="Q1561" s="27"/>
    </row>
    <row r="1562" spans="10:17" ht="15" customHeight="1" x14ac:dyDescent="0.25">
      <c r="J1562" s="27"/>
      <c r="K1562" s="27"/>
      <c r="L1562" s="27"/>
      <c r="M1562" s="27"/>
      <c r="N1562" s="27"/>
      <c r="O1562" s="27"/>
      <c r="P1562" s="27"/>
      <c r="Q1562" s="27"/>
    </row>
    <row r="1563" spans="10:17" ht="15" customHeight="1" x14ac:dyDescent="0.25">
      <c r="J1563" s="27"/>
      <c r="K1563" s="27"/>
      <c r="L1563" s="27"/>
      <c r="M1563" s="27"/>
      <c r="N1563" s="27"/>
      <c r="O1563" s="27"/>
      <c r="P1563" s="27"/>
      <c r="Q1563" s="27"/>
    </row>
    <row r="1564" spans="10:17" ht="15" customHeight="1" x14ac:dyDescent="0.25">
      <c r="J1564" s="27"/>
      <c r="K1564" s="27"/>
      <c r="L1564" s="27"/>
      <c r="M1564" s="27"/>
      <c r="N1564" s="27"/>
      <c r="O1564" s="27"/>
      <c r="P1564" s="27"/>
      <c r="Q1564" s="27"/>
    </row>
    <row r="1565" spans="10:17" ht="15" customHeight="1" x14ac:dyDescent="0.25">
      <c r="J1565" s="27"/>
      <c r="K1565" s="27"/>
      <c r="L1565" s="27"/>
      <c r="M1565" s="27"/>
      <c r="N1565" s="27"/>
      <c r="O1565" s="27"/>
      <c r="P1565" s="27"/>
      <c r="Q1565" s="27"/>
    </row>
    <row r="1566" spans="10:17" ht="15" customHeight="1" x14ac:dyDescent="0.25">
      <c r="J1566" s="27"/>
      <c r="K1566" s="27"/>
      <c r="L1566" s="27"/>
      <c r="M1566" s="27"/>
      <c r="N1566" s="27"/>
      <c r="O1566" s="27"/>
      <c r="P1566" s="27"/>
      <c r="Q1566" s="27"/>
    </row>
    <row r="1567" spans="10:17" ht="15" customHeight="1" x14ac:dyDescent="0.25">
      <c r="J1567" s="27"/>
      <c r="K1567" s="27"/>
      <c r="L1567" s="27"/>
      <c r="M1567" s="27"/>
      <c r="N1567" s="27"/>
      <c r="O1567" s="27"/>
      <c r="P1567" s="27"/>
      <c r="Q1567" s="27"/>
    </row>
    <row r="1568" spans="10:17" ht="15" customHeight="1" x14ac:dyDescent="0.25">
      <c r="J1568" s="27"/>
      <c r="K1568" s="27"/>
      <c r="L1568" s="27"/>
      <c r="M1568" s="27"/>
      <c r="N1568" s="27"/>
      <c r="O1568" s="27"/>
      <c r="P1568" s="27"/>
      <c r="Q1568" s="27"/>
    </row>
    <row r="1569" spans="10:17" ht="15" customHeight="1" x14ac:dyDescent="0.25">
      <c r="J1569" s="27"/>
      <c r="K1569" s="27"/>
      <c r="L1569" s="27"/>
      <c r="M1569" s="27"/>
      <c r="N1569" s="27"/>
      <c r="O1569" s="27"/>
      <c r="P1569" s="27"/>
      <c r="Q1569" s="27"/>
    </row>
    <row r="1570" spans="10:17" ht="15" customHeight="1" x14ac:dyDescent="0.25">
      <c r="J1570" s="27"/>
      <c r="K1570" s="27"/>
      <c r="L1570" s="27"/>
      <c r="M1570" s="27"/>
      <c r="N1570" s="27"/>
      <c r="O1570" s="27"/>
      <c r="P1570" s="27"/>
      <c r="Q1570" s="27"/>
    </row>
    <row r="1571" spans="10:17" ht="15" customHeight="1" x14ac:dyDescent="0.25">
      <c r="J1571" s="27"/>
      <c r="K1571" s="27"/>
      <c r="L1571" s="27"/>
      <c r="M1571" s="27"/>
      <c r="N1571" s="27"/>
      <c r="O1571" s="27"/>
      <c r="P1571" s="27"/>
      <c r="Q1571" s="27"/>
    </row>
    <row r="1572" spans="10:17" ht="15" customHeight="1" x14ac:dyDescent="0.25">
      <c r="J1572" s="27"/>
      <c r="K1572" s="27"/>
      <c r="L1572" s="27"/>
      <c r="M1572" s="27"/>
      <c r="N1572" s="27"/>
      <c r="O1572" s="27"/>
      <c r="P1572" s="27"/>
      <c r="Q1572" s="27"/>
    </row>
    <row r="1573" spans="10:17" ht="15" customHeight="1" x14ac:dyDescent="0.25">
      <c r="J1573" s="27"/>
      <c r="K1573" s="27"/>
      <c r="L1573" s="27"/>
      <c r="M1573" s="27"/>
      <c r="N1573" s="27"/>
      <c r="O1573" s="27"/>
      <c r="P1573" s="27"/>
      <c r="Q1573" s="27"/>
    </row>
    <row r="1574" spans="10:17" ht="15" customHeight="1" x14ac:dyDescent="0.25">
      <c r="J1574" s="27"/>
      <c r="K1574" s="27"/>
      <c r="L1574" s="27"/>
      <c r="M1574" s="27"/>
      <c r="N1574" s="27"/>
      <c r="O1574" s="27"/>
      <c r="P1574" s="27"/>
      <c r="Q1574" s="27"/>
    </row>
    <row r="1575" spans="10:17" ht="15" customHeight="1" x14ac:dyDescent="0.25">
      <c r="J1575" s="27"/>
      <c r="K1575" s="27"/>
      <c r="L1575" s="27"/>
      <c r="M1575" s="27"/>
      <c r="N1575" s="27"/>
      <c r="O1575" s="27"/>
      <c r="P1575" s="27"/>
      <c r="Q1575" s="27"/>
    </row>
    <row r="1576" spans="10:17" ht="15" customHeight="1" x14ac:dyDescent="0.25">
      <c r="J1576" s="27"/>
      <c r="K1576" s="27"/>
      <c r="L1576" s="27"/>
      <c r="M1576" s="27"/>
      <c r="N1576" s="27"/>
      <c r="O1576" s="27"/>
      <c r="P1576" s="27"/>
      <c r="Q1576" s="27"/>
    </row>
    <row r="1577" spans="10:17" ht="15" customHeight="1" x14ac:dyDescent="0.25">
      <c r="J1577" s="27"/>
      <c r="K1577" s="27"/>
      <c r="L1577" s="27"/>
      <c r="M1577" s="27"/>
      <c r="N1577" s="27"/>
      <c r="O1577" s="27"/>
      <c r="P1577" s="27"/>
      <c r="Q1577" s="27"/>
    </row>
    <row r="1578" spans="10:17" ht="15" customHeight="1" x14ac:dyDescent="0.25">
      <c r="J1578" s="27"/>
      <c r="K1578" s="27"/>
      <c r="L1578" s="27"/>
      <c r="M1578" s="27"/>
      <c r="N1578" s="27"/>
      <c r="O1578" s="27"/>
      <c r="P1578" s="27"/>
      <c r="Q1578" s="27"/>
    </row>
    <row r="1579" spans="10:17" ht="15" customHeight="1" x14ac:dyDescent="0.25">
      <c r="J1579" s="27"/>
      <c r="K1579" s="27"/>
      <c r="L1579" s="27"/>
      <c r="M1579" s="27"/>
      <c r="N1579" s="27"/>
      <c r="O1579" s="27"/>
      <c r="P1579" s="27"/>
      <c r="Q1579" s="27"/>
    </row>
    <row r="1580" spans="10:17" ht="15" customHeight="1" x14ac:dyDescent="0.25">
      <c r="J1580" s="27"/>
      <c r="K1580" s="27"/>
      <c r="L1580" s="27"/>
      <c r="M1580" s="27"/>
      <c r="N1580" s="27"/>
      <c r="O1580" s="27"/>
      <c r="P1580" s="27"/>
      <c r="Q1580" s="27"/>
    </row>
    <row r="1581" spans="10:17" ht="15" customHeight="1" x14ac:dyDescent="0.25">
      <c r="J1581" s="27"/>
      <c r="K1581" s="27"/>
      <c r="L1581" s="27"/>
      <c r="M1581" s="27"/>
      <c r="N1581" s="27"/>
      <c r="O1581" s="27"/>
      <c r="P1581" s="27"/>
      <c r="Q1581" s="27"/>
    </row>
    <row r="1582" spans="10:17" ht="15" customHeight="1" x14ac:dyDescent="0.25">
      <c r="J1582" s="27"/>
      <c r="K1582" s="27"/>
      <c r="L1582" s="27"/>
      <c r="M1582" s="27"/>
      <c r="N1582" s="27"/>
      <c r="O1582" s="27"/>
      <c r="P1582" s="27"/>
      <c r="Q1582" s="27"/>
    </row>
    <row r="1583" spans="10:17" ht="15" customHeight="1" x14ac:dyDescent="0.25">
      <c r="J1583" s="27"/>
      <c r="K1583" s="27"/>
      <c r="L1583" s="27"/>
      <c r="M1583" s="27"/>
      <c r="N1583" s="27"/>
      <c r="O1583" s="27"/>
      <c r="P1583" s="27"/>
      <c r="Q1583" s="27"/>
    </row>
    <row r="1584" spans="10:17" ht="15" customHeight="1" x14ac:dyDescent="0.25">
      <c r="J1584" s="27"/>
      <c r="K1584" s="27"/>
      <c r="L1584" s="27"/>
      <c r="M1584" s="27"/>
      <c r="N1584" s="27"/>
      <c r="O1584" s="27"/>
      <c r="P1584" s="27"/>
      <c r="Q1584" s="27"/>
    </row>
    <row r="1585" spans="10:17" ht="15" customHeight="1" x14ac:dyDescent="0.25">
      <c r="J1585" s="27"/>
      <c r="K1585" s="27"/>
      <c r="L1585" s="27"/>
      <c r="M1585" s="27"/>
      <c r="N1585" s="27"/>
      <c r="O1585" s="27"/>
      <c r="P1585" s="27"/>
      <c r="Q1585" s="27"/>
    </row>
    <row r="1586" spans="10:17" ht="15" customHeight="1" x14ac:dyDescent="0.25">
      <c r="J1586" s="27"/>
      <c r="K1586" s="27"/>
      <c r="L1586" s="27"/>
      <c r="M1586" s="27"/>
      <c r="N1586" s="27"/>
      <c r="O1586" s="27"/>
      <c r="P1586" s="27"/>
      <c r="Q1586" s="27"/>
    </row>
    <row r="1587" spans="10:17" ht="15" customHeight="1" x14ac:dyDescent="0.25">
      <c r="J1587" s="27"/>
      <c r="K1587" s="27"/>
      <c r="L1587" s="27"/>
      <c r="M1587" s="27"/>
      <c r="N1587" s="27"/>
      <c r="O1587" s="27"/>
      <c r="P1587" s="27"/>
      <c r="Q1587" s="27"/>
    </row>
    <row r="1588" spans="10:17" ht="15" customHeight="1" x14ac:dyDescent="0.25">
      <c r="J1588" s="27"/>
      <c r="K1588" s="27"/>
      <c r="L1588" s="27"/>
      <c r="M1588" s="27"/>
      <c r="N1588" s="27"/>
      <c r="O1588" s="27"/>
      <c r="P1588" s="27"/>
      <c r="Q1588" s="27"/>
    </row>
    <row r="1589" spans="10:17" ht="15" customHeight="1" x14ac:dyDescent="0.25">
      <c r="J1589" s="27"/>
      <c r="K1589" s="27"/>
      <c r="L1589" s="27"/>
      <c r="M1589" s="27"/>
      <c r="N1589" s="27"/>
      <c r="O1589" s="27"/>
      <c r="P1589" s="27"/>
      <c r="Q1589" s="27"/>
    </row>
    <row r="1590" spans="10:17" ht="15" customHeight="1" x14ac:dyDescent="0.25">
      <c r="J1590" s="27"/>
      <c r="K1590" s="27"/>
      <c r="L1590" s="27"/>
      <c r="M1590" s="27"/>
      <c r="N1590" s="27"/>
      <c r="O1590" s="27"/>
      <c r="P1590" s="27"/>
      <c r="Q1590" s="27"/>
    </row>
    <row r="1591" spans="10:17" ht="15" customHeight="1" x14ac:dyDescent="0.25">
      <c r="J1591" s="27"/>
      <c r="K1591" s="27"/>
      <c r="L1591" s="27"/>
      <c r="M1591" s="27"/>
      <c r="N1591" s="27"/>
      <c r="O1591" s="27"/>
      <c r="P1591" s="27"/>
      <c r="Q1591" s="27"/>
    </row>
    <row r="1592" spans="10:17" ht="15" customHeight="1" x14ac:dyDescent="0.25">
      <c r="J1592" s="27"/>
      <c r="K1592" s="27"/>
      <c r="L1592" s="27"/>
      <c r="M1592" s="27"/>
      <c r="N1592" s="27"/>
      <c r="O1592" s="27"/>
      <c r="P1592" s="27"/>
      <c r="Q1592" s="27"/>
    </row>
    <row r="1593" spans="10:17" ht="15" customHeight="1" x14ac:dyDescent="0.25">
      <c r="J1593" s="27"/>
      <c r="K1593" s="27"/>
      <c r="L1593" s="27"/>
      <c r="M1593" s="27"/>
      <c r="N1593" s="27"/>
      <c r="O1593" s="27"/>
      <c r="P1593" s="27"/>
      <c r="Q1593" s="27"/>
    </row>
    <row r="1594" spans="10:17" ht="15" customHeight="1" x14ac:dyDescent="0.25">
      <c r="J1594" s="27"/>
      <c r="K1594" s="27"/>
      <c r="L1594" s="27"/>
      <c r="M1594" s="27"/>
      <c r="N1594" s="27"/>
      <c r="O1594" s="27"/>
      <c r="P1594" s="27"/>
      <c r="Q1594" s="27"/>
    </row>
    <row r="1595" spans="10:17" ht="15" customHeight="1" x14ac:dyDescent="0.25">
      <c r="J1595" s="27"/>
      <c r="K1595" s="27"/>
      <c r="L1595" s="27"/>
      <c r="M1595" s="27"/>
      <c r="N1595" s="27"/>
      <c r="O1595" s="27"/>
      <c r="P1595" s="27"/>
      <c r="Q1595" s="27"/>
    </row>
    <row r="1596" spans="10:17" ht="15" customHeight="1" x14ac:dyDescent="0.25">
      <c r="J1596" s="27"/>
      <c r="K1596" s="27"/>
      <c r="L1596" s="27"/>
      <c r="M1596" s="27"/>
      <c r="N1596" s="27"/>
      <c r="O1596" s="27"/>
      <c r="P1596" s="27"/>
      <c r="Q1596" s="27"/>
    </row>
    <row r="1597" spans="10:17" ht="15" customHeight="1" x14ac:dyDescent="0.25">
      <c r="J1597" s="27"/>
      <c r="K1597" s="27"/>
      <c r="L1597" s="27"/>
      <c r="M1597" s="27"/>
      <c r="N1597" s="27"/>
      <c r="O1597" s="27"/>
      <c r="P1597" s="27"/>
      <c r="Q1597" s="27"/>
    </row>
    <row r="1598" spans="10:17" ht="15" customHeight="1" x14ac:dyDescent="0.25">
      <c r="J1598" s="27"/>
      <c r="K1598" s="27"/>
      <c r="L1598" s="27"/>
      <c r="M1598" s="27"/>
      <c r="N1598" s="27"/>
      <c r="O1598" s="27"/>
      <c r="P1598" s="27"/>
      <c r="Q1598" s="27"/>
    </row>
    <row r="1599" spans="10:17" ht="15" customHeight="1" x14ac:dyDescent="0.25">
      <c r="J1599" s="27"/>
      <c r="K1599" s="27"/>
      <c r="L1599" s="27"/>
      <c r="M1599" s="27"/>
      <c r="N1599" s="27"/>
      <c r="O1599" s="27"/>
      <c r="P1599" s="27"/>
      <c r="Q1599" s="27"/>
    </row>
    <row r="1600" spans="10:17" ht="15" customHeight="1" x14ac:dyDescent="0.25">
      <c r="J1600" s="27"/>
      <c r="K1600" s="27"/>
      <c r="L1600" s="27"/>
      <c r="M1600" s="27"/>
      <c r="N1600" s="27"/>
      <c r="O1600" s="27"/>
      <c r="P1600" s="27"/>
      <c r="Q1600" s="27"/>
    </row>
    <row r="1601" spans="10:17" ht="15" customHeight="1" x14ac:dyDescent="0.25">
      <c r="J1601" s="27"/>
      <c r="K1601" s="27"/>
      <c r="L1601" s="27"/>
      <c r="M1601" s="27"/>
      <c r="N1601" s="27"/>
      <c r="O1601" s="27"/>
      <c r="P1601" s="27"/>
      <c r="Q1601" s="27"/>
    </row>
    <row r="1602" spans="10:17" ht="15" customHeight="1" x14ac:dyDescent="0.25">
      <c r="J1602" s="27"/>
      <c r="K1602" s="27"/>
      <c r="L1602" s="27"/>
      <c r="M1602" s="27"/>
      <c r="N1602" s="27"/>
      <c r="O1602" s="27"/>
      <c r="P1602" s="27"/>
      <c r="Q1602" s="27"/>
    </row>
    <row r="1603" spans="10:17" ht="15" customHeight="1" x14ac:dyDescent="0.25">
      <c r="J1603" s="27"/>
      <c r="K1603" s="27"/>
      <c r="L1603" s="27"/>
      <c r="M1603" s="27"/>
      <c r="N1603" s="27"/>
      <c r="O1603" s="27"/>
      <c r="P1603" s="27"/>
      <c r="Q1603" s="27"/>
    </row>
    <row r="1604" spans="10:17" ht="15" customHeight="1" x14ac:dyDescent="0.25">
      <c r="J1604" s="27"/>
      <c r="K1604" s="27"/>
      <c r="L1604" s="27"/>
      <c r="M1604" s="27"/>
      <c r="N1604" s="27"/>
      <c r="O1604" s="27"/>
      <c r="P1604" s="27"/>
      <c r="Q1604" s="27"/>
    </row>
    <row r="1605" spans="10:17" ht="15" customHeight="1" x14ac:dyDescent="0.25">
      <c r="J1605" s="27"/>
      <c r="K1605" s="27"/>
      <c r="L1605" s="27"/>
      <c r="M1605" s="27"/>
      <c r="N1605" s="27"/>
      <c r="O1605" s="27"/>
      <c r="P1605" s="27"/>
      <c r="Q1605" s="27"/>
    </row>
    <row r="1606" spans="10:17" ht="15" customHeight="1" x14ac:dyDescent="0.25">
      <c r="J1606" s="27"/>
      <c r="K1606" s="27"/>
      <c r="L1606" s="27"/>
      <c r="M1606" s="27"/>
      <c r="N1606" s="27"/>
      <c r="O1606" s="27"/>
      <c r="P1606" s="27"/>
      <c r="Q1606" s="27"/>
    </row>
    <row r="1607" spans="10:17" ht="15" customHeight="1" x14ac:dyDescent="0.25">
      <c r="J1607" s="27"/>
      <c r="K1607" s="27"/>
      <c r="L1607" s="27"/>
      <c r="M1607" s="27"/>
      <c r="N1607" s="27"/>
      <c r="O1607" s="27"/>
      <c r="P1607" s="27"/>
      <c r="Q1607" s="27"/>
    </row>
    <row r="1608" spans="10:17" ht="15" customHeight="1" x14ac:dyDescent="0.25">
      <c r="J1608" s="27"/>
      <c r="K1608" s="27"/>
      <c r="L1608" s="27"/>
      <c r="M1608" s="27"/>
      <c r="N1608" s="27"/>
      <c r="O1608" s="27"/>
      <c r="P1608" s="27"/>
      <c r="Q1608" s="27"/>
    </row>
    <row r="1609" spans="10:17" ht="15" customHeight="1" x14ac:dyDescent="0.25">
      <c r="J1609" s="27"/>
      <c r="K1609" s="27"/>
      <c r="L1609" s="27"/>
      <c r="M1609" s="27"/>
      <c r="N1609" s="27"/>
      <c r="O1609" s="27"/>
      <c r="P1609" s="27"/>
      <c r="Q1609" s="27"/>
    </row>
    <row r="1610" spans="10:17" ht="15" customHeight="1" x14ac:dyDescent="0.25">
      <c r="J1610" s="27"/>
      <c r="K1610" s="27"/>
      <c r="L1610" s="27"/>
      <c r="M1610" s="27"/>
      <c r="N1610" s="27"/>
      <c r="O1610" s="27"/>
      <c r="P1610" s="27"/>
      <c r="Q1610" s="27"/>
    </row>
    <row r="1611" spans="10:17" ht="15" customHeight="1" x14ac:dyDescent="0.25">
      <c r="J1611" s="27"/>
      <c r="K1611" s="27"/>
      <c r="L1611" s="27"/>
      <c r="M1611" s="27"/>
      <c r="N1611" s="27"/>
      <c r="O1611" s="27"/>
      <c r="P1611" s="27"/>
      <c r="Q1611" s="27"/>
    </row>
    <row r="1612" spans="10:17" ht="15" customHeight="1" x14ac:dyDescent="0.25">
      <c r="J1612" s="27"/>
      <c r="K1612" s="27"/>
      <c r="L1612" s="27"/>
      <c r="M1612" s="27"/>
      <c r="N1612" s="27"/>
      <c r="O1612" s="27"/>
      <c r="P1612" s="27"/>
      <c r="Q1612" s="27"/>
    </row>
    <row r="1613" spans="10:17" ht="15" customHeight="1" x14ac:dyDescent="0.25">
      <c r="J1613" s="27"/>
      <c r="K1613" s="27"/>
      <c r="L1613" s="27"/>
      <c r="M1613" s="27"/>
      <c r="N1613" s="27"/>
      <c r="O1613" s="27"/>
      <c r="P1613" s="27"/>
      <c r="Q1613" s="27"/>
    </row>
    <row r="1614" spans="10:17" ht="15" customHeight="1" x14ac:dyDescent="0.25">
      <c r="J1614" s="27"/>
      <c r="K1614" s="27"/>
      <c r="L1614" s="27"/>
      <c r="M1614" s="27"/>
      <c r="N1614" s="27"/>
      <c r="O1614" s="27"/>
      <c r="P1614" s="27"/>
      <c r="Q1614" s="27"/>
    </row>
    <row r="1615" spans="10:17" ht="15" customHeight="1" x14ac:dyDescent="0.25">
      <c r="J1615" s="27"/>
      <c r="K1615" s="27"/>
      <c r="L1615" s="27"/>
      <c r="M1615" s="27"/>
      <c r="N1615" s="27"/>
      <c r="O1615" s="27"/>
      <c r="P1615" s="27"/>
      <c r="Q1615" s="27"/>
    </row>
    <row r="1616" spans="10:17" ht="15" customHeight="1" x14ac:dyDescent="0.25">
      <c r="J1616" s="27"/>
      <c r="K1616" s="27"/>
      <c r="L1616" s="27"/>
      <c r="M1616" s="27"/>
      <c r="N1616" s="27"/>
      <c r="O1616" s="27"/>
      <c r="P1616" s="27"/>
      <c r="Q1616" s="27"/>
    </row>
    <row r="1617" spans="10:17" ht="15" customHeight="1" x14ac:dyDescent="0.25">
      <c r="J1617" s="27"/>
      <c r="K1617" s="27"/>
      <c r="L1617" s="27"/>
      <c r="M1617" s="27"/>
      <c r="N1617" s="27"/>
      <c r="O1617" s="27"/>
      <c r="P1617" s="27"/>
      <c r="Q1617" s="27"/>
    </row>
    <row r="1618" spans="10:17" ht="15" customHeight="1" x14ac:dyDescent="0.25">
      <c r="J1618" s="27"/>
      <c r="K1618" s="27"/>
      <c r="L1618" s="27"/>
      <c r="M1618" s="27"/>
      <c r="N1618" s="27"/>
      <c r="O1618" s="27"/>
      <c r="P1618" s="27"/>
      <c r="Q1618" s="27"/>
    </row>
    <row r="1619" spans="10:17" ht="15" customHeight="1" x14ac:dyDescent="0.25">
      <c r="J1619" s="27"/>
      <c r="K1619" s="27"/>
      <c r="L1619" s="27"/>
      <c r="M1619" s="27"/>
      <c r="N1619" s="27"/>
      <c r="O1619" s="27"/>
      <c r="P1619" s="27"/>
      <c r="Q1619" s="27"/>
    </row>
    <row r="1620" spans="10:17" ht="15" customHeight="1" x14ac:dyDescent="0.25">
      <c r="J1620" s="27"/>
      <c r="K1620" s="27"/>
      <c r="L1620" s="27"/>
      <c r="M1620" s="27"/>
      <c r="N1620" s="27"/>
      <c r="O1620" s="27"/>
      <c r="P1620" s="27"/>
      <c r="Q1620" s="27"/>
    </row>
    <row r="1621" spans="10:17" ht="15" customHeight="1" x14ac:dyDescent="0.25">
      <c r="J1621" s="27"/>
      <c r="K1621" s="27"/>
      <c r="L1621" s="27"/>
      <c r="M1621" s="27"/>
      <c r="N1621" s="27"/>
      <c r="O1621" s="27"/>
      <c r="P1621" s="27"/>
      <c r="Q1621" s="27"/>
    </row>
    <row r="1622" spans="10:17" ht="15" customHeight="1" x14ac:dyDescent="0.25">
      <c r="J1622" s="27"/>
      <c r="K1622" s="27"/>
      <c r="L1622" s="27"/>
      <c r="M1622" s="27"/>
      <c r="N1622" s="27"/>
      <c r="O1622" s="27"/>
      <c r="P1622" s="27"/>
      <c r="Q1622" s="27"/>
    </row>
    <row r="1623" spans="10:17" ht="15" customHeight="1" x14ac:dyDescent="0.25">
      <c r="J1623" s="27"/>
      <c r="K1623" s="27"/>
      <c r="L1623" s="27"/>
      <c r="M1623" s="27"/>
      <c r="N1623" s="27"/>
      <c r="O1623" s="27"/>
      <c r="P1623" s="27"/>
      <c r="Q1623" s="27"/>
    </row>
    <row r="1624" spans="10:17" ht="15" customHeight="1" x14ac:dyDescent="0.25">
      <c r="J1624" s="27"/>
      <c r="K1624" s="27"/>
      <c r="L1624" s="27"/>
      <c r="M1624" s="27"/>
      <c r="N1624" s="27"/>
      <c r="O1624" s="27"/>
      <c r="P1624" s="27"/>
      <c r="Q1624" s="27"/>
    </row>
    <row r="1625" spans="10:17" ht="15" customHeight="1" x14ac:dyDescent="0.25">
      <c r="J1625" s="27"/>
      <c r="K1625" s="27"/>
      <c r="L1625" s="27"/>
      <c r="M1625" s="27"/>
      <c r="N1625" s="27"/>
      <c r="O1625" s="27"/>
      <c r="P1625" s="27"/>
      <c r="Q1625" s="27"/>
    </row>
    <row r="1626" spans="10:17" ht="15" customHeight="1" x14ac:dyDescent="0.25">
      <c r="J1626" s="27"/>
      <c r="K1626" s="27"/>
      <c r="L1626" s="27"/>
      <c r="M1626" s="27"/>
      <c r="N1626" s="27"/>
      <c r="O1626" s="27"/>
      <c r="P1626" s="27"/>
      <c r="Q1626" s="27"/>
    </row>
    <row r="1627" spans="10:17" ht="15" customHeight="1" x14ac:dyDescent="0.25">
      <c r="J1627" s="27"/>
      <c r="K1627" s="27"/>
      <c r="L1627" s="27"/>
      <c r="M1627" s="27"/>
      <c r="N1627" s="27"/>
      <c r="O1627" s="27"/>
      <c r="P1627" s="27"/>
      <c r="Q1627" s="27"/>
    </row>
    <row r="1628" spans="10:17" ht="15" customHeight="1" x14ac:dyDescent="0.25">
      <c r="J1628" s="27"/>
      <c r="K1628" s="27"/>
      <c r="L1628" s="27"/>
      <c r="M1628" s="27"/>
      <c r="N1628" s="27"/>
      <c r="O1628" s="27"/>
      <c r="P1628" s="27"/>
      <c r="Q1628" s="27"/>
    </row>
    <row r="1629" spans="10:17" ht="15" customHeight="1" x14ac:dyDescent="0.25">
      <c r="J1629" s="27"/>
      <c r="K1629" s="27"/>
      <c r="L1629" s="27"/>
      <c r="M1629" s="27"/>
      <c r="N1629" s="27"/>
      <c r="O1629" s="27"/>
      <c r="P1629" s="27"/>
      <c r="Q1629" s="27"/>
    </row>
    <row r="1630" spans="10:17" ht="15" customHeight="1" x14ac:dyDescent="0.25">
      <c r="J1630" s="27"/>
      <c r="K1630" s="27"/>
      <c r="L1630" s="27"/>
      <c r="M1630" s="27"/>
      <c r="N1630" s="27"/>
      <c r="O1630" s="27"/>
      <c r="P1630" s="27"/>
      <c r="Q1630" s="27"/>
    </row>
    <row r="1631" spans="10:17" ht="15" customHeight="1" x14ac:dyDescent="0.25">
      <c r="J1631" s="27"/>
      <c r="K1631" s="27"/>
      <c r="L1631" s="27"/>
      <c r="M1631" s="27"/>
      <c r="N1631" s="27"/>
      <c r="O1631" s="27"/>
      <c r="P1631" s="27"/>
      <c r="Q1631" s="27"/>
    </row>
    <row r="1632" spans="10:17" ht="15" customHeight="1" x14ac:dyDescent="0.25">
      <c r="J1632" s="27"/>
      <c r="K1632" s="27"/>
      <c r="L1632" s="27"/>
      <c r="M1632" s="27"/>
      <c r="N1632" s="27"/>
      <c r="O1632" s="27"/>
      <c r="P1632" s="27"/>
      <c r="Q1632" s="27"/>
    </row>
    <row r="1633" spans="10:17" ht="15" customHeight="1" x14ac:dyDescent="0.25">
      <c r="J1633" s="27"/>
      <c r="K1633" s="27"/>
      <c r="L1633" s="27"/>
      <c r="M1633" s="27"/>
      <c r="N1633" s="27"/>
      <c r="O1633" s="27"/>
      <c r="P1633" s="27"/>
      <c r="Q1633" s="27"/>
    </row>
    <row r="1634" spans="10:17" ht="15" customHeight="1" x14ac:dyDescent="0.25">
      <c r="J1634" s="27"/>
      <c r="K1634" s="27"/>
      <c r="L1634" s="27"/>
      <c r="M1634" s="27"/>
      <c r="N1634" s="27"/>
      <c r="O1634" s="27"/>
      <c r="P1634" s="27"/>
      <c r="Q1634" s="27"/>
    </row>
    <row r="1635" spans="10:17" ht="15" customHeight="1" x14ac:dyDescent="0.25">
      <c r="J1635" s="27"/>
      <c r="K1635" s="27"/>
      <c r="L1635" s="27"/>
      <c r="M1635" s="27"/>
      <c r="N1635" s="27"/>
      <c r="O1635" s="27"/>
      <c r="P1635" s="27"/>
      <c r="Q1635" s="27"/>
    </row>
    <row r="1636" spans="10:17" ht="15" customHeight="1" x14ac:dyDescent="0.25">
      <c r="J1636" s="27"/>
      <c r="K1636" s="27"/>
      <c r="L1636" s="27"/>
      <c r="M1636" s="27"/>
      <c r="N1636" s="27"/>
      <c r="O1636" s="27"/>
      <c r="P1636" s="27"/>
      <c r="Q1636" s="27"/>
    </row>
    <row r="1637" spans="10:17" ht="15" customHeight="1" x14ac:dyDescent="0.25">
      <c r="J1637" s="27"/>
      <c r="K1637" s="27"/>
      <c r="L1637" s="27"/>
      <c r="M1637" s="27"/>
      <c r="N1637" s="27"/>
      <c r="O1637" s="27"/>
      <c r="P1637" s="27"/>
      <c r="Q1637" s="27"/>
    </row>
    <row r="1638" spans="10:17" ht="15" customHeight="1" x14ac:dyDescent="0.25">
      <c r="J1638" s="27"/>
      <c r="K1638" s="27"/>
      <c r="L1638" s="27"/>
      <c r="M1638" s="27"/>
      <c r="N1638" s="27"/>
      <c r="O1638" s="27"/>
      <c r="P1638" s="27"/>
      <c r="Q1638" s="27"/>
    </row>
    <row r="1639" spans="10:17" ht="15" customHeight="1" x14ac:dyDescent="0.25">
      <c r="J1639" s="27"/>
      <c r="K1639" s="27"/>
      <c r="L1639" s="27"/>
      <c r="M1639" s="27"/>
      <c r="N1639" s="27"/>
      <c r="O1639" s="27"/>
      <c r="P1639" s="27"/>
      <c r="Q1639" s="27"/>
    </row>
    <row r="1640" spans="10:17" ht="15" customHeight="1" x14ac:dyDescent="0.25">
      <c r="J1640" s="27"/>
      <c r="K1640" s="27"/>
      <c r="L1640" s="27"/>
      <c r="M1640" s="27"/>
      <c r="N1640" s="27"/>
      <c r="O1640" s="27"/>
      <c r="P1640" s="27"/>
      <c r="Q1640" s="27"/>
    </row>
    <row r="1641" spans="10:17" ht="15" customHeight="1" x14ac:dyDescent="0.25">
      <c r="J1641" s="27"/>
      <c r="K1641" s="27"/>
      <c r="L1641" s="27"/>
      <c r="M1641" s="27"/>
      <c r="N1641" s="27"/>
      <c r="O1641" s="27"/>
      <c r="P1641" s="27"/>
      <c r="Q1641" s="27"/>
    </row>
    <row r="1642" spans="10:17" ht="15" customHeight="1" x14ac:dyDescent="0.25">
      <c r="J1642" s="27"/>
      <c r="K1642" s="27"/>
      <c r="L1642" s="27"/>
      <c r="M1642" s="27"/>
      <c r="N1642" s="27"/>
      <c r="O1642" s="27"/>
      <c r="P1642" s="27"/>
      <c r="Q1642" s="27"/>
    </row>
    <row r="1643" spans="10:17" ht="15" customHeight="1" x14ac:dyDescent="0.25">
      <c r="J1643" s="27"/>
      <c r="K1643" s="27"/>
      <c r="L1643" s="27"/>
      <c r="M1643" s="27"/>
      <c r="N1643" s="27"/>
      <c r="O1643" s="27"/>
      <c r="P1643" s="27"/>
      <c r="Q1643" s="27"/>
    </row>
    <row r="1644" spans="10:17" ht="15" customHeight="1" x14ac:dyDescent="0.25">
      <c r="J1644" s="27"/>
      <c r="K1644" s="27"/>
      <c r="L1644" s="27"/>
      <c r="M1644" s="27"/>
      <c r="N1644" s="27"/>
      <c r="O1644" s="27"/>
      <c r="P1644" s="27"/>
      <c r="Q1644" s="27"/>
    </row>
    <row r="1645" spans="10:17" ht="15" customHeight="1" x14ac:dyDescent="0.25">
      <c r="J1645" s="27"/>
      <c r="K1645" s="27"/>
      <c r="L1645" s="27"/>
      <c r="M1645" s="27"/>
      <c r="N1645" s="27"/>
      <c r="O1645" s="27"/>
      <c r="P1645" s="27"/>
      <c r="Q1645" s="27"/>
    </row>
    <row r="1646" spans="10:17" ht="15" customHeight="1" x14ac:dyDescent="0.25">
      <c r="J1646" s="27"/>
      <c r="K1646" s="27"/>
      <c r="L1646" s="27"/>
      <c r="M1646" s="27"/>
      <c r="N1646" s="27"/>
      <c r="O1646" s="27"/>
      <c r="P1646" s="27"/>
      <c r="Q1646" s="27"/>
    </row>
    <row r="1647" spans="10:17" ht="15" customHeight="1" x14ac:dyDescent="0.25">
      <c r="J1647" s="27"/>
      <c r="K1647" s="27"/>
      <c r="L1647" s="27"/>
      <c r="M1647" s="27"/>
      <c r="N1647" s="27"/>
      <c r="O1647" s="27"/>
      <c r="P1647" s="27"/>
      <c r="Q1647" s="27"/>
    </row>
    <row r="1648" spans="10:17" ht="15" customHeight="1" x14ac:dyDescent="0.25">
      <c r="J1648" s="27"/>
      <c r="K1648" s="27"/>
      <c r="L1648" s="27"/>
      <c r="M1648" s="27"/>
      <c r="N1648" s="27"/>
      <c r="O1648" s="27"/>
      <c r="P1648" s="27"/>
      <c r="Q1648" s="27"/>
    </row>
    <row r="1649" spans="10:17" ht="15" customHeight="1" x14ac:dyDescent="0.25">
      <c r="J1649" s="27"/>
      <c r="K1649" s="27"/>
      <c r="L1649" s="27"/>
      <c r="M1649" s="27"/>
      <c r="N1649" s="27"/>
      <c r="O1649" s="27"/>
      <c r="P1649" s="27"/>
      <c r="Q1649" s="27"/>
    </row>
    <row r="1650" spans="10:17" ht="15" customHeight="1" x14ac:dyDescent="0.25">
      <c r="J1650" s="27"/>
      <c r="K1650" s="27"/>
      <c r="L1650" s="27"/>
      <c r="M1650" s="27"/>
      <c r="N1650" s="27"/>
      <c r="O1650" s="27"/>
      <c r="P1650" s="27"/>
      <c r="Q1650" s="27"/>
    </row>
    <row r="1651" spans="10:17" ht="15" customHeight="1" x14ac:dyDescent="0.25">
      <c r="J1651" s="27"/>
      <c r="K1651" s="27"/>
      <c r="L1651" s="27"/>
      <c r="M1651" s="27"/>
      <c r="N1651" s="27"/>
      <c r="O1651" s="27"/>
      <c r="P1651" s="27"/>
      <c r="Q1651" s="27"/>
    </row>
    <row r="1652" spans="10:17" ht="15" customHeight="1" x14ac:dyDescent="0.25">
      <c r="J1652" s="27"/>
      <c r="K1652" s="27"/>
      <c r="L1652" s="27"/>
      <c r="M1652" s="27"/>
      <c r="N1652" s="27"/>
      <c r="O1652" s="27"/>
      <c r="P1652" s="27"/>
      <c r="Q1652" s="27"/>
    </row>
    <row r="1653" spans="10:17" ht="15" customHeight="1" x14ac:dyDescent="0.25">
      <c r="J1653" s="27"/>
      <c r="K1653" s="27"/>
      <c r="L1653" s="27"/>
      <c r="M1653" s="27"/>
      <c r="N1653" s="27"/>
      <c r="O1653" s="27"/>
      <c r="P1653" s="27"/>
      <c r="Q1653" s="27"/>
    </row>
    <row r="1654" spans="10:17" ht="15" customHeight="1" x14ac:dyDescent="0.25">
      <c r="J1654" s="27"/>
      <c r="K1654" s="27"/>
      <c r="L1654" s="27"/>
      <c r="M1654" s="27"/>
      <c r="N1654" s="27"/>
      <c r="O1654" s="27"/>
      <c r="P1654" s="27"/>
      <c r="Q1654" s="27"/>
    </row>
    <row r="1655" spans="10:17" ht="15" customHeight="1" x14ac:dyDescent="0.25">
      <c r="J1655" s="27"/>
      <c r="K1655" s="27"/>
      <c r="L1655" s="27"/>
      <c r="M1655" s="27"/>
      <c r="N1655" s="27"/>
      <c r="O1655" s="27"/>
      <c r="P1655" s="27"/>
      <c r="Q1655" s="27"/>
    </row>
    <row r="1656" spans="10:17" ht="15" customHeight="1" x14ac:dyDescent="0.25">
      <c r="J1656" s="27"/>
      <c r="K1656" s="27"/>
      <c r="L1656" s="27"/>
      <c r="M1656" s="27"/>
      <c r="N1656" s="27"/>
      <c r="O1656" s="27"/>
      <c r="P1656" s="27"/>
      <c r="Q1656" s="27"/>
    </row>
    <row r="1657" spans="10:17" ht="15" customHeight="1" x14ac:dyDescent="0.25">
      <c r="J1657" s="27"/>
      <c r="K1657" s="27"/>
      <c r="L1657" s="27"/>
      <c r="M1657" s="27"/>
      <c r="N1657" s="27"/>
      <c r="O1657" s="27"/>
      <c r="P1657" s="27"/>
      <c r="Q1657" s="27"/>
    </row>
    <row r="1658" spans="10:17" ht="15" customHeight="1" x14ac:dyDescent="0.25">
      <c r="J1658" s="27"/>
      <c r="K1658" s="27"/>
      <c r="L1658" s="27"/>
      <c r="M1658" s="27"/>
      <c r="N1658" s="27"/>
      <c r="O1658" s="27"/>
      <c r="P1658" s="27"/>
      <c r="Q1658" s="27"/>
    </row>
    <row r="1659" spans="10:17" ht="15" customHeight="1" x14ac:dyDescent="0.25">
      <c r="J1659" s="27"/>
      <c r="K1659" s="27"/>
      <c r="L1659" s="27"/>
      <c r="M1659" s="27"/>
      <c r="N1659" s="27"/>
      <c r="O1659" s="27"/>
      <c r="P1659" s="27"/>
      <c r="Q1659" s="27"/>
    </row>
    <row r="1660" spans="10:17" ht="15" customHeight="1" x14ac:dyDescent="0.25">
      <c r="J1660" s="27"/>
      <c r="K1660" s="27"/>
      <c r="L1660" s="27"/>
      <c r="M1660" s="27"/>
      <c r="N1660" s="27"/>
      <c r="O1660" s="27"/>
      <c r="P1660" s="27"/>
      <c r="Q1660" s="27"/>
    </row>
    <row r="1661" spans="10:17" ht="15" customHeight="1" x14ac:dyDescent="0.25">
      <c r="J1661" s="27"/>
      <c r="K1661" s="27"/>
      <c r="L1661" s="27"/>
      <c r="M1661" s="27"/>
      <c r="N1661" s="27"/>
      <c r="O1661" s="27"/>
      <c r="P1661" s="27"/>
      <c r="Q1661" s="27"/>
    </row>
    <row r="1662" spans="10:17" ht="15" customHeight="1" x14ac:dyDescent="0.25">
      <c r="J1662" s="27"/>
      <c r="K1662" s="27"/>
      <c r="L1662" s="27"/>
      <c r="M1662" s="27"/>
      <c r="N1662" s="27"/>
      <c r="O1662" s="27"/>
      <c r="P1662" s="27"/>
      <c r="Q1662" s="27"/>
    </row>
    <row r="1663" spans="10:17" ht="15" customHeight="1" x14ac:dyDescent="0.25">
      <c r="J1663" s="27"/>
      <c r="K1663" s="27"/>
      <c r="L1663" s="27"/>
      <c r="M1663" s="27"/>
      <c r="N1663" s="27"/>
      <c r="O1663" s="27"/>
      <c r="P1663" s="27"/>
      <c r="Q1663" s="27"/>
    </row>
    <row r="1664" spans="10:17" ht="15" customHeight="1" x14ac:dyDescent="0.25">
      <c r="J1664" s="27"/>
      <c r="K1664" s="27"/>
      <c r="L1664" s="27"/>
      <c r="M1664" s="27"/>
      <c r="N1664" s="27"/>
      <c r="O1664" s="27"/>
      <c r="P1664" s="27"/>
      <c r="Q1664" s="27"/>
    </row>
    <row r="1665" spans="10:17" ht="15" customHeight="1" x14ac:dyDescent="0.25">
      <c r="J1665" s="27"/>
      <c r="K1665" s="27"/>
      <c r="L1665" s="27"/>
      <c r="M1665" s="27"/>
      <c r="N1665" s="27"/>
      <c r="O1665" s="27"/>
      <c r="P1665" s="27"/>
      <c r="Q1665" s="27"/>
    </row>
    <row r="1666" spans="10:17" ht="15" customHeight="1" x14ac:dyDescent="0.25">
      <c r="J1666" s="27"/>
      <c r="K1666" s="27"/>
      <c r="L1666" s="27"/>
      <c r="M1666" s="27"/>
      <c r="N1666" s="27"/>
      <c r="O1666" s="27"/>
      <c r="P1666" s="27"/>
      <c r="Q1666" s="27"/>
    </row>
    <row r="1667" spans="10:17" ht="15" customHeight="1" x14ac:dyDescent="0.25">
      <c r="J1667" s="27"/>
      <c r="K1667" s="27"/>
      <c r="L1667" s="27"/>
      <c r="M1667" s="27"/>
      <c r="N1667" s="27"/>
      <c r="O1667" s="27"/>
      <c r="P1667" s="27"/>
      <c r="Q1667" s="27"/>
    </row>
    <row r="1668" spans="10:17" ht="15" customHeight="1" x14ac:dyDescent="0.25">
      <c r="J1668" s="27"/>
      <c r="K1668" s="27"/>
      <c r="L1668" s="27"/>
      <c r="M1668" s="27"/>
      <c r="N1668" s="27"/>
      <c r="O1668" s="27"/>
      <c r="P1668" s="27"/>
      <c r="Q1668" s="27"/>
    </row>
    <row r="1669" spans="10:17" ht="15" customHeight="1" x14ac:dyDescent="0.25">
      <c r="J1669" s="27"/>
      <c r="K1669" s="27"/>
      <c r="L1669" s="27"/>
      <c r="M1669" s="27"/>
      <c r="N1669" s="27"/>
      <c r="O1669" s="27"/>
      <c r="P1669" s="27"/>
      <c r="Q1669" s="27"/>
    </row>
    <row r="1670" spans="10:17" ht="15" customHeight="1" x14ac:dyDescent="0.25">
      <c r="J1670" s="27"/>
      <c r="K1670" s="27"/>
      <c r="L1670" s="27"/>
      <c r="M1670" s="27"/>
      <c r="N1670" s="27"/>
      <c r="O1670" s="27"/>
      <c r="P1670" s="27"/>
      <c r="Q1670" s="27"/>
    </row>
    <row r="1671" spans="10:17" ht="15" customHeight="1" x14ac:dyDescent="0.25">
      <c r="J1671" s="27"/>
      <c r="K1671" s="27"/>
      <c r="L1671" s="27"/>
      <c r="M1671" s="27"/>
      <c r="N1671" s="27"/>
      <c r="O1671" s="27"/>
      <c r="P1671" s="27"/>
      <c r="Q1671" s="27"/>
    </row>
    <row r="1672" spans="10:17" ht="15" customHeight="1" x14ac:dyDescent="0.25">
      <c r="J1672" s="27"/>
      <c r="K1672" s="27"/>
      <c r="L1672" s="27"/>
      <c r="M1672" s="27"/>
      <c r="N1672" s="27"/>
      <c r="O1672" s="27"/>
      <c r="P1672" s="27"/>
      <c r="Q1672" s="27"/>
    </row>
    <row r="1673" spans="10:17" ht="15" customHeight="1" x14ac:dyDescent="0.25">
      <c r="J1673" s="27"/>
      <c r="K1673" s="27"/>
      <c r="L1673" s="27"/>
      <c r="M1673" s="27"/>
      <c r="N1673" s="27"/>
      <c r="O1673" s="27"/>
      <c r="P1673" s="27"/>
      <c r="Q1673" s="27"/>
    </row>
    <row r="1674" spans="10:17" ht="15" customHeight="1" x14ac:dyDescent="0.25">
      <c r="J1674" s="27"/>
      <c r="K1674" s="27"/>
      <c r="L1674" s="27"/>
      <c r="M1674" s="27"/>
      <c r="N1674" s="27"/>
      <c r="O1674" s="27"/>
      <c r="P1674" s="27"/>
      <c r="Q1674" s="27"/>
    </row>
    <row r="1675" spans="10:17" ht="15" customHeight="1" x14ac:dyDescent="0.25">
      <c r="J1675" s="27"/>
      <c r="K1675" s="27"/>
      <c r="L1675" s="27"/>
      <c r="M1675" s="27"/>
      <c r="N1675" s="27"/>
      <c r="O1675" s="27"/>
      <c r="P1675" s="27"/>
      <c r="Q1675" s="27"/>
    </row>
    <row r="1676" spans="10:17" ht="15" customHeight="1" x14ac:dyDescent="0.25">
      <c r="J1676" s="27"/>
      <c r="K1676" s="27"/>
      <c r="L1676" s="27"/>
      <c r="M1676" s="27"/>
      <c r="N1676" s="27"/>
      <c r="O1676" s="27"/>
      <c r="P1676" s="27"/>
      <c r="Q1676" s="27"/>
    </row>
    <row r="1677" spans="10:17" ht="15" customHeight="1" x14ac:dyDescent="0.25">
      <c r="J1677" s="27"/>
      <c r="K1677" s="27"/>
      <c r="L1677" s="27"/>
      <c r="M1677" s="27"/>
      <c r="N1677" s="27"/>
      <c r="O1677" s="27"/>
      <c r="P1677" s="27"/>
      <c r="Q1677" s="27"/>
    </row>
    <row r="1678" spans="10:17" ht="15" customHeight="1" x14ac:dyDescent="0.25">
      <c r="J1678" s="27"/>
      <c r="K1678" s="27"/>
      <c r="L1678" s="27"/>
      <c r="M1678" s="27"/>
      <c r="N1678" s="27"/>
      <c r="O1678" s="27"/>
      <c r="P1678" s="27"/>
      <c r="Q1678" s="27"/>
    </row>
    <row r="1679" spans="10:17" ht="15" customHeight="1" x14ac:dyDescent="0.25">
      <c r="J1679" s="27"/>
      <c r="K1679" s="27"/>
      <c r="L1679" s="27"/>
      <c r="M1679" s="27"/>
      <c r="N1679" s="27"/>
      <c r="O1679" s="27"/>
      <c r="P1679" s="27"/>
      <c r="Q1679" s="27"/>
    </row>
    <row r="1680" spans="10:17" ht="15" customHeight="1" x14ac:dyDescent="0.25">
      <c r="J1680" s="27"/>
      <c r="K1680" s="27"/>
      <c r="L1680" s="27"/>
      <c r="M1680" s="27"/>
      <c r="N1680" s="27"/>
      <c r="O1680" s="27"/>
      <c r="P1680" s="27"/>
      <c r="Q1680" s="27"/>
    </row>
    <row r="1681" spans="10:17" ht="15" customHeight="1" x14ac:dyDescent="0.25">
      <c r="J1681" s="27"/>
      <c r="K1681" s="27"/>
      <c r="L1681" s="27"/>
      <c r="M1681" s="27"/>
      <c r="N1681" s="27"/>
      <c r="O1681" s="27"/>
      <c r="P1681" s="27"/>
      <c r="Q1681" s="27"/>
    </row>
    <row r="1682" spans="10:17" ht="15" customHeight="1" x14ac:dyDescent="0.25">
      <c r="J1682" s="27"/>
      <c r="K1682" s="27"/>
      <c r="L1682" s="27"/>
      <c r="M1682" s="27"/>
      <c r="N1682" s="27"/>
      <c r="O1682" s="27"/>
      <c r="P1682" s="27"/>
      <c r="Q1682" s="27"/>
    </row>
    <row r="1683" spans="10:17" ht="15" customHeight="1" x14ac:dyDescent="0.25">
      <c r="J1683" s="27"/>
      <c r="K1683" s="27"/>
      <c r="L1683" s="27"/>
      <c r="M1683" s="27"/>
      <c r="N1683" s="27"/>
      <c r="O1683" s="27"/>
      <c r="P1683" s="27"/>
      <c r="Q1683" s="27"/>
    </row>
    <row r="1684" spans="10:17" ht="15" customHeight="1" x14ac:dyDescent="0.25">
      <c r="J1684" s="27"/>
      <c r="K1684" s="27"/>
      <c r="L1684" s="27"/>
      <c r="M1684" s="27"/>
      <c r="N1684" s="27"/>
      <c r="O1684" s="27"/>
      <c r="P1684" s="27"/>
      <c r="Q1684" s="27"/>
    </row>
    <row r="1685" spans="10:17" ht="15" customHeight="1" x14ac:dyDescent="0.25">
      <c r="J1685" s="27"/>
      <c r="K1685" s="27"/>
      <c r="L1685" s="27"/>
      <c r="M1685" s="27"/>
      <c r="N1685" s="27"/>
      <c r="O1685" s="27"/>
      <c r="P1685" s="27"/>
      <c r="Q1685" s="27"/>
    </row>
    <row r="1686" spans="10:17" ht="15" customHeight="1" x14ac:dyDescent="0.25">
      <c r="J1686" s="27"/>
      <c r="K1686" s="27"/>
      <c r="L1686" s="27"/>
      <c r="M1686" s="27"/>
      <c r="N1686" s="27"/>
      <c r="O1686" s="27"/>
      <c r="P1686" s="27"/>
      <c r="Q1686" s="27"/>
    </row>
    <row r="1687" spans="10:17" ht="15" customHeight="1" x14ac:dyDescent="0.25">
      <c r="J1687" s="27"/>
      <c r="K1687" s="27"/>
      <c r="L1687" s="27"/>
      <c r="M1687" s="27"/>
      <c r="N1687" s="27"/>
      <c r="O1687" s="27"/>
      <c r="P1687" s="27"/>
      <c r="Q1687" s="27"/>
    </row>
    <row r="1688" spans="10:17" ht="15" customHeight="1" x14ac:dyDescent="0.25">
      <c r="J1688" s="27"/>
      <c r="K1688" s="27"/>
      <c r="L1688" s="27"/>
      <c r="M1688" s="27"/>
      <c r="N1688" s="27"/>
      <c r="O1688" s="27"/>
      <c r="P1688" s="27"/>
      <c r="Q1688" s="27"/>
    </row>
    <row r="1689" spans="10:17" ht="15" customHeight="1" x14ac:dyDescent="0.25">
      <c r="J1689" s="27"/>
      <c r="K1689" s="27"/>
      <c r="L1689" s="27"/>
      <c r="M1689" s="27"/>
      <c r="N1689" s="27"/>
      <c r="O1689" s="27"/>
      <c r="P1689" s="27"/>
      <c r="Q1689" s="27"/>
    </row>
    <row r="1690" spans="10:17" ht="15" customHeight="1" x14ac:dyDescent="0.25">
      <c r="J1690" s="27"/>
      <c r="K1690" s="27"/>
      <c r="L1690" s="27"/>
      <c r="M1690" s="27"/>
      <c r="N1690" s="27"/>
      <c r="O1690" s="27"/>
      <c r="P1690" s="27"/>
      <c r="Q1690" s="27"/>
    </row>
    <row r="1691" spans="10:17" ht="15" customHeight="1" x14ac:dyDescent="0.25">
      <c r="J1691" s="27"/>
      <c r="K1691" s="27"/>
      <c r="L1691" s="27"/>
      <c r="M1691" s="27"/>
      <c r="N1691" s="27"/>
      <c r="O1691" s="27"/>
      <c r="P1691" s="27"/>
      <c r="Q1691" s="27"/>
    </row>
    <row r="1692" spans="10:17" ht="15" customHeight="1" x14ac:dyDescent="0.25">
      <c r="J1692" s="27"/>
      <c r="K1692" s="27"/>
      <c r="L1692" s="27"/>
      <c r="M1692" s="27"/>
      <c r="N1692" s="27"/>
      <c r="O1692" s="27"/>
      <c r="P1692" s="27"/>
      <c r="Q1692" s="27"/>
    </row>
    <row r="1693" spans="10:17" ht="15" customHeight="1" x14ac:dyDescent="0.25">
      <c r="J1693" s="27"/>
      <c r="K1693" s="27"/>
      <c r="L1693" s="27"/>
      <c r="M1693" s="27"/>
      <c r="N1693" s="27"/>
      <c r="O1693" s="27"/>
      <c r="P1693" s="27"/>
      <c r="Q1693" s="27"/>
    </row>
    <row r="1694" spans="10:17" ht="15" customHeight="1" x14ac:dyDescent="0.25">
      <c r="J1694" s="27"/>
      <c r="K1694" s="27"/>
      <c r="L1694" s="27"/>
      <c r="M1694" s="27"/>
      <c r="N1694" s="27"/>
      <c r="O1694" s="27"/>
      <c r="P1694" s="27"/>
      <c r="Q1694" s="27"/>
    </row>
    <row r="1695" spans="10:17" ht="15" customHeight="1" x14ac:dyDescent="0.25">
      <c r="J1695" s="27"/>
      <c r="K1695" s="27"/>
      <c r="L1695" s="27"/>
      <c r="M1695" s="27"/>
      <c r="N1695" s="27"/>
      <c r="O1695" s="27"/>
      <c r="P1695" s="27"/>
      <c r="Q1695" s="27"/>
    </row>
    <row r="1696" spans="10:17" ht="15" customHeight="1" x14ac:dyDescent="0.25">
      <c r="J1696" s="27"/>
      <c r="K1696" s="27"/>
      <c r="L1696" s="27"/>
      <c r="M1696" s="27"/>
      <c r="N1696" s="27"/>
      <c r="O1696" s="27"/>
      <c r="P1696" s="27"/>
      <c r="Q1696" s="27"/>
    </row>
    <row r="1697" spans="10:17" ht="15" customHeight="1" x14ac:dyDescent="0.25">
      <c r="J1697" s="27"/>
      <c r="K1697" s="27"/>
      <c r="L1697" s="27"/>
      <c r="M1697" s="27"/>
      <c r="N1697" s="27"/>
      <c r="O1697" s="27"/>
      <c r="P1697" s="27"/>
      <c r="Q1697" s="27"/>
    </row>
    <row r="1698" spans="10:17" ht="15" customHeight="1" x14ac:dyDescent="0.25">
      <c r="J1698" s="27"/>
      <c r="K1698" s="27"/>
      <c r="L1698" s="27"/>
      <c r="M1698" s="27"/>
      <c r="N1698" s="27"/>
      <c r="O1698" s="27"/>
      <c r="P1698" s="27"/>
      <c r="Q1698" s="27"/>
    </row>
    <row r="1699" spans="10:17" ht="15" customHeight="1" x14ac:dyDescent="0.25">
      <c r="J1699" s="27"/>
      <c r="K1699" s="27"/>
      <c r="L1699" s="27"/>
      <c r="M1699" s="27"/>
      <c r="N1699" s="27"/>
      <c r="O1699" s="27"/>
      <c r="P1699" s="27"/>
      <c r="Q1699" s="27"/>
    </row>
    <row r="1700" spans="10:17" ht="15" customHeight="1" x14ac:dyDescent="0.25">
      <c r="J1700" s="27"/>
      <c r="K1700" s="27"/>
      <c r="L1700" s="27"/>
      <c r="M1700" s="27"/>
      <c r="N1700" s="27"/>
      <c r="O1700" s="27"/>
      <c r="P1700" s="27"/>
      <c r="Q1700" s="27"/>
    </row>
    <row r="1701" spans="10:17" ht="15" customHeight="1" x14ac:dyDescent="0.25">
      <c r="J1701" s="27"/>
      <c r="K1701" s="27"/>
      <c r="L1701" s="27"/>
      <c r="M1701" s="27"/>
      <c r="N1701" s="27"/>
      <c r="O1701" s="27"/>
      <c r="P1701" s="27"/>
      <c r="Q1701" s="27"/>
    </row>
    <row r="1702" spans="10:17" ht="15" customHeight="1" x14ac:dyDescent="0.25">
      <c r="J1702" s="27"/>
      <c r="K1702" s="27"/>
      <c r="L1702" s="27"/>
      <c r="M1702" s="27"/>
      <c r="N1702" s="27"/>
      <c r="O1702" s="27"/>
      <c r="P1702" s="27"/>
      <c r="Q1702" s="27"/>
    </row>
    <row r="1703" spans="10:17" ht="15" customHeight="1" x14ac:dyDescent="0.25">
      <c r="J1703" s="27"/>
      <c r="K1703" s="27"/>
      <c r="L1703" s="27"/>
      <c r="M1703" s="27"/>
      <c r="N1703" s="27"/>
      <c r="O1703" s="27"/>
      <c r="P1703" s="27"/>
      <c r="Q1703" s="27"/>
    </row>
    <row r="1704" spans="10:17" ht="15" customHeight="1" x14ac:dyDescent="0.25">
      <c r="J1704" s="27"/>
      <c r="K1704" s="27"/>
      <c r="L1704" s="27"/>
      <c r="M1704" s="27"/>
      <c r="N1704" s="27"/>
      <c r="O1704" s="27"/>
      <c r="P1704" s="27"/>
      <c r="Q1704" s="27"/>
    </row>
    <row r="1705" spans="10:17" ht="15" customHeight="1" x14ac:dyDescent="0.25">
      <c r="J1705" s="27"/>
      <c r="K1705" s="27"/>
      <c r="L1705" s="27"/>
      <c r="M1705" s="27"/>
      <c r="N1705" s="27"/>
      <c r="O1705" s="27"/>
      <c r="P1705" s="27"/>
      <c r="Q1705" s="27"/>
    </row>
    <row r="1706" spans="10:17" ht="15" customHeight="1" x14ac:dyDescent="0.25">
      <c r="J1706" s="27"/>
      <c r="K1706" s="27"/>
      <c r="L1706" s="27"/>
      <c r="M1706" s="27"/>
      <c r="N1706" s="27"/>
      <c r="O1706" s="27"/>
      <c r="P1706" s="27"/>
      <c r="Q1706" s="27"/>
    </row>
    <row r="1707" spans="10:17" ht="15" customHeight="1" x14ac:dyDescent="0.25">
      <c r="J1707" s="27"/>
      <c r="K1707" s="27"/>
      <c r="L1707" s="27"/>
      <c r="M1707" s="27"/>
      <c r="N1707" s="27"/>
      <c r="O1707" s="27"/>
      <c r="P1707" s="27"/>
      <c r="Q1707" s="27"/>
    </row>
    <row r="1708" spans="10:17" ht="15" customHeight="1" x14ac:dyDescent="0.25">
      <c r="J1708" s="27"/>
      <c r="K1708" s="27"/>
      <c r="L1708" s="27"/>
      <c r="M1708" s="27"/>
      <c r="N1708" s="27"/>
      <c r="O1708" s="27"/>
      <c r="P1708" s="27"/>
      <c r="Q1708" s="27"/>
    </row>
    <row r="1709" spans="10:17" ht="15" customHeight="1" x14ac:dyDescent="0.25">
      <c r="J1709" s="27"/>
      <c r="K1709" s="27"/>
      <c r="L1709" s="27"/>
      <c r="M1709" s="27"/>
      <c r="N1709" s="27"/>
      <c r="O1709" s="27"/>
      <c r="P1709" s="27"/>
      <c r="Q1709" s="27"/>
    </row>
    <row r="1710" spans="10:17" ht="15" customHeight="1" x14ac:dyDescent="0.25">
      <c r="J1710" s="27"/>
      <c r="K1710" s="27"/>
      <c r="L1710" s="27"/>
      <c r="M1710" s="27"/>
      <c r="N1710" s="27"/>
      <c r="O1710" s="27"/>
      <c r="P1710" s="27"/>
      <c r="Q1710" s="27"/>
    </row>
    <row r="1711" spans="10:17" ht="15" customHeight="1" x14ac:dyDescent="0.25">
      <c r="J1711" s="27"/>
      <c r="K1711" s="27"/>
      <c r="L1711" s="27"/>
      <c r="M1711" s="27"/>
      <c r="N1711" s="27"/>
      <c r="O1711" s="27"/>
      <c r="P1711" s="27"/>
      <c r="Q1711" s="27"/>
    </row>
    <row r="1712" spans="10:17" ht="15" customHeight="1" x14ac:dyDescent="0.25">
      <c r="J1712" s="27"/>
      <c r="K1712" s="27"/>
      <c r="L1712" s="27"/>
      <c r="M1712" s="27"/>
      <c r="N1712" s="27"/>
      <c r="O1712" s="27"/>
      <c r="P1712" s="27"/>
      <c r="Q1712" s="27"/>
    </row>
    <row r="1713" spans="10:17" ht="15" customHeight="1" x14ac:dyDescent="0.25">
      <c r="J1713" s="27"/>
      <c r="K1713" s="27"/>
      <c r="L1713" s="27"/>
      <c r="M1713" s="27"/>
      <c r="N1713" s="27"/>
      <c r="O1713" s="27"/>
      <c r="P1713" s="27"/>
      <c r="Q1713" s="27"/>
    </row>
    <row r="1714" spans="10:17" ht="15" customHeight="1" x14ac:dyDescent="0.25">
      <c r="J1714" s="27"/>
      <c r="K1714" s="27"/>
      <c r="L1714" s="27"/>
      <c r="M1714" s="27"/>
      <c r="N1714" s="27"/>
      <c r="O1714" s="27"/>
      <c r="P1714" s="27"/>
      <c r="Q1714" s="27"/>
    </row>
    <row r="1715" spans="10:17" ht="15" customHeight="1" x14ac:dyDescent="0.25">
      <c r="J1715" s="27"/>
      <c r="K1715" s="27"/>
      <c r="L1715" s="27"/>
      <c r="M1715" s="27"/>
      <c r="N1715" s="27"/>
      <c r="O1715" s="27"/>
      <c r="P1715" s="27"/>
      <c r="Q1715" s="27"/>
    </row>
    <row r="1716" spans="10:17" ht="15" customHeight="1" x14ac:dyDescent="0.25">
      <c r="J1716" s="27"/>
      <c r="K1716" s="27"/>
      <c r="L1716" s="27"/>
      <c r="M1716" s="27"/>
      <c r="N1716" s="27"/>
      <c r="O1716" s="27"/>
      <c r="P1716" s="27"/>
      <c r="Q1716" s="27"/>
    </row>
    <row r="1717" spans="10:17" ht="15" customHeight="1" x14ac:dyDescent="0.25">
      <c r="J1717" s="27"/>
      <c r="K1717" s="27"/>
      <c r="L1717" s="27"/>
      <c r="M1717" s="27"/>
      <c r="N1717" s="27"/>
      <c r="O1717" s="27"/>
      <c r="P1717" s="27"/>
      <c r="Q1717" s="27"/>
    </row>
    <row r="1718" spans="10:17" ht="15" customHeight="1" x14ac:dyDescent="0.25">
      <c r="J1718" s="27"/>
      <c r="K1718" s="27"/>
      <c r="L1718" s="27"/>
      <c r="M1718" s="27"/>
      <c r="N1718" s="27"/>
      <c r="O1718" s="27"/>
      <c r="P1718" s="27"/>
      <c r="Q1718" s="27"/>
    </row>
    <row r="1719" spans="10:17" ht="15" customHeight="1" x14ac:dyDescent="0.25">
      <c r="J1719" s="27"/>
      <c r="K1719" s="27"/>
      <c r="L1719" s="27"/>
      <c r="M1719" s="27"/>
      <c r="N1719" s="27"/>
      <c r="O1719" s="27"/>
      <c r="P1719" s="27"/>
      <c r="Q1719" s="27"/>
    </row>
    <row r="1720" spans="10:17" ht="15" customHeight="1" x14ac:dyDescent="0.25">
      <c r="J1720" s="27"/>
      <c r="K1720" s="27"/>
      <c r="L1720" s="27"/>
      <c r="M1720" s="27"/>
      <c r="N1720" s="27"/>
      <c r="O1720" s="27"/>
      <c r="P1720" s="27"/>
      <c r="Q1720" s="27"/>
    </row>
    <row r="1721" spans="10:17" ht="15" customHeight="1" x14ac:dyDescent="0.25">
      <c r="J1721" s="27"/>
      <c r="K1721" s="27"/>
      <c r="L1721" s="27"/>
      <c r="M1721" s="27"/>
      <c r="N1721" s="27"/>
      <c r="O1721" s="27"/>
      <c r="P1721" s="27"/>
      <c r="Q1721" s="27"/>
    </row>
    <row r="1722" spans="10:17" ht="15" customHeight="1" x14ac:dyDescent="0.25">
      <c r="J1722" s="27"/>
      <c r="K1722" s="27"/>
      <c r="L1722" s="27"/>
      <c r="M1722" s="27"/>
      <c r="N1722" s="27"/>
      <c r="O1722" s="27"/>
      <c r="P1722" s="27"/>
      <c r="Q1722" s="27"/>
    </row>
    <row r="1723" spans="10:17" ht="15" customHeight="1" x14ac:dyDescent="0.25">
      <c r="J1723" s="27"/>
      <c r="K1723" s="27"/>
      <c r="L1723" s="27"/>
      <c r="M1723" s="27"/>
      <c r="N1723" s="27"/>
      <c r="O1723" s="27"/>
      <c r="P1723" s="27"/>
      <c r="Q1723" s="27"/>
    </row>
    <row r="1724" spans="10:17" ht="15" customHeight="1" x14ac:dyDescent="0.25">
      <c r="J1724" s="27"/>
      <c r="K1724" s="27"/>
      <c r="L1724" s="27"/>
      <c r="M1724" s="27"/>
      <c r="N1724" s="27"/>
      <c r="O1724" s="27"/>
      <c r="P1724" s="27"/>
      <c r="Q1724" s="27"/>
    </row>
    <row r="1725" spans="10:17" ht="15" customHeight="1" x14ac:dyDescent="0.25">
      <c r="J1725" s="27"/>
      <c r="K1725" s="27"/>
      <c r="L1725" s="27"/>
      <c r="M1725" s="27"/>
      <c r="N1725" s="27"/>
      <c r="O1725" s="27"/>
      <c r="P1725" s="27"/>
      <c r="Q1725" s="27"/>
    </row>
    <row r="1726" spans="10:17" ht="15" customHeight="1" x14ac:dyDescent="0.25">
      <c r="J1726" s="27"/>
      <c r="K1726" s="27"/>
      <c r="L1726" s="27"/>
      <c r="M1726" s="27"/>
      <c r="N1726" s="27"/>
      <c r="O1726" s="27"/>
      <c r="P1726" s="27"/>
      <c r="Q1726" s="27"/>
    </row>
    <row r="1727" spans="10:17" ht="15" customHeight="1" x14ac:dyDescent="0.25">
      <c r="J1727" s="27"/>
      <c r="K1727" s="27"/>
      <c r="L1727" s="27"/>
      <c r="M1727" s="27"/>
      <c r="N1727" s="27"/>
      <c r="O1727" s="27"/>
      <c r="P1727" s="27"/>
      <c r="Q1727" s="27"/>
    </row>
    <row r="1728" spans="10:17" ht="15" customHeight="1" x14ac:dyDescent="0.25">
      <c r="J1728" s="27"/>
      <c r="K1728" s="27"/>
      <c r="L1728" s="27"/>
      <c r="M1728" s="27"/>
      <c r="N1728" s="27"/>
      <c r="O1728" s="27"/>
      <c r="P1728" s="27"/>
      <c r="Q1728" s="27"/>
    </row>
    <row r="1729" spans="10:17" ht="15" customHeight="1" x14ac:dyDescent="0.25">
      <c r="J1729" s="27"/>
      <c r="K1729" s="27"/>
      <c r="L1729" s="27"/>
      <c r="M1729" s="27"/>
      <c r="N1729" s="27"/>
      <c r="O1729" s="27"/>
      <c r="P1729" s="27"/>
      <c r="Q1729" s="27"/>
    </row>
    <row r="1730" spans="10:17" ht="15" customHeight="1" x14ac:dyDescent="0.25">
      <c r="J1730" s="27"/>
      <c r="K1730" s="27"/>
      <c r="L1730" s="27"/>
      <c r="M1730" s="27"/>
      <c r="N1730" s="27"/>
      <c r="O1730" s="27"/>
      <c r="P1730" s="27"/>
      <c r="Q1730" s="27"/>
    </row>
    <row r="1731" spans="10:17" ht="15" customHeight="1" x14ac:dyDescent="0.25">
      <c r="J1731" s="27"/>
      <c r="K1731" s="27"/>
      <c r="L1731" s="27"/>
      <c r="M1731" s="27"/>
      <c r="N1731" s="27"/>
      <c r="O1731" s="27"/>
      <c r="P1731" s="27"/>
      <c r="Q1731" s="27"/>
    </row>
    <row r="1732" spans="10:17" ht="15" customHeight="1" x14ac:dyDescent="0.25">
      <c r="J1732" s="27"/>
      <c r="K1732" s="27"/>
      <c r="L1732" s="27"/>
      <c r="M1732" s="27"/>
      <c r="N1732" s="27"/>
      <c r="O1732" s="27"/>
      <c r="P1732" s="27"/>
      <c r="Q1732" s="27"/>
    </row>
    <row r="1733" spans="10:17" ht="15" customHeight="1" x14ac:dyDescent="0.25">
      <c r="J1733" s="27"/>
      <c r="K1733" s="27"/>
      <c r="L1733" s="27"/>
      <c r="M1733" s="27"/>
      <c r="N1733" s="27"/>
      <c r="O1733" s="27"/>
      <c r="P1733" s="27"/>
      <c r="Q1733" s="27"/>
    </row>
    <row r="1734" spans="10:17" ht="15" customHeight="1" x14ac:dyDescent="0.25">
      <c r="J1734" s="27"/>
      <c r="K1734" s="27"/>
      <c r="L1734" s="27"/>
      <c r="M1734" s="27"/>
      <c r="N1734" s="27"/>
      <c r="O1734" s="27"/>
      <c r="P1734" s="27"/>
      <c r="Q1734" s="27"/>
    </row>
    <row r="1735" spans="10:17" ht="15" customHeight="1" x14ac:dyDescent="0.25">
      <c r="J1735" s="27"/>
      <c r="K1735" s="27"/>
      <c r="L1735" s="27"/>
      <c r="M1735" s="27"/>
      <c r="N1735" s="27"/>
      <c r="O1735" s="27"/>
      <c r="P1735" s="27"/>
      <c r="Q1735" s="27"/>
    </row>
    <row r="1736" spans="10:17" ht="15" customHeight="1" x14ac:dyDescent="0.25">
      <c r="J1736" s="27"/>
      <c r="K1736" s="27"/>
      <c r="L1736" s="27"/>
      <c r="M1736" s="27"/>
      <c r="N1736" s="27"/>
      <c r="O1736" s="27"/>
      <c r="P1736" s="27"/>
      <c r="Q1736" s="27"/>
    </row>
    <row r="1737" spans="10:17" ht="15" customHeight="1" x14ac:dyDescent="0.25">
      <c r="J1737" s="27"/>
      <c r="K1737" s="27"/>
      <c r="L1737" s="27"/>
      <c r="M1737" s="27"/>
      <c r="N1737" s="27"/>
      <c r="O1737" s="27"/>
      <c r="P1737" s="27"/>
      <c r="Q1737" s="27"/>
    </row>
    <row r="1738" spans="10:17" ht="15" customHeight="1" x14ac:dyDescent="0.25">
      <c r="J1738" s="27"/>
      <c r="K1738" s="27"/>
      <c r="L1738" s="27"/>
      <c r="M1738" s="27"/>
      <c r="N1738" s="27"/>
      <c r="O1738" s="27"/>
      <c r="P1738" s="27"/>
      <c r="Q1738" s="27"/>
    </row>
    <row r="1739" spans="10:17" ht="15" customHeight="1" x14ac:dyDescent="0.25">
      <c r="J1739" s="27"/>
      <c r="K1739" s="27"/>
      <c r="L1739" s="27"/>
      <c r="M1739" s="27"/>
      <c r="N1739" s="27"/>
      <c r="O1739" s="27"/>
      <c r="P1739" s="27"/>
      <c r="Q1739" s="27"/>
    </row>
    <row r="1740" spans="10:17" ht="15" customHeight="1" x14ac:dyDescent="0.25">
      <c r="J1740" s="27"/>
      <c r="K1740" s="27"/>
      <c r="L1740" s="27"/>
      <c r="M1740" s="27"/>
      <c r="N1740" s="27"/>
      <c r="O1740" s="27"/>
      <c r="P1740" s="27"/>
      <c r="Q1740" s="27"/>
    </row>
  </sheetData>
  <mergeCells count="150">
    <mergeCell ref="A102:Q102"/>
    <mergeCell ref="A101:Q101"/>
    <mergeCell ref="A100:Q100"/>
    <mergeCell ref="A99:Q99"/>
    <mergeCell ref="C69:C73"/>
    <mergeCell ref="B69:B73"/>
    <mergeCell ref="A92:A96"/>
    <mergeCell ref="G92:G96"/>
    <mergeCell ref="F92:F96"/>
    <mergeCell ref="E92:E96"/>
    <mergeCell ref="D92:D96"/>
    <mergeCell ref="J75:K75"/>
    <mergeCell ref="L75:M75"/>
    <mergeCell ref="N75:O75"/>
    <mergeCell ref="B77:B81"/>
    <mergeCell ref="C77:C81"/>
    <mergeCell ref="A87:Q87"/>
    <mergeCell ref="A86:Q86"/>
    <mergeCell ref="A85:Q85"/>
    <mergeCell ref="A84:Q84"/>
    <mergeCell ref="C92:C96"/>
    <mergeCell ref="B92:B96"/>
    <mergeCell ref="A77:A81"/>
    <mergeCell ref="G77:G81"/>
    <mergeCell ref="A5:A9"/>
    <mergeCell ref="B18:B19"/>
    <mergeCell ref="C18:C19"/>
    <mergeCell ref="D18:D19"/>
    <mergeCell ref="E18:E19"/>
    <mergeCell ref="I10:Q10"/>
    <mergeCell ref="G5:G9"/>
    <mergeCell ref="F5:F9"/>
    <mergeCell ref="E5:E9"/>
    <mergeCell ref="D5:D9"/>
    <mergeCell ref="C5:C9"/>
    <mergeCell ref="B5:B9"/>
    <mergeCell ref="G18:G19"/>
    <mergeCell ref="G13:G17"/>
    <mergeCell ref="F13:F17"/>
    <mergeCell ref="E13:E17"/>
    <mergeCell ref="D13:D17"/>
    <mergeCell ref="C13:C17"/>
    <mergeCell ref="A13:A23"/>
    <mergeCell ref="B20:B21"/>
    <mergeCell ref="C20:C21"/>
    <mergeCell ref="D20:D21"/>
    <mergeCell ref="E20:E21"/>
    <mergeCell ref="F20:F21"/>
    <mergeCell ref="B13:B17"/>
    <mergeCell ref="F18:F19"/>
    <mergeCell ref="N90:O90"/>
    <mergeCell ref="B32:C32"/>
    <mergeCell ref="B89:C89"/>
    <mergeCell ref="G35:G39"/>
    <mergeCell ref="F35:F39"/>
    <mergeCell ref="B48:B53"/>
    <mergeCell ref="C48:C53"/>
    <mergeCell ref="D48:D53"/>
    <mergeCell ref="E48:E53"/>
    <mergeCell ref="E35:E39"/>
    <mergeCell ref="B35:B39"/>
    <mergeCell ref="I66:Q66"/>
    <mergeCell ref="F77:F81"/>
    <mergeCell ref="E77:E81"/>
    <mergeCell ref="D77:D81"/>
    <mergeCell ref="A31:Q31"/>
    <mergeCell ref="A30:Q30"/>
    <mergeCell ref="J41:K41"/>
    <mergeCell ref="L41:M41"/>
    <mergeCell ref="N41:O41"/>
    <mergeCell ref="P41:Q41"/>
    <mergeCell ref="A35:A39"/>
    <mergeCell ref="P90:Q90"/>
    <mergeCell ref="J90:K90"/>
    <mergeCell ref="L90:M90"/>
    <mergeCell ref="D35:D39"/>
    <mergeCell ref="C35:C39"/>
    <mergeCell ref="F43:F47"/>
    <mergeCell ref="E43:E47"/>
    <mergeCell ref="D43:D47"/>
    <mergeCell ref="A58:Q58"/>
    <mergeCell ref="A69:A73"/>
    <mergeCell ref="G69:G73"/>
    <mergeCell ref="F69:F73"/>
    <mergeCell ref="E69:E73"/>
    <mergeCell ref="D69:D73"/>
    <mergeCell ref="G43:G47"/>
    <mergeCell ref="P75:Q75"/>
    <mergeCell ref="P33:Q33"/>
    <mergeCell ref="J33:K33"/>
    <mergeCell ref="L33:M33"/>
    <mergeCell ref="N33:O33"/>
    <mergeCell ref="G20:G21"/>
    <mergeCell ref="P3:Q3"/>
    <mergeCell ref="N3:O3"/>
    <mergeCell ref="L3:M3"/>
    <mergeCell ref="J3:K3"/>
    <mergeCell ref="J11:K11"/>
    <mergeCell ref="L11:M11"/>
    <mergeCell ref="N11:O11"/>
    <mergeCell ref="P11:Q11"/>
    <mergeCell ref="B22:B23"/>
    <mergeCell ref="C22:C23"/>
    <mergeCell ref="D22:D23"/>
    <mergeCell ref="C43:C47"/>
    <mergeCell ref="B43:B47"/>
    <mergeCell ref="J67:K67"/>
    <mergeCell ref="L67:M67"/>
    <mergeCell ref="N67:O67"/>
    <mergeCell ref="P67:Q67"/>
    <mergeCell ref="B54:B55"/>
    <mergeCell ref="C54:C55"/>
    <mergeCell ref="D54:D55"/>
    <mergeCell ref="E54:E55"/>
    <mergeCell ref="F54:F55"/>
    <mergeCell ref="G54:G55"/>
    <mergeCell ref="F48:F53"/>
    <mergeCell ref="G48:G53"/>
    <mergeCell ref="A64:Q64"/>
    <mergeCell ref="A65:Q65"/>
    <mergeCell ref="A43:A55"/>
    <mergeCell ref="E22:E23"/>
    <mergeCell ref="F22:F23"/>
    <mergeCell ref="G22:G23"/>
    <mergeCell ref="I32:Q32"/>
    <mergeCell ref="J104:K104"/>
    <mergeCell ref="L104:M104"/>
    <mergeCell ref="N104:O104"/>
    <mergeCell ref="P104:Q104"/>
    <mergeCell ref="A106:A107"/>
    <mergeCell ref="B106:B107"/>
    <mergeCell ref="C106:C107"/>
    <mergeCell ref="D106:D107"/>
    <mergeCell ref="E106:E107"/>
    <mergeCell ref="F106:F107"/>
    <mergeCell ref="G106:G107"/>
    <mergeCell ref="A115:Q115"/>
    <mergeCell ref="A116:Q116"/>
    <mergeCell ref="A117:Q117"/>
    <mergeCell ref="J109:K109"/>
    <mergeCell ref="L109:M109"/>
    <mergeCell ref="N109:O109"/>
    <mergeCell ref="P109:Q109"/>
    <mergeCell ref="A111:A112"/>
    <mergeCell ref="B111:B112"/>
    <mergeCell ref="C111:C112"/>
    <mergeCell ref="D111:D112"/>
    <mergeCell ref="E111:E112"/>
    <mergeCell ref="F111:F112"/>
    <mergeCell ref="G111:G112"/>
  </mergeCells>
  <pageMargins left="0.7" right="0.7" top="0.75" bottom="0.75" header="0" footer="0"/>
  <pageSetup scale="48" orientation="landscape" r:id="rId1"/>
  <colBreaks count="1" manualBreakCount="1">
    <brk id="1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F67E-89E2-4061-94AE-5A4DCAD24D58}">
  <dimension ref="A1:AR9"/>
  <sheetViews>
    <sheetView workbookViewId="0">
      <selection activeCell="A2" sqref="A2"/>
    </sheetView>
  </sheetViews>
  <sheetFormatPr defaultColWidth="8.7109375" defaultRowHeight="12.75" x14ac:dyDescent="0.2"/>
  <cols>
    <col min="1" max="1" width="124.42578125" style="65" bestFit="1" customWidth="1"/>
    <col min="2" max="2" width="13.28515625" style="65" bestFit="1" customWidth="1"/>
    <col min="3" max="5" width="13.28515625" style="65" customWidth="1"/>
    <col min="6" max="6" width="12.7109375" style="65" bestFit="1" customWidth="1"/>
    <col min="7" max="7" width="12.42578125" style="65" bestFit="1" customWidth="1"/>
    <col min="8" max="8" width="13.28515625" style="65" bestFit="1" customWidth="1"/>
    <col min="9" max="9" width="12.7109375" style="65" bestFit="1" customWidth="1"/>
    <col min="10" max="10" width="12.42578125" style="65" bestFit="1" customWidth="1"/>
    <col min="11" max="11" width="13.28515625" style="65" bestFit="1" customWidth="1"/>
    <col min="12" max="12" width="12.7109375" style="65" bestFit="1" customWidth="1"/>
    <col min="13" max="13" width="12.42578125" style="65" bestFit="1" customWidth="1"/>
    <col min="14" max="16384" width="8.7109375" style="65"/>
  </cols>
  <sheetData>
    <row r="1" spans="1:44" customFormat="1" ht="12.75" customHeight="1" x14ac:dyDescent="0.25">
      <c r="A1" s="1" t="s">
        <v>155</v>
      </c>
      <c r="B1" s="8"/>
      <c r="C1" s="8"/>
      <c r="D1" s="8"/>
      <c r="E1" s="8"/>
      <c r="F1" s="8"/>
      <c r="G1" s="8"/>
      <c r="H1" s="8"/>
      <c r="I1" s="2"/>
      <c r="J1" s="14"/>
      <c r="K1" s="14"/>
      <c r="L1" s="14"/>
      <c r="M1" s="14"/>
      <c r="N1" s="14"/>
      <c r="O1" s="14"/>
      <c r="P1" s="14"/>
      <c r="Q1" s="1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</row>
    <row r="2" spans="1:44" customFormat="1" ht="12.75" customHeight="1" x14ac:dyDescent="0.25">
      <c r="A2" s="79"/>
      <c r="B2" s="8"/>
      <c r="C2" s="8"/>
      <c r="D2" s="8"/>
      <c r="E2" s="8"/>
      <c r="F2" s="8"/>
      <c r="G2" s="8"/>
      <c r="H2" s="8"/>
      <c r="I2" s="12"/>
      <c r="J2" s="14"/>
      <c r="K2" s="14"/>
      <c r="L2" s="14"/>
      <c r="M2" s="14"/>
      <c r="N2" s="14"/>
      <c r="O2" s="14"/>
      <c r="P2" s="14"/>
      <c r="Q2" s="1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</row>
    <row r="3" spans="1:44" s="64" customFormat="1" ht="27.95" customHeight="1" x14ac:dyDescent="0.2">
      <c r="A3" s="64" t="s">
        <v>25</v>
      </c>
      <c r="B3" s="66" t="s">
        <v>152</v>
      </c>
      <c r="C3" s="66" t="s">
        <v>153</v>
      </c>
      <c r="D3" s="66" t="s">
        <v>154</v>
      </c>
      <c r="E3" s="66" t="s">
        <v>26</v>
      </c>
      <c r="F3" s="66" t="s">
        <v>29</v>
      </c>
      <c r="G3" s="66" t="s">
        <v>30</v>
      </c>
      <c r="H3" s="71" t="s">
        <v>27</v>
      </c>
      <c r="I3" s="71" t="s">
        <v>31</v>
      </c>
      <c r="J3" s="71" t="s">
        <v>32</v>
      </c>
      <c r="K3" s="76" t="s">
        <v>28</v>
      </c>
      <c r="L3" s="76" t="s">
        <v>33</v>
      </c>
      <c r="M3" s="76" t="s">
        <v>34</v>
      </c>
    </row>
    <row r="4" spans="1:44" x14ac:dyDescent="0.2">
      <c r="A4" s="48" t="s">
        <v>137</v>
      </c>
      <c r="B4" s="67">
        <v>39112500</v>
      </c>
      <c r="C4" s="68">
        <v>0.56000000000000005</v>
      </c>
      <c r="D4" s="68">
        <v>0.44</v>
      </c>
      <c r="E4" s="67">
        <v>39112500</v>
      </c>
      <c r="F4" s="68">
        <v>0.56000000000000005</v>
      </c>
      <c r="G4" s="68">
        <v>0.44</v>
      </c>
      <c r="H4" s="72">
        <v>39112500</v>
      </c>
      <c r="I4" s="73">
        <v>0.56000000000000005</v>
      </c>
      <c r="J4" s="73">
        <v>0.44</v>
      </c>
      <c r="K4" s="77">
        <v>110818750</v>
      </c>
      <c r="L4" s="92">
        <v>0.56000000000000005</v>
      </c>
      <c r="M4" s="92">
        <v>0.44</v>
      </c>
    </row>
    <row r="5" spans="1:44" x14ac:dyDescent="0.2">
      <c r="A5" s="48" t="s">
        <v>138</v>
      </c>
      <c r="B5" s="67">
        <v>7526250</v>
      </c>
      <c r="C5" s="68">
        <v>0.5</v>
      </c>
      <c r="D5" s="68">
        <v>0.5</v>
      </c>
      <c r="E5" s="67">
        <v>7526250</v>
      </c>
      <c r="F5" s="68">
        <v>0.5</v>
      </c>
      <c r="G5" s="68">
        <v>0.5</v>
      </c>
      <c r="H5" s="72">
        <v>7526250</v>
      </c>
      <c r="I5" s="73">
        <v>0.5</v>
      </c>
      <c r="J5" s="73">
        <v>0.5</v>
      </c>
      <c r="K5" s="78">
        <v>7526250</v>
      </c>
      <c r="L5" s="93">
        <v>0.5</v>
      </c>
      <c r="M5" s="93">
        <v>0.5</v>
      </c>
    </row>
    <row r="6" spans="1:44" x14ac:dyDescent="0.2">
      <c r="A6" s="48" t="s">
        <v>139</v>
      </c>
      <c r="B6" s="69">
        <v>5600000</v>
      </c>
      <c r="C6" s="70">
        <v>0.35</v>
      </c>
      <c r="D6" s="70">
        <v>0.65</v>
      </c>
      <c r="E6" s="69">
        <v>5600000</v>
      </c>
      <c r="F6" s="70">
        <v>0.35</v>
      </c>
      <c r="G6" s="70">
        <v>0.65</v>
      </c>
      <c r="H6" s="74">
        <v>5600000</v>
      </c>
      <c r="I6" s="75">
        <v>0.35</v>
      </c>
      <c r="J6" s="75">
        <v>0.65</v>
      </c>
      <c r="K6" s="78">
        <v>5600000</v>
      </c>
      <c r="L6" s="93">
        <v>0.35</v>
      </c>
      <c r="M6" s="93">
        <v>0.65</v>
      </c>
    </row>
    <row r="7" spans="1:44" x14ac:dyDescent="0.2">
      <c r="A7" s="48" t="s">
        <v>140</v>
      </c>
      <c r="B7" s="69">
        <v>46000000</v>
      </c>
      <c r="C7" s="70">
        <v>0.27</v>
      </c>
      <c r="D7" s="70">
        <v>0.73</v>
      </c>
      <c r="E7" s="69">
        <v>46000000</v>
      </c>
      <c r="F7" s="70">
        <v>0.27</v>
      </c>
      <c r="G7" s="70">
        <v>0.73</v>
      </c>
      <c r="H7" s="74">
        <v>46000000</v>
      </c>
      <c r="I7" s="75">
        <v>0.27</v>
      </c>
      <c r="J7" s="75">
        <v>0.73</v>
      </c>
      <c r="K7" s="78">
        <v>46000000</v>
      </c>
      <c r="L7" s="93">
        <v>0.27</v>
      </c>
      <c r="M7" s="93">
        <v>0.73</v>
      </c>
    </row>
    <row r="8" spans="1:44" x14ac:dyDescent="0.2">
      <c r="A8" s="48" t="s">
        <v>141</v>
      </c>
      <c r="B8" s="67">
        <v>1000000</v>
      </c>
      <c r="C8" s="68">
        <v>0.34</v>
      </c>
      <c r="D8" s="68">
        <v>0.66</v>
      </c>
      <c r="E8" s="67">
        <v>1000000</v>
      </c>
      <c r="F8" s="68">
        <v>0.34</v>
      </c>
      <c r="G8" s="68">
        <v>0.66</v>
      </c>
      <c r="H8" s="72">
        <v>1000000</v>
      </c>
      <c r="I8" s="73">
        <v>0.34</v>
      </c>
      <c r="J8" s="73">
        <v>0.66</v>
      </c>
      <c r="K8" s="78">
        <v>1000000</v>
      </c>
      <c r="L8" s="93">
        <v>0.34</v>
      </c>
      <c r="M8" s="93">
        <v>0.66</v>
      </c>
    </row>
    <row r="9" spans="1:44" x14ac:dyDescent="0.2">
      <c r="B9" s="146"/>
      <c r="C9" s="146"/>
      <c r="D9" s="146"/>
      <c r="E9" s="146"/>
    </row>
  </sheetData>
  <autoFilter ref="A3:M8" xr:uid="{B742771D-3430-48F9-B7C4-0351C42C349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Logframe</vt:lpstr>
      <vt:lpstr>Funding</vt:lpstr>
      <vt:lpstr>Logframe!Print_Area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Rouge</dc:creator>
  <cp:lastModifiedBy>Jean-Charles Rouge</cp:lastModifiedBy>
  <cp:lastPrinted>2018-10-14T10:43:08Z</cp:lastPrinted>
  <dcterms:created xsi:type="dcterms:W3CDTF">2018-10-13T08:56:22Z</dcterms:created>
  <dcterms:modified xsi:type="dcterms:W3CDTF">2019-02-22T14:03:36Z</dcterms:modified>
</cp:coreProperties>
</file>