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wehbi\Desktop\MAHDI\IM WATER SECTOR\LCRP 2022\"/>
    </mc:Choice>
  </mc:AlternateContent>
  <xr:revisionPtr revIDLastSave="0" documentId="13_ncr:1_{535C07B1-9D1B-47E0-8A09-E114AD236565}" xr6:coauthVersionLast="47" xr6:coauthVersionMax="47" xr10:uidLastSave="{00000000-0000-0000-0000-000000000000}"/>
  <bookViews>
    <workbookView xWindow="57480" yWindow="-120" windowWidth="29040" windowHeight="15840" activeTab="1" xr2:uid="{00000000-000D-0000-FFFF-FFFF00000000}"/>
  </bookViews>
  <sheets>
    <sheet name="Summary" sheetId="1" r:id="rId1"/>
    <sheet name="Logframe22" sheetId="2" r:id="rId2"/>
    <sheet name="Logframe17-21" sheetId="3" r:id="rId3"/>
    <sheet name="Sheet1"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MkfacfICN+jJWCt/wLNv9ZMO6rA=="/>
    </ext>
  </extLst>
</workbook>
</file>

<file path=xl/calcChain.xml><?xml version="1.0" encoding="utf-8"?>
<calcChain xmlns="http://schemas.openxmlformats.org/spreadsheetml/2006/main">
  <c r="B15" i="4" l="1"/>
  <c r="B7" i="4"/>
  <c r="X98" i="3"/>
  <c r="AP97" i="3"/>
  <c r="AO97" i="3"/>
  <c r="AN97" i="3"/>
  <c r="AM97" i="3"/>
  <c r="AB97" i="3"/>
  <c r="R97" i="3"/>
  <c r="M97" i="3"/>
  <c r="AP96" i="3"/>
  <c r="AB96" i="3"/>
  <c r="R96" i="3"/>
  <c r="M96" i="3"/>
  <c r="AU95" i="3"/>
  <c r="AT95" i="3"/>
  <c r="AS95" i="3"/>
  <c r="AR95" i="3"/>
  <c r="AQ95" i="3"/>
  <c r="AQ97" i="3" s="1"/>
  <c r="AL95" i="3"/>
  <c r="AG95" i="3"/>
  <c r="AB95" i="3"/>
  <c r="R95" i="3"/>
  <c r="M95" i="3"/>
  <c r="AQ58" i="3"/>
  <c r="AL54" i="3"/>
  <c r="AB54" i="3"/>
  <c r="R54" i="3"/>
  <c r="M54" i="3"/>
  <c r="AV51" i="3"/>
  <c r="AL51" i="3"/>
  <c r="AG51" i="3"/>
  <c r="AB51" i="3"/>
  <c r="R51" i="3"/>
  <c r="M51" i="3"/>
  <c r="AV49" i="3"/>
  <c r="AQ49" i="3"/>
  <c r="AL49" i="3"/>
  <c r="AG49" i="3"/>
  <c r="AB49" i="3"/>
  <c r="R49" i="3"/>
  <c r="M49" i="3"/>
  <c r="AV47" i="3"/>
  <c r="AQ47" i="3"/>
  <c r="AL47" i="3"/>
  <c r="AG47" i="3"/>
  <c r="AB47" i="3"/>
  <c r="R47" i="3"/>
  <c r="M47" i="3"/>
  <c r="AV46" i="3"/>
  <c r="AQ46" i="3"/>
  <c r="AL46" i="3"/>
  <c r="AG46" i="3"/>
  <c r="AB46" i="3"/>
  <c r="R46" i="3"/>
  <c r="M46" i="3"/>
  <c r="H40" i="3"/>
  <c r="AO54" i="3" s="1"/>
  <c r="AD4" i="3"/>
  <c r="Z103" i="2"/>
  <c r="U103" i="2"/>
  <c r="P68" i="2"/>
  <c r="K68" i="2"/>
  <c r="P66" i="2"/>
  <c r="K66" i="2"/>
  <c r="P64" i="2"/>
  <c r="K64" i="2"/>
  <c r="P63" i="2"/>
  <c r="K63" i="2"/>
  <c r="Q29" i="1"/>
  <c r="Q28" i="1"/>
  <c r="Q26" i="1"/>
  <c r="Q25" i="1"/>
  <c r="G14" i="1"/>
  <c r="B14" i="1"/>
  <c r="G9" i="1"/>
  <c r="AN54" i="3" l="1"/>
  <c r="F41" i="3"/>
  <c r="F90" i="3"/>
  <c r="F13" i="3"/>
  <c r="F91" i="3"/>
  <c r="F12" i="3"/>
  <c r="F4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00000000-0006-0000-0000-000001000000}">
      <text>
        <r>
          <rPr>
            <sz val="11"/>
            <color theme="1"/>
            <rFont val="Arial"/>
            <scheme val="minor"/>
          </rPr>
          <t>======
ID#AAAAR1xzQPU
Kevin Bonel    (2021-11-19 07:27:55)
2022 no?</t>
        </r>
      </text>
    </comment>
  </commentList>
  <extLst>
    <ext xmlns:r="http://schemas.openxmlformats.org/officeDocument/2006/relationships" uri="GoogleSheetsCustomDataVersion1">
      <go:sheetsCustomData xmlns:go="http://customooxmlschemas.google.com/" r:id="rId1" roundtripDataSignature="AMtx7mgKC/37zvMlwHrlWzByuxibu3xb9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36" authorId="0" shapeId="0" xr:uid="{00000000-0006-0000-0100-000002000000}">
      <text>
        <r>
          <rPr>
            <sz val="11"/>
            <color theme="1"/>
            <rFont val="Arial"/>
            <scheme val="minor"/>
          </rPr>
          <t>======
ID#AAAAR1xzQOo
Kevin Bonel    (2021-11-19 06:41:37)
Actvities under outcome no?
------
ID#AAAAR1xzQO4
Kevin Bonel    (2021-11-19 06:45:34)
Shall we split the activities per output?</t>
        </r>
      </text>
    </comment>
    <comment ref="B50" authorId="0" shapeId="0" xr:uid="{00000000-0006-0000-0100-000003000000}">
      <text>
        <r>
          <rPr>
            <sz val="11"/>
            <color theme="1"/>
            <rFont val="Arial"/>
            <scheme val="minor"/>
          </rPr>
          <t>======
ID#AAAARH-kUH0
Microsoft Office User    (2021-11-10 09:16:54)
Can we make this more specific, or example by targeting the most vulnerable cadastres? 
However, it still needs to be measurable, i.e. can we define a baseline for these areas? Do we have the data?</t>
        </r>
      </text>
    </comment>
    <comment ref="C51" authorId="0" shapeId="0" xr:uid="{00000000-0006-0000-0100-000004000000}">
      <text>
        <r>
          <rPr>
            <sz val="11"/>
            <color theme="1"/>
            <rFont val="Arial"/>
            <scheme val="minor"/>
          </rPr>
          <t>======
ID#AAAARH-kUH4
Microsoft Office User    (2021-11-10 09:16:54)
The WWTP study estimates households that are connected to WWTPs with at least secondary treatment level, but doesn't consider end-use/ disposal/ exposure dimension to liquid and solid treated fractions which is an important consideration of 'safely treated'. The study also does not consider households that have on-site systems nor the wastewater generated by economic activities.
It would be more relevant to measure indicator SDG 6.2.1, since this measures progress towards the goal of access to sanitation and hygiene. However, no specific study has been undetaken to measure the 4 necessary components:
1. improved sanitation facility,
2. not shared by other households,
3. excreta safely disposed in-situ or treated off-site, and
4. handwashing facility with soap and water</t>
        </r>
      </text>
    </comment>
    <comment ref="C52" authorId="0" shapeId="0" xr:uid="{00000000-0006-0000-0100-000005000000}">
      <text>
        <r>
          <rPr>
            <sz val="11"/>
            <color theme="1"/>
            <rFont val="Arial"/>
            <scheme val="minor"/>
          </rPr>
          <t>======
ID#AAAARH-kUH8
Microsoft Office User    (2021-11-10 09:16:54)
UNICEF to calculate baseline for this indicator from analysis of dataset of their KAP survey</t>
        </r>
      </text>
    </comment>
    <comment ref="A61" authorId="0" shapeId="0" xr:uid="{00000000-0006-0000-0100-000001000000}">
      <text>
        <r>
          <rPr>
            <sz val="11"/>
            <color theme="1"/>
            <rFont val="Arial"/>
            <scheme val="minor"/>
          </rPr>
          <t>======
ID#AAAARIo-ckw
Kevin Bonel    (2021-11-19 08:52:02)
2.1</t>
        </r>
      </text>
    </comment>
  </commentList>
  <extLst>
    <ext xmlns:r="http://schemas.openxmlformats.org/officeDocument/2006/relationships" uri="GoogleSheetsCustomDataVersion1">
      <go:sheetsCustomData xmlns:go="http://customooxmlschemas.google.com/" r:id="rId1" roundtripDataSignature="AMtx7mhAW5WDzDrRK31xs2KbuZYaOasfvQ=="/>
    </ext>
  </extLst>
</comments>
</file>

<file path=xl/sharedStrings.xml><?xml version="1.0" encoding="utf-8"?>
<sst xmlns="http://schemas.openxmlformats.org/spreadsheetml/2006/main" count="922" uniqueCount="337">
  <si>
    <t>SECTOR Name</t>
  </si>
  <si>
    <t>WATER sector</t>
  </si>
  <si>
    <t>Lead Ministry</t>
  </si>
  <si>
    <t>Ministry of Energy and Water (MoEW)</t>
  </si>
  <si>
    <t>Coordinating Agency</t>
  </si>
  <si>
    <t>UNICEF</t>
  </si>
  <si>
    <t>NGO Co-lead</t>
  </si>
  <si>
    <t>LebRelief</t>
  </si>
  <si>
    <t>Contact Information</t>
  </si>
  <si>
    <t>Budget</t>
  </si>
  <si>
    <t>Total budget (USD)</t>
  </si>
  <si>
    <t>% Humanitarian</t>
  </si>
  <si>
    <t>% Stabilization</t>
  </si>
  <si>
    <t>In Need (persons)</t>
  </si>
  <si>
    <t>Target 2018</t>
  </si>
  <si>
    <t>Target 2019</t>
  </si>
  <si>
    <t>Target 2020</t>
  </si>
  <si>
    <t>Target 2021</t>
  </si>
  <si>
    <t>Target 2022</t>
  </si>
  <si>
    <t>All Population</t>
  </si>
  <si>
    <t>Persons Displaced from Syria</t>
  </si>
  <si>
    <t>Vulnerable Lebanese</t>
  </si>
  <si>
    <t>PRS</t>
  </si>
  <si>
    <t>PRL</t>
  </si>
  <si>
    <t>Institutions</t>
  </si>
  <si>
    <t>Central Ministries, Water Establishments &amp; Litani River Authority, Union of municipalities, Municipalities, Palestinian Camps, Palestinian Gatherings, Schools</t>
  </si>
  <si>
    <t>Logframe Revision for 2022</t>
  </si>
  <si>
    <t>Year</t>
  </si>
  <si>
    <t>Outcomes</t>
  </si>
  <si>
    <t xml:space="preserve">Outcome 1: More vulnerable people in Lebanon are using safely managed drinking water and sanitation services whilst reducing health and environmental risks and improving water quality by increasing the proportion of wastewater that is safely treated.	
	</t>
  </si>
  <si>
    <t xml:space="preserve">Outcome 1: Strengthen national, regional and local public institutions’ capacities to deliver improved public policies, goods and services (water and sanitation).                                                                                                        </t>
  </si>
  <si>
    <t>Output 1.1: National WaSH institutions, frameworks and partnerships capacity are strengthened to manage resources and services.</t>
  </si>
  <si>
    <t>Output 1.1: Develop institutional governance to adopt key water strategies.</t>
  </si>
  <si>
    <t>Output 1.2: supporting water institutions operations and building their capacity.</t>
  </si>
  <si>
    <t>Outcome 2: More vulnerable people in Lebanon are using safely managed drinking water and sanitation services whilst reducing health and environmental risks and improving water quality by increasing the proportion of wastewater that is safely treated.</t>
  </si>
  <si>
    <t>Output 1.2: The most vulnerable in hosting and displaced communities have access to sufficient quantity of quality, reliable and equitable water and wastewater services</t>
  </si>
  <si>
    <t xml:space="preserve">Output 2.1: The most vulnerable in hosting and displaced communities have access to sufficient quantity of quality, reliable and equitable water and wastewater services </t>
  </si>
  <si>
    <t>Output 1.3- Displaced and host communities adopt sustainable and responsible social and WaSH behavior.</t>
  </si>
  <si>
    <t>Output 2.2- Displaced and host communities adopt sustainable and responsible social and WaSH behavior.</t>
  </si>
  <si>
    <t>Targets 2022</t>
  </si>
  <si>
    <t>Progress 2022 Q2</t>
  </si>
  <si>
    <t>Indicators</t>
  </si>
  <si>
    <t>Indicator ID</t>
  </si>
  <si>
    <t>Outcome Indicators</t>
  </si>
  <si>
    <t>Definition / Description</t>
  </si>
  <si>
    <t>Means of Verification</t>
  </si>
  <si>
    <t>Unit</t>
  </si>
  <si>
    <t>Frequency</t>
  </si>
  <si>
    <t>%</t>
  </si>
  <si>
    <t>A</t>
  </si>
  <si>
    <t>% of increase in budget Balance of WEs has improved as a result of updated tariffing</t>
  </si>
  <si>
    <t xml:space="preserve"> </t>
  </si>
  <si>
    <t>Water Establishment Reports
UNICEF</t>
  </si>
  <si>
    <t>#</t>
  </si>
  <si>
    <t>Yearly</t>
  </si>
  <si>
    <t>TBD</t>
  </si>
  <si>
    <t>B</t>
  </si>
  <si>
    <t xml:space="preserve">% of increase in yearly subscriptions rate </t>
  </si>
  <si>
    <t>Output Budget (USD)</t>
  </si>
  <si>
    <t>Output Indicator</t>
  </si>
  <si>
    <t>Means of Verification (how to measure and who is responsible, tools used)</t>
  </si>
  <si>
    <t>INST</t>
  </si>
  <si>
    <t>1.1.1</t>
  </si>
  <si>
    <t>Extent to which the updated national water sector strategy is adopted</t>
  </si>
  <si>
    <r>
      <rPr>
        <sz val="11"/>
        <color theme="1"/>
        <rFont val="Calibri"/>
      </rPr>
      <t xml:space="preserve">Update 2010 strategy to reflect progress to date and to factor additional load of displaced persons from Syria
</t>
    </r>
    <r>
      <rPr>
        <b/>
        <u/>
        <sz val="11"/>
        <color theme="1"/>
        <rFont val="Calibri"/>
      </rPr>
      <t>Scale:</t>
    </r>
    <r>
      <rPr>
        <sz val="11"/>
        <color theme="1"/>
        <rFont val="Calibri"/>
      </rPr>
      <t xml:space="preserve">
Out of Date = 0
On Progress = 1
Developed = 2
Developed and disseminated = 3</t>
    </r>
  </si>
  <si>
    <t>MoEW- document disseminated to sector
SEA (World bank)  results</t>
  </si>
  <si>
    <t>N/A</t>
  </si>
  <si>
    <t>1.1.2</t>
  </si>
  <si>
    <t>Promulgation of an emergency national  tariff increase as an immediate response  for the devaluation of the LBP</t>
  </si>
  <si>
    <t>Not updated=0
Update in each WE`s areas=1</t>
  </si>
  <si>
    <t>MOEW, WEs  bulletins</t>
  </si>
  <si>
    <t>1.1.3</t>
  </si>
  <si>
    <t>Extent to which the National water quality monitoring plan is adopted</t>
  </si>
  <si>
    <r>
      <rPr>
        <sz val="11"/>
        <color theme="1"/>
        <rFont val="Calibri"/>
      </rPr>
      <t xml:space="preserve">Water Safety Planning status
</t>
    </r>
    <r>
      <rPr>
        <b/>
        <u/>
        <sz val="11"/>
        <color theme="1"/>
        <rFont val="Calibri"/>
      </rPr>
      <t>Scale:</t>
    </r>
    <r>
      <rPr>
        <sz val="11"/>
        <color theme="1"/>
        <rFont val="Calibri"/>
      </rPr>
      <t xml:space="preserve">
Out of Date = 0
On Progress = 1
Developed = 2
Developed and disseminated = 3</t>
    </r>
  </si>
  <si>
    <t>MoEW supported by UNICEF - document disseminated to sector</t>
  </si>
  <si>
    <t>1.1.4</t>
  </si>
  <si>
    <t>Extent to which the National ground water resource monitoring plan is adopted</t>
  </si>
  <si>
    <r>
      <rPr>
        <sz val="11"/>
        <color theme="1"/>
        <rFont val="Calibri"/>
      </rPr>
      <t xml:space="preserve">National Groundwater Strategy
</t>
    </r>
    <r>
      <rPr>
        <b/>
        <u/>
        <sz val="11"/>
        <color theme="1"/>
        <rFont val="Calibri"/>
      </rPr>
      <t>Scale:</t>
    </r>
    <r>
      <rPr>
        <sz val="11"/>
        <color theme="1"/>
        <rFont val="Calibri"/>
      </rPr>
      <t xml:space="preserve">
Out of Date = 0
On Progress = 1
Developed = 2
Developed and disseminated = 3</t>
    </r>
  </si>
  <si>
    <t>1.1.5</t>
  </si>
  <si>
    <t>Extent to which the Water Establishments  updated with action plans for Water and Wastewater Management</t>
  </si>
  <si>
    <t>Action plans for implementation of immediate priority needs of each of the 4 WE based on the various water and wastewater masterplans and in accordance with the updated NWSS</t>
  </si>
  <si>
    <t>Action plans</t>
  </si>
  <si>
    <t>Progress  2022-Q2</t>
  </si>
  <si>
    <t>1.2.1</t>
  </si>
  <si>
    <t># of WE customer records identified, updated and geo-referenced.</t>
  </si>
  <si>
    <t>Count # of all subscribers records that have
been uniquely associated to a person and to a
unit (regardless of the subscription status)</t>
  </si>
  <si>
    <t>Activity Info (partner
reporting), WE records</t>
  </si>
  <si>
    <t>1.2.2</t>
  </si>
  <si>
    <t># of WEs employees received training</t>
  </si>
  <si>
    <t>Activity Info (partner
reporting)</t>
  </si>
  <si>
    <t>1.2.3</t>
  </si>
  <si>
    <t># of equipment packages and/or software applications provided to RWEs</t>
  </si>
  <si>
    <t>Equipment packages are to be counted not by
item but by group of items serving the same
purpose (e.g. count # water analysis kits, not
# incubator)</t>
  </si>
  <si>
    <t>Activity Info (partner
reporting), WE handover
certificates</t>
  </si>
  <si>
    <t>1.2.4</t>
  </si>
  <si>
    <t>in kind support to WEs(Fuel and consumables)</t>
  </si>
  <si>
    <t>to share what in kind  support is provided to WEs based on request of WEs</t>
  </si>
  <si>
    <t>Activity Info (partner reporting)</t>
  </si>
  <si>
    <t>monthly</t>
  </si>
  <si>
    <t>1.2.5</t>
  </si>
  <si>
    <t># of new subscribers to WEs service and old subscribers that start to pay.</t>
  </si>
  <si>
    <t xml:space="preserve">Activity Info (partner reporting) plus WE subscription data/reports </t>
  </si>
  <si>
    <t>List Activities under this output 1.1</t>
  </si>
  <si>
    <t>Activity 1</t>
  </si>
  <si>
    <t xml:space="preserve">Dissemination the updated NWSS to reflect progress and current situation </t>
  </si>
  <si>
    <t>Activity 2</t>
  </si>
  <si>
    <t>Development and adoption of a national water quality monitoring plan</t>
  </si>
  <si>
    <t>Activity 3</t>
  </si>
  <si>
    <t>Development and adoption of a national ground water resource monitoring plan</t>
  </si>
  <si>
    <t>Activity 4</t>
  </si>
  <si>
    <t>Develop a plan for Digitalization of WEs and MOEW databases</t>
  </si>
  <si>
    <t>Activity 5</t>
  </si>
  <si>
    <r>
      <rPr>
        <sz val="11"/>
        <color theme="1"/>
        <rFont val="Calibri"/>
      </rPr>
      <t xml:space="preserve">Capacity building of MoEW and WE to address </t>
    </r>
    <r>
      <rPr>
        <sz val="11"/>
        <color theme="1"/>
        <rFont val="Arial"/>
      </rPr>
      <t>water quality/quantity monitoring,</t>
    </r>
    <r>
      <rPr>
        <sz val="11"/>
        <color theme="1"/>
        <rFont val="Calibri"/>
      </rPr>
      <t xml:space="preserve"> WW management and cost recovery (staff mobilisation, trainings, equipments, etc.)</t>
    </r>
  </si>
  <si>
    <t>Activity 6</t>
  </si>
  <si>
    <t>Update of WEs Customer Databases and link to GIS</t>
  </si>
  <si>
    <t>Activity 7</t>
  </si>
  <si>
    <t>Provision of Equipment/Provision of in-kind assisstance to WEs  and training support Ministry of Energy and Water and Water Establishment</t>
  </si>
  <si>
    <t>Activity 8</t>
  </si>
  <si>
    <t>Assist in developing Water SAFETY PLAN at site level including training of partners and WEs Staffs</t>
  </si>
  <si>
    <t>Activity 9</t>
  </si>
  <si>
    <t>Development of WASH Vulnerability Mapping youth and gender inclusive</t>
  </si>
  <si>
    <t>Progress 2022-Q2</t>
  </si>
  <si>
    <t>% increase in proportion of population using safely managed drinking water services
(SDG 6.1.1)</t>
  </si>
  <si>
    <t>Proportion of population using safely managed drinking water services. Drinking water:
1) from an improved water source,
2) that is located on premises,
3) available when needed, and 
4) free from faecal contamination.</t>
  </si>
  <si>
    <t>JMP 2016 and 2020
Monitoring Plan at Source level (WEs data)</t>
  </si>
  <si>
    <t>4yr</t>
  </si>
  <si>
    <t>% increase in proportion of wastewater safely treated
(Household component to WWTPs of SDG 6.3.1)</t>
  </si>
  <si>
    <t xml:space="preserve">The proportion of wastewater generated by households and by economic activities (based on ISIC categories) that is safely treated compared to total wastewater generated by households and economic activities. 
The household component includes WWTPs and on-site facilities. 
Treatment implies any process for rendering wastewater fit to meet applicable environmental standards or other quality norms; treatment can be categorized into primary, secondary, and tertiary treatment levels, with further categorization by mechanical, biological, and advanced technologies and treatment efficiency.
Importantly, the treatment level and performance of the treatment plant should be considered together with the end use of the treated fractions.
Data on the household component will come from the monitoring of 6.2.1. The excreta from on-site facilities may either be managed in-situ or removed from the premises for treatment and disposal elsewhere. Sewered networks and on-site facilities are often regulated by different authorities so these data may need to be collected separately. Similarly, separate data sources will also be required for rural areas and urban centres. 
For the economic activities component, an initial monitoring step would be to make estimations based on registers of economic activities, and to focus on hazardous industries. </t>
  </si>
  <si>
    <t>WWTP study 2016, 2020</t>
  </si>
  <si>
    <t>C</t>
  </si>
  <si>
    <r>
      <rPr>
        <sz val="11"/>
        <color theme="1"/>
        <rFont val="Calibri"/>
      </rPr>
      <t xml:space="preserve">% increase of boys, girls, women and men with appropriate hygiene </t>
    </r>
    <r>
      <rPr>
        <sz val="11"/>
        <color theme="1"/>
        <rFont val="Calibri (Body)"/>
      </rPr>
      <t xml:space="preserve">knowledge, attitudes and </t>
    </r>
    <r>
      <rPr>
        <sz val="11"/>
        <color theme="1"/>
        <rFont val="Calibri"/>
      </rPr>
      <t>practices</t>
    </r>
  </si>
  <si>
    <t>Proportion of population that has knowledge of:
1) 3 out of 5 critical times for handwashing (before eating, before feeding the baby, before handling food, after using toilet, after change diapers)
2) 2 out of 4 ways to prevent of disease transmission (hand washing, drinking safe water, using latrines, food safety)
and practice:
3) using hygienic latrine/toilets (no strong smell or significant numbers of flies or mosquitos, no visible faeces on the floor, walls, seat or around the facility)
4) disposing solid waste safely and hygienically (municipality collected)</t>
  </si>
  <si>
    <t>KAP survey 
HCMT 2020</t>
  </si>
  <si>
    <t>3yr</t>
  </si>
  <si>
    <t>List below indicators used to measure Output 2.1</t>
  </si>
  <si>
    <t>SYR</t>
  </si>
  <si>
    <t>LEB</t>
  </si>
  <si>
    <t>TOTAL</t>
  </si>
  <si>
    <t>2.1.1</t>
  </si>
  <si>
    <r>
      <rPr>
        <sz val="11"/>
        <color theme="1"/>
        <rFont val="Calibri"/>
      </rPr>
      <t xml:space="preserve"># of affected people assisted with </t>
    </r>
    <r>
      <rPr>
        <u/>
        <sz val="11"/>
        <color theme="1"/>
        <rFont val="Calibri (Body)"/>
      </rPr>
      <t>improved</t>
    </r>
    <r>
      <rPr>
        <u/>
        <sz val="11"/>
        <color theme="1"/>
        <rFont val="Calibri"/>
      </rPr>
      <t xml:space="preserve"> access</t>
    </r>
    <r>
      <rPr>
        <sz val="11"/>
        <color theme="1"/>
        <rFont val="Calibri"/>
      </rPr>
      <t xml:space="preserve"> to adequate quantity of </t>
    </r>
    <r>
      <rPr>
        <u/>
        <sz val="11"/>
        <color theme="1"/>
        <rFont val="Calibri (Body)"/>
      </rPr>
      <t>safe water</t>
    </r>
    <r>
      <rPr>
        <sz val="11"/>
        <color theme="1"/>
        <rFont val="Calibri"/>
      </rPr>
      <t xml:space="preserve"> for drinking and for domestic use</t>
    </r>
  </si>
  <si>
    <t xml:space="preserve">Improvements can be done for anyone or several of the following: Source, Storage, Transmission, Distribution, Quality; for new or existing systems. Water at HH level should be improved in accordance with national standards. </t>
  </si>
  <si>
    <t>Monthly</t>
  </si>
  <si>
    <t>2.1.2</t>
  </si>
  <si>
    <r>
      <rPr>
        <sz val="11"/>
        <color theme="1"/>
        <rFont val="Calibri"/>
      </rPr>
      <t xml:space="preserve"># of affected people assisted with </t>
    </r>
    <r>
      <rPr>
        <u/>
        <sz val="11"/>
        <color theme="1"/>
        <rFont val="Calibri (Body)"/>
      </rPr>
      <t>improved access</t>
    </r>
    <r>
      <rPr>
        <sz val="11"/>
        <color theme="1"/>
        <rFont val="Calibri"/>
      </rPr>
      <t xml:space="preserve"> to </t>
    </r>
    <r>
      <rPr>
        <u/>
        <sz val="11"/>
        <color theme="1"/>
        <rFont val="Calibri (Body)"/>
      </rPr>
      <t>safely managed wastewater</t>
    </r>
    <r>
      <rPr>
        <sz val="11"/>
        <color theme="1"/>
        <rFont val="Calibri"/>
      </rPr>
      <t xml:space="preserve"> services</t>
    </r>
  </si>
  <si>
    <t>Improvements can be done for anyone or several of the following: HH toilet and plumbing, sewerage collection and conveyance, WWTP with secondary treatment Environmentally safe disposal. New works and improvements should be undertaken in accordance with national standards. To achieve safely managed wastewater services people should use improved sanitation facilities that are not shared with other households, and the excreta produced should either be:
1) treated and disposed of in situ,
2) stored temporarily and then emptied, transported and treated off-site, or
3) transported through a sewer with wastewater and then treated off-site.</t>
  </si>
  <si>
    <t>2.1.3</t>
  </si>
  <si>
    <t>Average WASH vulnerability reduced in temporary locations</t>
  </si>
  <si>
    <t>Average of total vulnerability scores of all sites of WASH Assessment Platform (WAP). Scores range from 0 - 100, the higher the number the worse the WASH vulnerability.</t>
  </si>
  <si>
    <t>WAP data, Sector IM</t>
  </si>
  <si>
    <t>Every 3 months</t>
  </si>
  <si>
    <t>50 points</t>
  </si>
  <si>
    <t>2.1.4</t>
  </si>
  <si>
    <r>
      <rPr>
        <sz val="11"/>
        <color theme="1"/>
        <rFont val="Calibri"/>
      </rPr>
      <t># of affected people assisted with</t>
    </r>
    <r>
      <rPr>
        <sz val="11"/>
        <color rgb="FFFF0000"/>
        <rFont val="Calibri"/>
      </rPr>
      <t xml:space="preserve"> </t>
    </r>
    <r>
      <rPr>
        <b/>
        <sz val="11"/>
        <color rgb="FFFF0000"/>
        <rFont val="Calibri"/>
      </rPr>
      <t>temporary</t>
    </r>
    <r>
      <rPr>
        <sz val="11"/>
        <color rgb="FFFF0000"/>
        <rFont val="Calibri"/>
      </rPr>
      <t xml:space="preserve"> </t>
    </r>
    <r>
      <rPr>
        <sz val="11"/>
        <color theme="1"/>
        <rFont val="Calibri"/>
      </rPr>
      <t xml:space="preserve">access to adequate quantity of safe </t>
    </r>
    <r>
      <rPr>
        <b/>
        <sz val="11"/>
        <color theme="1"/>
        <rFont val="Calibri"/>
      </rPr>
      <t>water</t>
    </r>
    <r>
      <rPr>
        <sz val="11"/>
        <color theme="1"/>
        <rFont val="Calibri"/>
      </rPr>
      <t xml:space="preserve"> for drinking and water for domestic use</t>
    </r>
  </si>
  <si>
    <t xml:space="preserve">Count the # of people (new beneficiaries), each month, that have been assisted to ensure they have the minimum daily quantity and quality of water in accordance with sector standards. </t>
  </si>
  <si>
    <t>2.1.5</t>
  </si>
  <si>
    <t>Volume of safe drinking water provided through water trucking</t>
  </si>
  <si>
    <t>Trucked water should be drinking water quality in accordance with sector standards</t>
  </si>
  <si>
    <t>m3</t>
  </si>
  <si>
    <t>2.1.6</t>
  </si>
  <si>
    <r>
      <rPr>
        <sz val="11"/>
        <color theme="1"/>
        <rFont val="Calibri"/>
      </rPr>
      <t xml:space="preserve"># of affected people with access to improved safe </t>
    </r>
    <r>
      <rPr>
        <b/>
        <sz val="11"/>
        <color theme="1"/>
        <rFont val="Calibri"/>
      </rPr>
      <t>sanitation</t>
    </r>
    <r>
      <rPr>
        <sz val="11"/>
        <color theme="1"/>
        <rFont val="Calibri"/>
      </rPr>
      <t xml:space="preserve"> in </t>
    </r>
    <r>
      <rPr>
        <b/>
        <sz val="11"/>
        <color rgb="FFFF0000"/>
        <rFont val="Calibri"/>
      </rPr>
      <t>temporary</t>
    </r>
    <r>
      <rPr>
        <sz val="11"/>
        <color theme="1"/>
        <rFont val="Calibri"/>
      </rPr>
      <t xml:space="preserve"> locations</t>
    </r>
  </si>
  <si>
    <t>Count the # of people (new beneficiaries), each month, that have been assisted to ensure they have access to improved safe sanitation in accordance with sector standards. This includes ensuring wastewater is desludged from sites as regularly as the collection facilities require and disposing into an approved wastewater treatment system.</t>
  </si>
  <si>
    <t>2.1.7</t>
  </si>
  <si>
    <t xml:space="preserve">Total Volume of sludge/wastewater transported from site and disposed into a wastewater treatment system (preventive + on-call) </t>
  </si>
  <si>
    <t xml:space="preserve">Disposal of sludge/wastewater into an suitable sewer system for treatement at the WWTP should be by agreement with the operator of the system. </t>
  </si>
  <si>
    <t>2.1.7.B</t>
  </si>
  <si>
    <t xml:space="preserve"> Volume of sludge removed from site based on on-call/referral during the month</t>
  </si>
  <si>
    <t xml:space="preserve">Disposal of sludge/wastewater into an suitable sewer system for treatement at the WWTP should be by agreement with the operator of the system. Based on referral or on-call </t>
  </si>
  <si>
    <t>2.1.8</t>
  </si>
  <si>
    <t># of affected women/men benefiting from livelihood opportunities</t>
  </si>
  <si>
    <t>Employment opportunities will fit into one of the two following categories: 
•	An uninterrupted 2-3-month employment opportunity (min. 20 days/months) or a total amount of at least 40 labour days/person consisting of several shorter placements. 
•	Each employment opportunity will be for a single person. we will not add up several shorter job opportunities (e.g. day jobs) to equal one longer job opportunity. 
•	We count all employment opportunities that meet the above requirements equally. This means a 12-months job for a single person will not count as 6 employment opportunities. We therefore will not work solely based on labour days. 
•	Local regulations will always be followed. If due to such regulations or other exceptional reasons shorter durations of some employment opportunities are required, this will be discussed on a case by case basis. In those cases, the average length of all employment opportunities in a project will be at least 2 months/40 labour days.  
•	Payments will respect and not be below the local minimum wage or - if existing - national cash for work guidelines. 
•	ILO Core labour standards will be met.
•	Projects will target balanced benefits for host communities and refugees (as an average over the project duration and project locations) and avoid discrimination effects.</t>
  </si>
  <si>
    <t>Every 6 months</t>
  </si>
  <si>
    <t>2,1,9</t>
  </si>
  <si>
    <t>Number of new and rehabilitated latrines to meet environmentally friendly practices (septic tanks, ABR and Holding tanks)</t>
  </si>
  <si>
    <t>Latrines connected to: Above ground, Irrigation/storm water/drainage, Water Body, Uncovered pit, covered pit, Cesspit, collapsed/damaged holding tank require rehabilitation to meet environmentally friendly practices
Number of latrines that should be converted to meet environmentally friendly practices: a) Networks which lead to operational WWTP, b) Holding tanks regularly desludged and sludge disposed in existing operational WWTP, c) Septic tanks continuously monitored for operation and maintenance, d) Individual WWT facilities approved by MoE.</t>
  </si>
  <si>
    <t>WAP data, 
Activity Info (partner reporting)</t>
  </si>
  <si>
    <t>2.1.10</t>
  </si>
  <si>
    <t># of disadvantaged areas that benefitted from WaSH services as part of a multi-sectoral intervention.</t>
  </si>
  <si>
    <t xml:space="preserve">WaSH sector partners will refer to list of disadvantaged areas, identified through multisectoral vulnerability assessment tools, to be targeted with WaSH services (upgrade of network, provision of humanitarian service water trucking, desludging, distribution of kits) </t>
  </si>
  <si>
    <t>Partners reporting</t>
  </si>
  <si>
    <t xml:space="preserve">area/neighborhood </t>
  </si>
  <si>
    <t>List Activities under this output 2.1</t>
  </si>
  <si>
    <t>Provision of access to safe drinking water in temporary sites through water trucking or other modalities such as vouchers or cash</t>
  </si>
  <si>
    <t>Provision of water storage capacity at household and communal level in temporary sites: 1m3 tanks, etc.</t>
  </si>
  <si>
    <t>Operation and maintenance in temporary sites of household-level and communal water supply facilities and services</t>
  </si>
  <si>
    <r>
      <rPr>
        <sz val="11"/>
        <color theme="1"/>
        <rFont val="Calibri"/>
      </rPr>
      <t xml:space="preserve">Construction/rehabilitation of latrines/toilets in temporary sites at household level including safe on-site treatment and disposal of excreta or safe containment </t>
    </r>
    <r>
      <rPr>
        <sz val="11"/>
        <color theme="1"/>
        <rFont val="Calibri (Body)"/>
      </rPr>
      <t>(considering age, gender, disability for latrines)</t>
    </r>
  </si>
  <si>
    <t>Operation and maintenance of WASH facilities and services (repairs &amp; maintenance to connections, water points, plumbing, etc. to ensure water quantity, quality and storage). including the decomissioning of latrines/toilets, holding tanks, septic systems and connections to sewage systems and disposal of wastewater or sludge to existing WWTPs or to other approved Sewage treatment facilities where it is viable); household-level and site solid waste facilities and services (including repair and replacement of bins), vector control and drainage.</t>
  </si>
  <si>
    <t>Scale up innovations and pilot programmes in water and wastewater management for temporary sites and advocate for a national consensus to move to more cost-effective services</t>
  </si>
  <si>
    <t>Extension/ rehabilitation/ construction of public water distribution network (including transmission and pumping lines)</t>
  </si>
  <si>
    <t>Construction / Rehabilitation of public water source (springs, wells, treatment facilities), including provision of equipment for proper operations of developed sources</t>
  </si>
  <si>
    <t>Provision of water storage capacity at communal level: construction/ rehabilitation of large permanent (concrete) water storage tanks, reservoirs, etc.</t>
  </si>
  <si>
    <t>Activity 10</t>
  </si>
  <si>
    <t>Construction/Augmentation/rehabilitation of wastewater treatment facilities</t>
  </si>
  <si>
    <t>Activity 11</t>
  </si>
  <si>
    <t>Construction/Augmentation/rehabilitation of wastewater networks and lift stations</t>
  </si>
  <si>
    <t>Activity 12</t>
  </si>
  <si>
    <t>Construction/Augmentation/rehabilitation and cleaning of storm water channels and provision of protection fences</t>
  </si>
  <si>
    <t>Activity 13</t>
  </si>
  <si>
    <t>Construction/ rehabilitation and modernisation of irrigation systems, including water sources and networks</t>
  </si>
  <si>
    <t>Activity 14</t>
  </si>
  <si>
    <t>Rehabilitation of WASH facilites in PHCs</t>
  </si>
  <si>
    <t>Activity 15</t>
  </si>
  <si>
    <t>Inclusion of special needs in WASH response through dedicated human resourses</t>
  </si>
  <si>
    <t>Activity 16</t>
  </si>
  <si>
    <t xml:space="preserve">Training of community and WASH focal points on Surveillance, GBV Core Concepts, referral pathways and PSEA. And creation of youth committees and children committees </t>
  </si>
  <si>
    <t>Activity 17</t>
  </si>
  <si>
    <t>Capacity building of contractors  and partner NGOs on PSEA</t>
  </si>
  <si>
    <t>List below indicators used to measure Output 1.3</t>
  </si>
  <si>
    <t>Targets 2021</t>
  </si>
  <si>
    <t>Progress  2021</t>
  </si>
  <si>
    <t>2.2.1</t>
  </si>
  <si>
    <t># individuals who have experienced a WASH behaviour change session/activity (#of women, #of men, #of girls #of boys)</t>
  </si>
  <si>
    <t>The session should cover: EITHER a) at least 1 topic of WATER ACCOUNTABILITY (water conservation, or cost recovery, or water accountability) OR b) at least 1 of the 9 topics related to WASH: 1) Diarrhea / ORS / Handwashing; 2) Chain of contamination (food, water, open defecation, vector); 3) personal hygiene; 4) water chain storage and treatment; 5) menstrual hygiene; 6) SWM 7) vector control, 8) Identification and mitigation of WASH related SGBV risks, 9) A cleaning campaign for latrines, solid waste, water tanks… is considered a changing behavior activity</t>
  </si>
  <si>
    <t>2.2.2</t>
  </si>
  <si>
    <t xml:space="preserve"># of individuals who adopt three key safe WASH practices </t>
  </si>
  <si>
    <t>1. using hygienic latrine, 2. drinking safe water, and 3. knowing 3 out of 5 critical times for hand washing</t>
  </si>
  <si>
    <t>Healthy Camp Monitoring Tool (HCMT) for UNICEF partners
KAP surveys for non-UNICEF partners</t>
  </si>
  <si>
    <t>2.2.3</t>
  </si>
  <si>
    <t xml:space="preserve">% of community feedback received that are responded to (IS). </t>
  </si>
  <si>
    <t xml:space="preserve">All ISs covered by the sector should be covered by a feedback mechanism through which beneficiaries are able to report any complains </t>
  </si>
  <si>
    <t>List Activities under this output 1.3</t>
  </si>
  <si>
    <t>Community mobilisation for improved WASH behaviours</t>
  </si>
  <si>
    <t>Mass media and awareness campaigns  to municipalities (hygiene, water conservation, water quality and SWM)</t>
  </si>
  <si>
    <t>Support and training to WASH committees with 50% or more of female members and community based hygiene volunteers</t>
  </si>
  <si>
    <t>Initial local level water services assessments and sensitisation of users on responsible use of water</t>
  </si>
  <si>
    <t>Delivery of hygiene supplies to informal settlements and to students</t>
  </si>
  <si>
    <t>Customers satisfaction surveys about water services before and after infrastructural interventions</t>
  </si>
  <si>
    <t>Adapt and Implement the Water Establishment Communication and Community Trust-Building Strategy</t>
  </si>
  <si>
    <t>Capacity building through training for MoPH and MEHE public health promoters</t>
  </si>
  <si>
    <t>Establish a community engagement plan to strenghten the relationship between communities, and governmental entities</t>
  </si>
  <si>
    <t xml:space="preserve">Conduct study and strategy on Behavior change </t>
  </si>
  <si>
    <t>Estabslish of Youth and children commitees as main drive to achieve community engagement</t>
  </si>
  <si>
    <t>Outcome 1: More vulnerable people in Lebanon are using safely managed drinking water and sanitation services whilst reducing health and environmental risks and improving water quality by increasing the proportion of wastewater that is safely treated.</t>
  </si>
  <si>
    <t>Syrians</t>
  </si>
  <si>
    <t>Leb</t>
  </si>
  <si>
    <t>Means of Verification (how to measure and who is responsible)</t>
  </si>
  <si>
    <t>Achievement 2018</t>
  </si>
  <si>
    <t>Achievement 2019</t>
  </si>
  <si>
    <t>Achievement 2020</t>
  </si>
  <si>
    <t>Achievement 2021</t>
  </si>
  <si>
    <t>JMP 2016 and 2020</t>
  </si>
  <si>
    <t xml:space="preserve">NA </t>
  </si>
  <si>
    <r>
      <rPr>
        <sz val="11"/>
        <color theme="1"/>
        <rFont val="Calibri, Arial"/>
      </rPr>
      <t xml:space="preserve">% increase of boys, girls, women and men with appropriate hygiene </t>
    </r>
    <r>
      <rPr>
        <sz val="11"/>
        <color theme="1"/>
        <rFont val="Calibri (Body)"/>
      </rPr>
      <t xml:space="preserve">knowledge, attitudes and </t>
    </r>
    <r>
      <rPr>
        <sz val="11"/>
        <color theme="1"/>
        <rFont val="Calibri"/>
      </rPr>
      <t>practices</t>
    </r>
  </si>
  <si>
    <t>Achievemnts 2018</t>
  </si>
  <si>
    <t>Targets 2018</t>
  </si>
  <si>
    <t>Targets 2019</t>
  </si>
  <si>
    <t>Achievements 2019</t>
  </si>
  <si>
    <t>Targets 2020</t>
  </si>
  <si>
    <t>Achievments 2020</t>
  </si>
  <si>
    <t>Achievments 2021</t>
  </si>
  <si>
    <t>Form in AI</t>
  </si>
  <si>
    <t>Instituion Level</t>
  </si>
  <si>
    <r>
      <rPr>
        <sz val="11"/>
        <color theme="1"/>
        <rFont val="Calibri, Arial"/>
      </rPr>
      <t xml:space="preserve">Update 2010 strategy to reflect progress to date and to factor additional load of displaced persons from Syria
</t>
    </r>
    <r>
      <rPr>
        <b/>
        <u/>
        <sz val="11"/>
        <color theme="1"/>
        <rFont val="Calibri, Arial"/>
      </rPr>
      <t>Scale:</t>
    </r>
    <r>
      <rPr>
        <sz val="11"/>
        <color theme="1"/>
        <rFont val="Calibri, Arial"/>
      </rPr>
      <t xml:space="preserve">
Out of Date = 0
On Progress = 1
Developed = 2
Developed and disseminated = 3</t>
    </r>
  </si>
  <si>
    <t>MoEW- document disseminated to sector</t>
  </si>
  <si>
    <t>MoEW supported by ? - document disseminated to sector</t>
  </si>
  <si>
    <t>Extent to which the Government led regional water and wastewater plans updated with action plans</t>
  </si>
  <si>
    <t xml:space="preserve"># of WE customer records identified, updated and geo-referenced.
</t>
  </si>
  <si>
    <t>1.1.6</t>
  </si>
  <si>
    <t>1.1.7</t>
  </si>
  <si>
    <t>Responsible</t>
  </si>
  <si>
    <t xml:space="preserve">disseminate the updated NWSS to reflect progress and current situation </t>
  </si>
  <si>
    <t>MoEW</t>
  </si>
  <si>
    <t>MoEW, UNICEF</t>
  </si>
  <si>
    <t xml:space="preserve">Support for the development of a national feedback and accountability mechanism </t>
  </si>
  <si>
    <t>Develop and adopt an Acute Watery Diahrea (AWD) national contingency plan with MoPH</t>
  </si>
  <si>
    <t>MoEW, MoPH, UNICEF</t>
  </si>
  <si>
    <t>Development of WASH Vulnerability Framework for girls, boys, women and men</t>
  </si>
  <si>
    <r>
      <rPr>
        <sz val="11"/>
        <color theme="1"/>
        <rFont val="Calibri, Arial"/>
      </rPr>
      <t xml:space="preserve">Capacity building of MoEW and WE to address </t>
    </r>
    <r>
      <rPr>
        <sz val="11"/>
        <color theme="1"/>
        <rFont val="Calibri (Body)"/>
      </rPr>
      <t>water quality/quantity monitoring,</t>
    </r>
    <r>
      <rPr>
        <sz val="11"/>
        <color theme="1"/>
        <rFont val="Calibri"/>
      </rPr>
      <t xml:space="preserve"> WW management and cost recovery (staff mobilisation, trainings, equipments, etc.)</t>
    </r>
  </si>
  <si>
    <t>Equipment and training support to improve Ministry of Energy and Water and Water Establishment capacities in priority areas</t>
  </si>
  <si>
    <t>Support MoE's and MoEW's capacities in deploying needed resources for investigating, monitoring and follow up of potential sources of contamination of water and land resources around displaced populations and host communities and propose alternative solutions</t>
  </si>
  <si>
    <t>MoE, MoEW, UNICEF, UNDP</t>
  </si>
  <si>
    <t xml:space="preserve">Output 1.2: The most vulnerable in hosting and displaced communities have access to sufficient quantity of quality, reliable and equitable water and wastewater services </t>
  </si>
  <si>
    <t>List below indicators used to measure Output 1.2</t>
  </si>
  <si>
    <t xml:space="preserve">Achievement 2020 </t>
  </si>
  <si>
    <t>Achievements 2021</t>
  </si>
  <si>
    <t>Locality Level</t>
  </si>
  <si>
    <r>
      <rPr>
        <sz val="11"/>
        <color theme="1"/>
        <rFont val="Calibri, Arial"/>
      </rPr>
      <t xml:space="preserve"># of affected people assisted with </t>
    </r>
    <r>
      <rPr>
        <u/>
        <sz val="11"/>
        <color theme="1"/>
        <rFont val="Calibri (Body)"/>
      </rPr>
      <t>improved</t>
    </r>
    <r>
      <rPr>
        <u/>
        <sz val="11"/>
        <color theme="1"/>
        <rFont val="Calibri"/>
      </rPr>
      <t xml:space="preserve"> access</t>
    </r>
    <r>
      <rPr>
        <sz val="11"/>
        <color theme="1"/>
        <rFont val="Calibri"/>
      </rPr>
      <t xml:space="preserve"> to adequate quantity of </t>
    </r>
    <r>
      <rPr>
        <u/>
        <sz val="11"/>
        <color theme="1"/>
        <rFont val="Calibri (Body)"/>
      </rPr>
      <t>safe water</t>
    </r>
    <r>
      <rPr>
        <sz val="11"/>
        <color theme="1"/>
        <rFont val="Calibri"/>
      </rPr>
      <t xml:space="preserve"> for drinking and for domestic use</t>
    </r>
  </si>
  <si>
    <r>
      <rPr>
        <sz val="11"/>
        <color theme="1"/>
        <rFont val="Calibri, Arial"/>
      </rPr>
      <t xml:space="preserve"># of affected people assisted with </t>
    </r>
    <r>
      <rPr>
        <u/>
        <sz val="11"/>
        <color theme="1"/>
        <rFont val="Calibri (Body)"/>
      </rPr>
      <t>improved access</t>
    </r>
    <r>
      <rPr>
        <sz val="11"/>
        <color theme="1"/>
        <rFont val="Calibri"/>
      </rPr>
      <t xml:space="preserve"> to </t>
    </r>
    <r>
      <rPr>
        <u/>
        <sz val="11"/>
        <color theme="1"/>
        <rFont val="Calibri (Body)"/>
      </rPr>
      <t>safely managed wastewater</t>
    </r>
    <r>
      <rPr>
        <sz val="11"/>
        <color theme="1"/>
        <rFont val="Calibri"/>
      </rPr>
      <t xml:space="preserve"> services</t>
    </r>
  </si>
  <si>
    <t>Governorate</t>
  </si>
  <si>
    <t>30 points</t>
  </si>
  <si>
    <t>38 points</t>
  </si>
  <si>
    <t>29 points</t>
  </si>
  <si>
    <t>Site or Locality Level</t>
  </si>
  <si>
    <r>
      <rPr>
        <sz val="11"/>
        <color theme="1"/>
        <rFont val="Calibri, Arial"/>
      </rPr>
      <t xml:space="preserve"># of affected people assisted with </t>
    </r>
    <r>
      <rPr>
        <b/>
        <sz val="11"/>
        <color theme="1"/>
        <rFont val="Calibri"/>
      </rPr>
      <t>temporary</t>
    </r>
    <r>
      <rPr>
        <sz val="11"/>
        <color theme="1"/>
        <rFont val="Calibri"/>
      </rPr>
      <t xml:space="preserve"> access to adequate quantity of safe </t>
    </r>
    <r>
      <rPr>
        <b/>
        <sz val="11"/>
        <color theme="1"/>
        <rFont val="Calibri"/>
      </rPr>
      <t>water</t>
    </r>
    <r>
      <rPr>
        <sz val="11"/>
        <color theme="1"/>
        <rFont val="Calibri"/>
      </rPr>
      <t xml:space="preserve"> for drinking and water for domestic use</t>
    </r>
  </si>
  <si>
    <t>1.2.6</t>
  </si>
  <si>
    <r>
      <rPr>
        <sz val="11"/>
        <color theme="1"/>
        <rFont val="Calibri, Arial"/>
      </rPr>
      <t xml:space="preserve"># of affected people with access to improved safe </t>
    </r>
    <r>
      <rPr>
        <b/>
        <sz val="11"/>
        <color theme="1"/>
        <rFont val="Calibri"/>
      </rPr>
      <t>sanitation</t>
    </r>
    <r>
      <rPr>
        <sz val="11"/>
        <color theme="1"/>
        <rFont val="Calibri"/>
      </rPr>
      <t xml:space="preserve"> in </t>
    </r>
    <r>
      <rPr>
        <b/>
        <sz val="11"/>
        <color theme="1"/>
        <rFont val="Calibri"/>
      </rPr>
      <t>temporary</t>
    </r>
    <r>
      <rPr>
        <sz val="11"/>
        <color theme="1"/>
        <rFont val="Calibri"/>
      </rPr>
      <t xml:space="preserve"> locations</t>
    </r>
  </si>
  <si>
    <t>1.2.7</t>
  </si>
  <si>
    <r>
      <rPr>
        <i/>
        <sz val="11"/>
        <color rgb="FFFF0000"/>
        <rFont val="Calibri"/>
      </rPr>
      <t xml:space="preserve">Total </t>
    </r>
    <r>
      <rPr>
        <i/>
        <sz val="11"/>
        <color rgb="FFFF0000"/>
        <rFont val="Calibri"/>
      </rPr>
      <t xml:space="preserve">Volume of sludge/wastewater transported from site and disposed into a wastewater treatment system </t>
    </r>
    <r>
      <rPr>
        <i/>
        <sz val="11"/>
        <color rgb="FFFF0000"/>
        <rFont val="Calibri"/>
      </rPr>
      <t xml:space="preserve">(preventive + on-call) </t>
    </r>
  </si>
  <si>
    <t>1.2.7.A</t>
  </si>
  <si>
    <t>1.2.8</t>
  </si>
  <si>
    <t>1.2.9</t>
  </si>
  <si>
    <t># of municipalities benefiting from improved irrigation efficiency of conveyance systems.</t>
  </si>
  <si>
    <t>Improving irrigation efficiency of existing and planned irrigation schemes to lower stresses on water resources. Works specifically target conveyance systems (primary irrigation canals and networks). As a result water is saved and additional water can be available for domestic use.</t>
  </si>
  <si>
    <t>Every 6 months (report at end of proj)</t>
  </si>
  <si>
    <t>1.2.10</t>
  </si>
  <si>
    <r>
      <rPr>
        <sz val="11"/>
        <color theme="1"/>
        <rFont val="Calibri, Arial"/>
      </rPr>
      <t>Number of rehabilitated latrines to meet environmentally friendly practices</t>
    </r>
    <r>
      <rPr>
        <sz val="11"/>
        <color rgb="FFFF0000"/>
        <rFont val="Calibri"/>
      </rPr>
      <t xml:space="preserve"> (septic tanks, ABR and Holding tanks)</t>
    </r>
  </si>
  <si>
    <t>1.2.11</t>
  </si>
  <si>
    <t xml:space="preserve">Number  of tents having access to an improved greywater system </t>
  </si>
  <si>
    <t>% of tents in the infrmal settlements that have on site grey water management system.</t>
  </si>
  <si>
    <t>unit(shelter in IS)</t>
  </si>
  <si>
    <t>1.2.12</t>
  </si>
  <si>
    <t xml:space="preserve"> Number of prioritized sites to meet environmentally friendly practices </t>
  </si>
  <si>
    <t xml:space="preserve">Number of prioritized sites (out of 3564prioritized sites) where improvement for sanitation has been implemented </t>
  </si>
  <si>
    <t>Partner s' plan</t>
  </si>
  <si>
    <t>site</t>
  </si>
  <si>
    <t>Institutonal</t>
  </si>
  <si>
    <t>1.2.13</t>
  </si>
  <si>
    <t>1.2.14</t>
  </si>
  <si>
    <t>List Activities under this output 1.2</t>
  </si>
  <si>
    <r>
      <rPr>
        <sz val="11"/>
        <color theme="1"/>
        <rFont val="Calibri, Arial"/>
      </rPr>
      <t xml:space="preserve">Construction/rehabilitation of latrines/toilets in temporary sites at household level including safe on-site treatment and disposal of excreta or safe containment </t>
    </r>
    <r>
      <rPr>
        <sz val="11"/>
        <color theme="1"/>
        <rFont val="Calibri (Body)"/>
      </rPr>
      <t>(considering age, gender, disability for latrines)</t>
    </r>
  </si>
  <si>
    <r>
      <rPr>
        <sz val="11"/>
        <color theme="1"/>
        <rFont val="Calibri, Arial"/>
      </rPr>
      <t xml:space="preserve">Training of community and WASH focal points on Surveillance, GBV Core Concepts, referral pathways and PSEA. And </t>
    </r>
    <r>
      <rPr>
        <sz val="11"/>
        <color rgb="FFFF0000"/>
        <rFont val="Calibri"/>
      </rPr>
      <t xml:space="preserve">creation of youth committees and children committees </t>
    </r>
  </si>
  <si>
    <t>Activity 18</t>
  </si>
  <si>
    <t xml:space="preserve">Implementation of Water SAFETY PLAN AT SITE LEVEL INCLUDING TRAINING OF PARTNERS </t>
  </si>
  <si>
    <t>Activity 19</t>
  </si>
  <si>
    <t>Implementation of Water Safety Plan in the pilot areas with capacity building for WEs staff</t>
  </si>
  <si>
    <t>Activity 20</t>
  </si>
  <si>
    <t>Provision of in-kind assisstance to WEs</t>
  </si>
  <si>
    <t>Achievemnt 2018</t>
  </si>
  <si>
    <t>Acheivenments 2020</t>
  </si>
  <si>
    <t>Means of Verification ( how to measure and who is responsible, tools used )</t>
  </si>
  <si>
    <t>Total</t>
  </si>
  <si>
    <t>1.3.1</t>
  </si>
  <si>
    <r>
      <rPr>
        <sz val="11"/>
        <color theme="1"/>
        <rFont val="Calibri, Arial"/>
      </rPr>
      <t xml:space="preserve"># individuals who have experienced a WASH behaviour change session/activity </t>
    </r>
    <r>
      <rPr>
        <sz val="11"/>
        <color rgb="FFFF0000"/>
        <rFont val="Calibri"/>
      </rPr>
      <t>(#of women, #of men, #of girls #of boys)</t>
    </r>
  </si>
  <si>
    <t>Institutional Level</t>
  </si>
  <si>
    <t>1.3.2</t>
  </si>
  <si>
    <t># of new subscribers to WEs service and number of old subscribers that start to pay.</t>
  </si>
  <si>
    <t>1.3.3</t>
  </si>
  <si>
    <t>1.3.4</t>
  </si>
  <si>
    <t>LCRP PIN (Calculated 2017)</t>
  </si>
  <si>
    <t>Source of Data</t>
  </si>
  <si>
    <t>Vasyr 2017</t>
  </si>
  <si>
    <t>JMP 2017</t>
  </si>
  <si>
    <t>UNRWA 2017</t>
  </si>
  <si>
    <t>Migrants</t>
  </si>
  <si>
    <t>All Population LCRP</t>
  </si>
  <si>
    <t>MSNA PIN (Calculated 2022)</t>
  </si>
  <si>
    <t>MSNA 2021</t>
  </si>
  <si>
    <t>Suzy Hoayek (suzy.hoayek@gmail.com); 
Jakub Pajak (jpajak@unicef.org)
Michele Citton (m.citton@lebrelief.org)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</si>
</sst>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7" x14ac:knownFonts="1">
    <font>
      <sz val="11"/>
      <color theme="1"/>
      <name val="Arial"/>
      <scheme val="minor"/>
    </font>
    <font>
      <b/>
      <sz val="12"/>
      <color theme="1"/>
      <name val="Calibri"/>
    </font>
    <font>
      <sz val="10"/>
      <color theme="1"/>
      <name val="Calibri"/>
    </font>
    <font>
      <sz val="11"/>
      <color theme="1"/>
      <name val="Calibri"/>
    </font>
    <font>
      <sz val="11"/>
      <name val="Arial"/>
    </font>
    <font>
      <sz val="16"/>
      <color theme="1"/>
      <name val="Calibri"/>
    </font>
    <font>
      <b/>
      <sz val="10"/>
      <color theme="1"/>
      <name val="Calibri"/>
    </font>
    <font>
      <sz val="14"/>
      <color theme="0"/>
      <name val="Calibri"/>
    </font>
    <font>
      <b/>
      <sz val="11"/>
      <color theme="1"/>
      <name val="Calibri"/>
    </font>
    <font>
      <b/>
      <sz val="11"/>
      <color rgb="FF000000"/>
      <name val="Calibri"/>
    </font>
    <font>
      <sz val="12"/>
      <color theme="1"/>
      <name val="Calibri"/>
    </font>
    <font>
      <sz val="11"/>
      <color theme="1"/>
      <name val="Arial"/>
      <scheme val="minor"/>
    </font>
    <font>
      <b/>
      <sz val="11"/>
      <color theme="1"/>
      <name val="Arial"/>
    </font>
    <font>
      <sz val="11"/>
      <color rgb="FF000000"/>
      <name val="Calibri"/>
    </font>
    <font>
      <b/>
      <sz val="18"/>
      <color rgb="FF4472C4"/>
      <name val="Calibri"/>
    </font>
    <font>
      <b/>
      <sz val="14"/>
      <color theme="1"/>
      <name val="Calibri"/>
    </font>
    <font>
      <b/>
      <sz val="16"/>
      <color theme="1"/>
      <name val="Calibri"/>
    </font>
    <font>
      <b/>
      <sz val="18"/>
      <color rgb="FFFF0000"/>
      <name val="Calibri"/>
    </font>
    <font>
      <b/>
      <sz val="16"/>
      <color rgb="FFFF0000"/>
      <name val="Calibri"/>
    </font>
    <font>
      <sz val="14"/>
      <color theme="1"/>
      <name val="Calibri"/>
    </font>
    <font>
      <sz val="14"/>
      <color rgb="FFFF0000"/>
      <name val="Calibri"/>
    </font>
    <font>
      <sz val="18"/>
      <color theme="8"/>
      <name val="Calibri"/>
    </font>
    <font>
      <sz val="11"/>
      <color theme="1"/>
      <name val="Arial"/>
    </font>
    <font>
      <sz val="11"/>
      <color rgb="FFFF0000"/>
      <name val="Calibri"/>
    </font>
    <font>
      <i/>
      <sz val="11"/>
      <color theme="1"/>
      <name val="Calibri"/>
    </font>
    <font>
      <b/>
      <sz val="14"/>
      <color rgb="FFFF0000"/>
      <name val="Calibri"/>
    </font>
    <font>
      <b/>
      <sz val="11"/>
      <color rgb="FFFF0000"/>
      <name val="Calibri"/>
    </font>
    <font>
      <i/>
      <sz val="11"/>
      <color rgb="FFFF0000"/>
      <name val="Calibri"/>
    </font>
    <font>
      <sz val="10"/>
      <color rgb="FFFF0000"/>
      <name val="Calibri"/>
    </font>
    <font>
      <sz val="11"/>
      <color theme="1"/>
      <name val="Arial"/>
    </font>
    <font>
      <sz val="11"/>
      <color rgb="FF222222"/>
      <name val="Arial"/>
    </font>
    <font>
      <b/>
      <u/>
      <sz val="11"/>
      <color theme="1"/>
      <name val="Calibri"/>
    </font>
    <font>
      <sz val="11"/>
      <color theme="1"/>
      <name val="Calibri (Body)"/>
    </font>
    <font>
      <u/>
      <sz val="11"/>
      <color theme="1"/>
      <name val="Calibri (Body)"/>
    </font>
    <font>
      <u/>
      <sz val="11"/>
      <color theme="1"/>
      <name val="Calibri"/>
    </font>
    <font>
      <sz val="11"/>
      <color theme="1"/>
      <name val="Calibri, Arial"/>
    </font>
    <font>
      <b/>
      <u/>
      <sz val="11"/>
      <color theme="1"/>
      <name val="Calibri, Arial"/>
    </font>
  </fonts>
  <fills count="20">
    <fill>
      <patternFill patternType="none"/>
    </fill>
    <fill>
      <patternFill patternType="gray125"/>
    </fill>
    <fill>
      <patternFill patternType="solid">
        <fgColor rgb="FFD8D8D8"/>
        <bgColor rgb="FFD8D8D8"/>
      </patternFill>
    </fill>
    <fill>
      <patternFill patternType="solid">
        <fgColor rgb="FFBDD6EE"/>
        <bgColor rgb="FFBDD6EE"/>
      </patternFill>
    </fill>
    <fill>
      <patternFill patternType="solid">
        <fgColor rgb="FFC5E0B3"/>
        <bgColor rgb="FFC5E0B3"/>
      </patternFill>
    </fill>
    <fill>
      <patternFill patternType="solid">
        <fgColor rgb="FFDEEAF6"/>
        <bgColor rgb="FFDEEAF6"/>
      </patternFill>
    </fill>
    <fill>
      <patternFill patternType="solid">
        <fgColor rgb="FF9CC2E5"/>
        <bgColor rgb="FF9CC2E5"/>
      </patternFill>
    </fill>
    <fill>
      <patternFill patternType="solid">
        <fgColor rgb="FFF7CAAC"/>
        <bgColor rgb="FFF7CAAC"/>
      </patternFill>
    </fill>
    <fill>
      <patternFill patternType="solid">
        <fgColor rgb="FFD9D9D9"/>
        <bgColor rgb="FFD9D9D9"/>
      </patternFill>
    </fill>
    <fill>
      <patternFill patternType="solid">
        <fgColor rgb="FFD0CECE"/>
        <bgColor rgb="FFD0CECE"/>
      </patternFill>
    </fill>
    <fill>
      <patternFill patternType="solid">
        <fgColor rgb="FFF2F2F2"/>
        <bgColor rgb="FFF2F2F2"/>
      </patternFill>
    </fill>
    <fill>
      <patternFill patternType="solid">
        <fgColor rgb="FFFFFF00"/>
        <bgColor rgb="FFFFFF00"/>
      </patternFill>
    </fill>
    <fill>
      <patternFill patternType="solid">
        <fgColor theme="0"/>
        <bgColor theme="0"/>
      </patternFill>
    </fill>
    <fill>
      <patternFill patternType="solid">
        <fgColor rgb="FF00FF00"/>
        <bgColor rgb="FF00FF00"/>
      </patternFill>
    </fill>
    <fill>
      <patternFill patternType="solid">
        <fgColor rgb="FFFFFFFF"/>
        <bgColor rgb="FFFFFFFF"/>
      </patternFill>
    </fill>
    <fill>
      <patternFill patternType="solid">
        <fgColor rgb="FFFBE4D5"/>
        <bgColor rgb="FFFBE4D5"/>
      </patternFill>
    </fill>
    <fill>
      <patternFill patternType="solid">
        <fgColor rgb="FF00B050"/>
        <bgColor rgb="FF00B050"/>
      </patternFill>
    </fill>
    <fill>
      <patternFill patternType="solid">
        <fgColor rgb="FFED7D31"/>
        <bgColor rgb="FFED7D31"/>
      </patternFill>
    </fill>
    <fill>
      <patternFill patternType="solid">
        <fgColor rgb="FF00B0F0"/>
        <bgColor rgb="FF00B0F0"/>
      </patternFill>
    </fill>
    <fill>
      <patternFill patternType="solid">
        <fgColor rgb="FFFFC000"/>
        <bgColor rgb="FFFFC000"/>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8">
    <xf numFmtId="0" fontId="0" fillId="0" borderId="0" xfId="0" applyFont="1" applyAlignment="1"/>
    <xf numFmtId="0" fontId="3" fillId="0" borderId="0" xfId="0" applyFont="1" applyAlignment="1">
      <alignment horizontal="center" vertical="center"/>
    </xf>
    <xf numFmtId="0" fontId="1" fillId="2" borderId="3" xfId="0" applyFont="1" applyFill="1" applyBorder="1" applyAlignment="1">
      <alignment horizontal="left" vertical="center"/>
    </xf>
    <xf numFmtId="0" fontId="2" fillId="3" borderId="3" xfId="0" applyFont="1" applyFill="1" applyBorder="1" applyAlignment="1">
      <alignment horizontal="left" vertical="center"/>
    </xf>
    <xf numFmtId="0" fontId="2" fillId="3" borderId="3" xfId="0" applyFont="1" applyFill="1" applyBorder="1" applyAlignment="1">
      <alignment horizontal="left" vertical="center" wrapText="1"/>
    </xf>
    <xf numFmtId="0" fontId="5" fillId="0" borderId="0" xfId="0" applyFont="1" applyAlignment="1">
      <alignment horizontal="left" vertical="center"/>
    </xf>
    <xf numFmtId="0" fontId="2" fillId="0" borderId="0" xfId="0" applyFont="1" applyAlignment="1">
      <alignment horizontal="left" vertical="center"/>
    </xf>
    <xf numFmtId="0" fontId="6" fillId="4" borderId="3" xfId="0" applyFont="1" applyFill="1" applyBorder="1" applyAlignment="1">
      <alignment horizontal="center"/>
    </xf>
    <xf numFmtId="0" fontId="6" fillId="5" borderId="3" xfId="0" applyFont="1" applyFill="1" applyBorder="1" applyAlignment="1">
      <alignment horizontal="center" wrapText="1"/>
    </xf>
    <xf numFmtId="0" fontId="6" fillId="6" borderId="3" xfId="0" applyFont="1" applyFill="1" applyBorder="1" applyAlignment="1">
      <alignment horizontal="center"/>
    </xf>
    <xf numFmtId="0" fontId="6" fillId="7" borderId="3" xfId="0" applyFont="1" applyFill="1" applyBorder="1" applyAlignment="1">
      <alignment horizontal="center"/>
    </xf>
    <xf numFmtId="0" fontId="6" fillId="3" borderId="3" xfId="0" applyFont="1" applyFill="1" applyBorder="1" applyAlignment="1">
      <alignment horizontal="center" vertical="center"/>
    </xf>
    <xf numFmtId="164" fontId="2" fillId="4" borderId="3" xfId="0" applyNumberFormat="1" applyFont="1" applyFill="1" applyBorder="1" applyAlignment="1">
      <alignment horizontal="center"/>
    </xf>
    <xf numFmtId="164" fontId="2" fillId="5" borderId="3" xfId="0" applyNumberFormat="1" applyFont="1" applyFill="1" applyBorder="1" applyAlignment="1">
      <alignment horizontal="center"/>
    </xf>
    <xf numFmtId="164" fontId="2" fillId="6" borderId="3" xfId="0" applyNumberFormat="1" applyFont="1" applyFill="1" applyBorder="1" applyAlignment="1">
      <alignment horizontal="center"/>
    </xf>
    <xf numFmtId="164" fontId="2" fillId="7" borderId="3" xfId="0" applyNumberFormat="1" applyFont="1" applyFill="1" applyBorder="1" applyAlignment="1">
      <alignment horizontal="center"/>
    </xf>
    <xf numFmtId="164" fontId="2" fillId="3" borderId="3" xfId="0" applyNumberFormat="1" applyFont="1" applyFill="1" applyBorder="1" applyAlignment="1">
      <alignment horizontal="center" vertical="center"/>
    </xf>
    <xf numFmtId="9" fontId="2" fillId="4" borderId="3" xfId="0" applyNumberFormat="1" applyFont="1" applyFill="1" applyBorder="1" applyAlignment="1">
      <alignment horizontal="center"/>
    </xf>
    <xf numFmtId="9" fontId="2" fillId="5" borderId="3" xfId="0" applyNumberFormat="1" applyFont="1" applyFill="1" applyBorder="1" applyAlignment="1">
      <alignment horizontal="center"/>
    </xf>
    <xf numFmtId="9" fontId="2" fillId="6" borderId="3" xfId="0" applyNumberFormat="1" applyFont="1" applyFill="1" applyBorder="1" applyAlignment="1">
      <alignment horizontal="center"/>
    </xf>
    <xf numFmtId="9" fontId="2" fillId="7" borderId="3" xfId="0" applyNumberFormat="1" applyFont="1" applyFill="1" applyBorder="1" applyAlignment="1">
      <alignment horizontal="center"/>
    </xf>
    <xf numFmtId="9" fontId="2" fillId="3" borderId="3" xfId="0" applyNumberFormat="1" applyFont="1" applyFill="1" applyBorder="1" applyAlignment="1">
      <alignment horizontal="center" vertical="center"/>
    </xf>
    <xf numFmtId="164" fontId="7" fillId="0" borderId="0" xfId="0" applyNumberFormat="1" applyFont="1" applyAlignment="1">
      <alignment horizontal="left" vertical="center"/>
    </xf>
    <xf numFmtId="0" fontId="1" fillId="4" borderId="3" xfId="0" applyFont="1" applyFill="1" applyBorder="1" applyAlignment="1">
      <alignment horizontal="center" vertical="center"/>
    </xf>
    <xf numFmtId="0" fontId="1" fillId="5" borderId="3" xfId="0" applyFont="1" applyFill="1" applyBorder="1" applyAlignment="1">
      <alignment horizontal="center" vertical="center"/>
    </xf>
    <xf numFmtId="0" fontId="1" fillId="6" borderId="3" xfId="0" applyFont="1" applyFill="1" applyBorder="1" applyAlignment="1">
      <alignment horizontal="center" vertical="center"/>
    </xf>
    <xf numFmtId="0" fontId="1" fillId="7" borderId="3" xfId="0" applyFont="1" applyFill="1" applyBorder="1" applyAlignment="1">
      <alignment horizontal="center" vertical="center"/>
    </xf>
    <xf numFmtId="0" fontId="1" fillId="3" borderId="3" xfId="0" applyFont="1" applyFill="1" applyBorder="1" applyAlignment="1">
      <alignment horizontal="center" vertical="center"/>
    </xf>
    <xf numFmtId="164" fontId="6" fillId="2" borderId="3" xfId="0" applyNumberFormat="1" applyFont="1" applyFill="1" applyBorder="1" applyAlignment="1">
      <alignment horizontal="left" vertical="center"/>
    </xf>
    <xf numFmtId="164" fontId="6" fillId="4" borderId="3" xfId="0" applyNumberFormat="1" applyFont="1" applyFill="1" applyBorder="1" applyAlignment="1">
      <alignment horizontal="center" vertical="center"/>
    </xf>
    <xf numFmtId="164" fontId="6" fillId="5" borderId="3" xfId="0" applyNumberFormat="1" applyFont="1" applyFill="1" applyBorder="1" applyAlignment="1">
      <alignment horizontal="center" vertical="center"/>
    </xf>
    <xf numFmtId="164" fontId="6" fillId="6" borderId="3" xfId="0" applyNumberFormat="1" applyFont="1" applyFill="1" applyBorder="1" applyAlignment="1">
      <alignment horizontal="center" vertical="center"/>
    </xf>
    <xf numFmtId="164" fontId="6" fillId="7" borderId="3"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3" fillId="0" borderId="0" xfId="0" applyNumberFormat="1" applyFont="1" applyAlignment="1">
      <alignment horizontal="left" vertical="top"/>
    </xf>
    <xf numFmtId="0" fontId="2" fillId="2" borderId="3" xfId="0" applyFont="1" applyFill="1" applyBorder="1" applyAlignment="1">
      <alignment horizontal="left" vertical="center"/>
    </xf>
    <xf numFmtId="164" fontId="2" fillId="2" borderId="3" xfId="0" applyNumberFormat="1" applyFont="1" applyFill="1" applyBorder="1" applyAlignment="1">
      <alignment horizontal="left" vertical="center"/>
    </xf>
    <xf numFmtId="164" fontId="2" fillId="4" borderId="3" xfId="0" applyNumberFormat="1" applyFont="1" applyFill="1" applyBorder="1" applyAlignment="1">
      <alignment horizontal="center" vertical="center"/>
    </xf>
    <xf numFmtId="164" fontId="2" fillId="5" borderId="3" xfId="0" applyNumberFormat="1" applyFont="1" applyFill="1" applyBorder="1" applyAlignment="1">
      <alignment horizontal="center" vertical="center"/>
    </xf>
    <xf numFmtId="164" fontId="2" fillId="6" borderId="3" xfId="0" applyNumberFormat="1" applyFont="1" applyFill="1" applyBorder="1" applyAlignment="1">
      <alignment horizontal="center" vertical="center"/>
    </xf>
    <xf numFmtId="164" fontId="2" fillId="7" borderId="3" xfId="0" applyNumberFormat="1" applyFont="1" applyFill="1" applyBorder="1" applyAlignment="1">
      <alignment horizontal="center" vertical="center"/>
    </xf>
    <xf numFmtId="164" fontId="2" fillId="2" borderId="3" xfId="0" applyNumberFormat="1" applyFont="1" applyFill="1" applyBorder="1" applyAlignment="1">
      <alignment horizontal="left" vertical="center" wrapText="1"/>
    </xf>
    <xf numFmtId="0" fontId="2" fillId="4" borderId="3" xfId="0" applyFont="1" applyFill="1" applyBorder="1" applyAlignment="1">
      <alignment horizontal="center" vertical="center"/>
    </xf>
    <xf numFmtId="0" fontId="2" fillId="5" borderId="3" xfId="0" applyFont="1" applyFill="1" applyBorder="1" applyAlignment="1">
      <alignment horizontal="center" vertical="center"/>
    </xf>
    <xf numFmtId="0" fontId="2" fillId="6" borderId="3" xfId="0" applyFont="1" applyFill="1" applyBorder="1" applyAlignment="1">
      <alignment horizontal="center" vertical="center"/>
    </xf>
    <xf numFmtId="0" fontId="2" fillId="7" borderId="3" xfId="0" applyFont="1" applyFill="1" applyBorder="1" applyAlignment="1">
      <alignment horizontal="center" vertical="center"/>
    </xf>
    <xf numFmtId="0" fontId="2" fillId="3" borderId="3" xfId="0" applyFont="1" applyFill="1" applyBorder="1" applyAlignment="1">
      <alignment horizontal="center" vertical="center"/>
    </xf>
    <xf numFmtId="0" fontId="1" fillId="0" borderId="0" xfId="0"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11" fillId="0" borderId="0" xfId="0" applyFont="1" applyAlignment="1">
      <alignment wrapText="1"/>
    </xf>
    <xf numFmtId="0" fontId="10" fillId="0" borderId="0" xfId="0" applyFont="1" applyAlignment="1">
      <alignment horizontal="center" vertical="center" wrapText="1"/>
    </xf>
    <xf numFmtId="0" fontId="12" fillId="8" borderId="6" xfId="0" applyFont="1" applyFill="1" applyBorder="1" applyAlignment="1">
      <alignment horizontal="left" vertical="center" wrapText="1"/>
    </xf>
    <xf numFmtId="0" fontId="12" fillId="8" borderId="5" xfId="0" applyFont="1" applyFill="1" applyBorder="1" applyAlignment="1">
      <alignment horizontal="left" vertical="center" wrapText="1"/>
    </xf>
    <xf numFmtId="164" fontId="2" fillId="3" borderId="3" xfId="0" applyNumberFormat="1" applyFont="1" applyFill="1" applyBorder="1" applyAlignment="1">
      <alignment horizontal="center" vertical="center"/>
    </xf>
    <xf numFmtId="9" fontId="2" fillId="3" borderId="3" xfId="0" applyNumberFormat="1"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8"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3"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horizontal="left" vertical="center" wrapText="1"/>
    </xf>
    <xf numFmtId="0" fontId="17" fillId="0" borderId="0" xfId="0" applyFont="1" applyAlignment="1">
      <alignment horizontal="left" vertical="center" wrapText="1"/>
    </xf>
    <xf numFmtId="0" fontId="16" fillId="2" borderId="3" xfId="0" applyFont="1" applyFill="1" applyBorder="1" applyAlignment="1">
      <alignment horizontal="left" vertical="center" wrapText="1"/>
    </xf>
    <xf numFmtId="0" fontId="16" fillId="3" borderId="3" xfId="0" applyFont="1" applyFill="1" applyBorder="1" applyAlignment="1">
      <alignment horizontal="left" vertical="center"/>
    </xf>
    <xf numFmtId="0" fontId="16" fillId="0" borderId="0" xfId="0" applyFont="1" applyAlignment="1">
      <alignment horizontal="right" vertical="center" wrapText="1"/>
    </xf>
    <xf numFmtId="0" fontId="18" fillId="0" borderId="0" xfId="0" applyFont="1" applyAlignment="1">
      <alignment horizontal="right" vertical="center" wrapText="1"/>
    </xf>
    <xf numFmtId="0" fontId="3" fillId="0" borderId="0" xfId="0" applyFont="1" applyAlignment="1">
      <alignment horizontal="center" vertical="center" wrapText="1"/>
    </xf>
    <xf numFmtId="3" fontId="19" fillId="10" borderId="3" xfId="0" applyNumberFormat="1" applyFont="1" applyFill="1" applyBorder="1" applyAlignment="1">
      <alignment horizontal="left" vertical="center" wrapText="1"/>
    </xf>
    <xf numFmtId="3" fontId="19" fillId="3" borderId="3" xfId="0" applyNumberFormat="1" applyFont="1" applyFill="1" applyBorder="1" applyAlignment="1">
      <alignment horizontal="left" vertical="center" wrapText="1"/>
    </xf>
    <xf numFmtId="3" fontId="19" fillId="0" borderId="0" xfId="0" applyNumberFormat="1" applyFont="1" applyAlignment="1">
      <alignment horizontal="right" vertical="center" wrapText="1"/>
    </xf>
    <xf numFmtId="3" fontId="20" fillId="0" borderId="0" xfId="0" applyNumberFormat="1" applyFont="1" applyAlignment="1">
      <alignment horizontal="right" vertical="center" wrapText="1"/>
    </xf>
    <xf numFmtId="9" fontId="19" fillId="10" borderId="3" xfId="0" applyNumberFormat="1" applyFont="1" applyFill="1" applyBorder="1" applyAlignment="1">
      <alignment horizontal="left" vertical="center" wrapText="1"/>
    </xf>
    <xf numFmtId="9" fontId="19" fillId="3" borderId="3" xfId="0" applyNumberFormat="1" applyFont="1" applyFill="1" applyBorder="1" applyAlignment="1">
      <alignment horizontal="left" vertical="center" wrapText="1"/>
    </xf>
    <xf numFmtId="9" fontId="19" fillId="0" borderId="0" xfId="0" applyNumberFormat="1" applyFont="1" applyAlignment="1">
      <alignment horizontal="right" vertical="center" wrapText="1"/>
    </xf>
    <xf numFmtId="9" fontId="20" fillId="0" borderId="0" xfId="0" applyNumberFormat="1" applyFont="1" applyAlignment="1">
      <alignment horizontal="right" vertical="center" wrapText="1"/>
    </xf>
    <xf numFmtId="0" fontId="21" fillId="0" borderId="0" xfId="0" applyFont="1" applyAlignment="1">
      <alignment horizontal="left" vertical="center" wrapText="1"/>
    </xf>
    <xf numFmtId="0" fontId="3" fillId="0" borderId="4" xfId="0" applyFont="1" applyBorder="1" applyAlignment="1">
      <alignment horizontal="center" vertical="center" wrapText="1"/>
    </xf>
    <xf numFmtId="0" fontId="16" fillId="3" borderId="3" xfId="0" applyFont="1" applyFill="1" applyBorder="1" applyAlignment="1">
      <alignment horizontal="right" vertical="center"/>
    </xf>
    <xf numFmtId="3" fontId="19" fillId="10" borderId="3" xfId="0" applyNumberFormat="1" applyFont="1" applyFill="1" applyBorder="1" applyAlignment="1">
      <alignment horizontal="right" vertical="center" wrapText="1"/>
    </xf>
    <xf numFmtId="3" fontId="19" fillId="3" borderId="3" xfId="0" applyNumberFormat="1" applyFont="1" applyFill="1" applyBorder="1" applyAlignment="1">
      <alignment horizontal="right" vertical="center" wrapText="1"/>
    </xf>
    <xf numFmtId="9" fontId="19" fillId="10" borderId="3" xfId="0" applyNumberFormat="1" applyFont="1" applyFill="1" applyBorder="1" applyAlignment="1">
      <alignment horizontal="right" vertical="center" wrapText="1"/>
    </xf>
    <xf numFmtId="9" fontId="19" fillId="3" borderId="3" xfId="0" applyNumberFormat="1" applyFont="1" applyFill="1" applyBorder="1" applyAlignment="1">
      <alignment horizontal="right" vertical="center" wrapText="1"/>
    </xf>
    <xf numFmtId="0" fontId="22" fillId="11" borderId="3" xfId="0" applyFont="1" applyFill="1" applyBorder="1" applyAlignment="1">
      <alignment horizontal="center" vertical="center" wrapText="1"/>
    </xf>
    <xf numFmtId="0" fontId="22" fillId="11" borderId="3" xfId="0" applyFont="1" applyFill="1" applyBorder="1" applyAlignment="1">
      <alignment vertical="center" wrapText="1"/>
    </xf>
    <xf numFmtId="0" fontId="3" fillId="11" borderId="15" xfId="0" applyFont="1" applyFill="1" applyBorder="1" applyAlignment="1">
      <alignment vertical="center" wrapText="1"/>
    </xf>
    <xf numFmtId="0" fontId="22" fillId="0" borderId="3" xfId="0" applyFont="1" applyBorder="1" applyAlignment="1">
      <alignment horizontal="center" vertical="center" wrapText="1"/>
    </xf>
    <xf numFmtId="0" fontId="3" fillId="0" borderId="4" xfId="0" applyFont="1" applyBorder="1" applyAlignment="1">
      <alignment vertical="center" wrapText="1"/>
    </xf>
    <xf numFmtId="0" fontId="3" fillId="12" borderId="3" xfId="0" applyFont="1" applyFill="1" applyBorder="1" applyAlignment="1">
      <alignment horizontal="center" vertical="center" wrapText="1"/>
    </xf>
    <xf numFmtId="0" fontId="3" fillId="11" borderId="16" xfId="0" applyFont="1" applyFill="1" applyBorder="1" applyAlignment="1">
      <alignment vertical="center"/>
    </xf>
    <xf numFmtId="9" fontId="3" fillId="3" borderId="3" xfId="0" applyNumberFormat="1" applyFont="1" applyFill="1" applyBorder="1" applyAlignment="1">
      <alignment horizontal="center" vertical="center" wrapText="1"/>
    </xf>
    <xf numFmtId="0" fontId="3" fillId="12" borderId="16" xfId="0" applyFont="1" applyFill="1" applyBorder="1" applyAlignment="1">
      <alignment vertical="center" wrapText="1"/>
    </xf>
    <xf numFmtId="0" fontId="3" fillId="12" borderId="16" xfId="0" applyFont="1" applyFill="1" applyBorder="1" applyAlignment="1">
      <alignment horizontal="center" vertical="center"/>
    </xf>
    <xf numFmtId="9" fontId="19" fillId="12" borderId="16" xfId="0" applyNumberFormat="1" applyFont="1" applyFill="1" applyBorder="1" applyAlignment="1">
      <alignment horizontal="right" vertical="center" wrapText="1"/>
    </xf>
    <xf numFmtId="3" fontId="19" fillId="12" borderId="16" xfId="0" applyNumberFormat="1" applyFont="1" applyFill="1" applyBorder="1" applyAlignment="1">
      <alignment horizontal="center" vertical="center" wrapText="1"/>
    </xf>
    <xf numFmtId="0" fontId="3" fillId="12" borderId="17" xfId="0" applyFont="1" applyFill="1" applyBorder="1" applyAlignment="1">
      <alignment vertical="center" wrapText="1"/>
    </xf>
    <xf numFmtId="164" fontId="3" fillId="3" borderId="3" xfId="0" applyNumberFormat="1" applyFont="1" applyFill="1" applyBorder="1" applyAlignment="1">
      <alignment horizontal="center" vertical="center" wrapText="1"/>
    </xf>
    <xf numFmtId="43" fontId="3" fillId="3" borderId="3" xfId="0" applyNumberFormat="1" applyFont="1" applyFill="1" applyBorder="1" applyAlignment="1">
      <alignment horizontal="center" vertical="center" wrapText="1"/>
    </xf>
    <xf numFmtId="0" fontId="24" fillId="0" borderId="3" xfId="0" applyFont="1" applyBorder="1" applyAlignment="1">
      <alignment vertical="center" wrapText="1"/>
    </xf>
    <xf numFmtId="0" fontId="24" fillId="0" borderId="4" xfId="0" applyFont="1" applyBorder="1" applyAlignment="1">
      <alignment horizontal="left" vertical="center" wrapText="1"/>
    </xf>
    <xf numFmtId="164" fontId="24" fillId="3" borderId="3"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164" fontId="3" fillId="13" borderId="3" xfId="0" applyNumberFormat="1" applyFont="1" applyFill="1" applyBorder="1" applyAlignment="1">
      <alignment horizontal="center" vertical="center" wrapText="1"/>
    </xf>
    <xf numFmtId="0" fontId="3" fillId="13" borderId="3" xfId="0" applyFont="1" applyFill="1" applyBorder="1" applyAlignment="1">
      <alignment vertical="center" wrapText="1"/>
    </xf>
    <xf numFmtId="0" fontId="3" fillId="12" borderId="16" xfId="0" applyFont="1" applyFill="1" applyBorder="1" applyAlignment="1">
      <alignment horizontal="center" vertical="center" wrapText="1"/>
    </xf>
    <xf numFmtId="0" fontId="3" fillId="12" borderId="16" xfId="0" applyFont="1" applyFill="1" applyBorder="1" applyAlignment="1">
      <alignment horizontal="left" vertical="center" wrapText="1"/>
    </xf>
    <xf numFmtId="0" fontId="3" fillId="12" borderId="16" xfId="0" applyFont="1" applyFill="1" applyBorder="1" applyAlignment="1">
      <alignment vertical="center"/>
    </xf>
    <xf numFmtId="0" fontId="23" fillId="0" borderId="0" xfId="0" applyFont="1" applyAlignment="1">
      <alignment horizontal="left" vertical="center" wrapText="1"/>
    </xf>
    <xf numFmtId="0" fontId="16" fillId="2" borderId="3" xfId="0" applyFont="1" applyFill="1" applyBorder="1" applyAlignment="1">
      <alignment horizontal="right" vertical="center" wrapText="1"/>
    </xf>
    <xf numFmtId="0" fontId="3" fillId="0" borderId="0" xfId="0" applyFont="1"/>
    <xf numFmtId="0" fontId="3" fillId="0" borderId="0" xfId="0" applyFont="1" applyAlignment="1"/>
    <xf numFmtId="0" fontId="8" fillId="2" borderId="0" xfId="0" applyFont="1" applyFill="1" applyAlignment="1">
      <alignment horizontal="center" wrapText="1"/>
    </xf>
    <xf numFmtId="0" fontId="8" fillId="2" borderId="0" xfId="0" applyFont="1" applyFill="1" applyAlignment="1">
      <alignment wrapText="1"/>
    </xf>
    <xf numFmtId="0" fontId="8" fillId="4" borderId="0" xfId="0" applyFont="1" applyFill="1" applyAlignment="1">
      <alignment horizontal="center" vertical="top" wrapText="1"/>
    </xf>
    <xf numFmtId="0" fontId="8" fillId="5" borderId="0" xfId="0" applyFont="1" applyFill="1" applyAlignment="1">
      <alignment horizontal="center" vertical="top" wrapText="1"/>
    </xf>
    <xf numFmtId="0" fontId="8" fillId="6" borderId="0" xfId="0" applyFont="1" applyFill="1" applyAlignment="1">
      <alignment horizontal="center" vertical="top" wrapText="1"/>
    </xf>
    <xf numFmtId="0" fontId="8" fillId="7" borderId="0" xfId="0" applyFont="1" applyFill="1" applyAlignment="1">
      <alignment horizontal="center" vertical="top" wrapText="1"/>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vertical="top" wrapText="1"/>
    </xf>
    <xf numFmtId="9" fontId="3" fillId="4" borderId="0" xfId="0" applyNumberFormat="1" applyFont="1" applyFill="1" applyAlignment="1">
      <alignment horizontal="center" vertical="top" wrapText="1"/>
    </xf>
    <xf numFmtId="9" fontId="3" fillId="5" borderId="0" xfId="0" applyNumberFormat="1" applyFont="1" applyFill="1" applyAlignment="1">
      <alignment horizontal="center" vertical="top" wrapText="1"/>
    </xf>
    <xf numFmtId="9" fontId="3" fillId="6" borderId="0" xfId="0" applyNumberFormat="1" applyFont="1" applyFill="1" applyAlignment="1">
      <alignment horizontal="center" vertical="top" wrapText="1"/>
    </xf>
    <xf numFmtId="9" fontId="3" fillId="7" borderId="0" xfId="0" applyNumberFormat="1" applyFont="1" applyFill="1" applyAlignment="1">
      <alignment horizontal="center" vertical="top" wrapText="1"/>
    </xf>
    <xf numFmtId="0" fontId="3" fillId="6" borderId="0" xfId="0" applyFont="1" applyFill="1" applyAlignment="1">
      <alignment horizontal="center" vertical="top" wrapText="1"/>
    </xf>
    <xf numFmtId="0" fontId="3" fillId="0" borderId="0" xfId="0" applyFont="1" applyAlignment="1">
      <alignment horizontal="right"/>
    </xf>
    <xf numFmtId="0" fontId="3" fillId="0" borderId="0" xfId="0" applyFont="1" applyAlignment="1">
      <alignment wrapText="1"/>
    </xf>
    <xf numFmtId="0" fontId="3" fillId="0" borderId="18" xfId="0" applyFont="1" applyBorder="1"/>
    <xf numFmtId="0" fontId="3" fillId="0" borderId="18" xfId="0" applyFont="1" applyBorder="1" applyAlignment="1">
      <alignment vertical="top"/>
    </xf>
    <xf numFmtId="0" fontId="3" fillId="0" borderId="18" xfId="0" applyFont="1" applyBorder="1" applyAlignment="1"/>
    <xf numFmtId="0" fontId="3" fillId="0" borderId="19" xfId="0" applyFont="1" applyBorder="1"/>
    <xf numFmtId="0" fontId="16" fillId="15" borderId="0" xfId="0" applyFont="1" applyFill="1" applyAlignment="1">
      <alignment horizontal="right" wrapText="1"/>
    </xf>
    <xf numFmtId="0" fontId="16" fillId="4" borderId="0" xfId="0" applyFont="1" applyFill="1" applyAlignment="1">
      <alignment horizontal="right" vertical="top"/>
    </xf>
    <xf numFmtId="0" fontId="16" fillId="5" borderId="0" xfId="0" applyFont="1" applyFill="1" applyAlignment="1">
      <alignment horizontal="right" vertical="top" wrapText="1"/>
    </xf>
    <xf numFmtId="3" fontId="19" fillId="10" borderId="0" xfId="0" applyNumberFormat="1" applyFont="1" applyFill="1" applyAlignment="1">
      <alignment horizontal="right" wrapText="1"/>
    </xf>
    <xf numFmtId="3" fontId="19" fillId="4" borderId="0" xfId="0" applyNumberFormat="1" applyFont="1" applyFill="1" applyAlignment="1">
      <alignment horizontal="right" wrapText="1"/>
    </xf>
    <xf numFmtId="3" fontId="19" fillId="5" borderId="0" xfId="0" applyNumberFormat="1" applyFont="1" applyFill="1" applyAlignment="1">
      <alignment horizontal="right" wrapText="1"/>
    </xf>
    <xf numFmtId="9" fontId="19" fillId="10" borderId="0" xfId="0" applyNumberFormat="1" applyFont="1" applyFill="1" applyAlignment="1">
      <alignment horizontal="right" wrapText="1"/>
    </xf>
    <xf numFmtId="9" fontId="19" fillId="4" borderId="0" xfId="0" applyNumberFormat="1" applyFont="1" applyFill="1" applyAlignment="1">
      <alignment horizontal="right" wrapText="1"/>
    </xf>
    <xf numFmtId="9" fontId="19" fillId="5" borderId="0" xfId="0" applyNumberFormat="1" applyFont="1" applyFill="1" applyAlignment="1">
      <alignment horizontal="right" wrapText="1"/>
    </xf>
    <xf numFmtId="9" fontId="3" fillId="0" borderId="0" xfId="0" applyNumberFormat="1" applyFont="1" applyAlignment="1"/>
    <xf numFmtId="0" fontId="8" fillId="2" borderId="21" xfId="0" applyFont="1" applyFill="1" applyBorder="1" applyAlignment="1">
      <alignment horizontal="center" wrapText="1"/>
    </xf>
    <xf numFmtId="0" fontId="8" fillId="4" borderId="0" xfId="0" applyFont="1" applyFill="1" applyAlignment="1">
      <alignment horizontal="center"/>
    </xf>
    <xf numFmtId="0" fontId="8" fillId="5" borderId="0" xfId="0" applyFont="1" applyFill="1" applyAlignment="1">
      <alignment horizontal="center"/>
    </xf>
    <xf numFmtId="0" fontId="3" fillId="16" borderId="22" xfId="0" applyFont="1" applyFill="1" applyBorder="1" applyAlignment="1">
      <alignment horizontal="center" wrapText="1"/>
    </xf>
    <xf numFmtId="0" fontId="3" fillId="0" borderId="20" xfId="0" applyFont="1" applyBorder="1"/>
    <xf numFmtId="0" fontId="3" fillId="14" borderId="22" xfId="0" applyFont="1" applyFill="1" applyBorder="1"/>
    <xf numFmtId="0" fontId="3" fillId="14" borderId="0" xfId="0" applyFont="1" applyFill="1" applyAlignment="1">
      <alignment horizontal="center" wrapText="1"/>
    </xf>
    <xf numFmtId="0" fontId="3" fillId="14" borderId="20" xfId="0" applyFont="1" applyFill="1" applyBorder="1"/>
    <xf numFmtId="0" fontId="3" fillId="14" borderId="20" xfId="0" applyFont="1" applyFill="1" applyBorder="1" applyAlignment="1"/>
    <xf numFmtId="0" fontId="3" fillId="14" borderId="23" xfId="0" applyFont="1" applyFill="1" applyBorder="1"/>
    <xf numFmtId="2" fontId="3" fillId="0" borderId="0" xfId="0" applyNumberFormat="1" applyFont="1" applyAlignment="1"/>
    <xf numFmtId="3" fontId="3" fillId="0" borderId="18" xfId="0" applyNumberFormat="1" applyFont="1" applyBorder="1" applyAlignment="1"/>
    <xf numFmtId="0" fontId="3" fillId="14" borderId="19" xfId="0" applyFont="1" applyFill="1" applyBorder="1"/>
    <xf numFmtId="9" fontId="3" fillId="14" borderId="19" xfId="0" applyNumberFormat="1" applyFont="1" applyFill="1" applyBorder="1"/>
    <xf numFmtId="9" fontId="3" fillId="14" borderId="19" xfId="0" applyNumberFormat="1" applyFont="1" applyFill="1" applyBorder="1" applyAlignment="1"/>
    <xf numFmtId="3" fontId="3" fillId="14" borderId="19" xfId="0" applyNumberFormat="1" applyFont="1" applyFill="1" applyBorder="1" applyAlignment="1"/>
    <xf numFmtId="0" fontId="3" fillId="14" borderId="19" xfId="0" applyFont="1" applyFill="1" applyBorder="1" applyAlignment="1"/>
    <xf numFmtId="0" fontId="8" fillId="4" borderId="0" xfId="0" applyFont="1" applyFill="1" applyAlignment="1">
      <alignment horizontal="center" wrapText="1"/>
    </xf>
    <xf numFmtId="0" fontId="8" fillId="6" borderId="0" xfId="0" applyFont="1" applyFill="1" applyAlignment="1">
      <alignment horizontal="center"/>
    </xf>
    <xf numFmtId="0" fontId="26" fillId="7" borderId="0" xfId="0" applyFont="1" applyFill="1" applyAlignment="1">
      <alignment horizontal="center"/>
    </xf>
    <xf numFmtId="0" fontId="3" fillId="17" borderId="22" xfId="0" applyFont="1" applyFill="1" applyBorder="1" applyAlignment="1">
      <alignment horizontal="center" wrapText="1"/>
    </xf>
    <xf numFmtId="164" fontId="3" fillId="4" borderId="0" xfId="0" applyNumberFormat="1" applyFont="1" applyFill="1" applyAlignment="1">
      <alignment horizontal="right" vertical="top" wrapText="1"/>
    </xf>
    <xf numFmtId="164" fontId="3" fillId="4" borderId="0" xfId="0" applyNumberFormat="1" applyFont="1" applyFill="1" applyAlignment="1">
      <alignment horizontal="center" vertical="top" wrapText="1"/>
    </xf>
    <xf numFmtId="164" fontId="3" fillId="5" borderId="0" xfId="0" applyNumberFormat="1" applyFont="1" applyFill="1" applyAlignment="1">
      <alignment horizontal="center" vertical="top" wrapText="1"/>
    </xf>
    <xf numFmtId="164" fontId="3" fillId="6" borderId="0" xfId="0" applyNumberFormat="1" applyFont="1" applyFill="1" applyAlignment="1">
      <alignment horizontal="center" vertical="top" wrapText="1"/>
    </xf>
    <xf numFmtId="164" fontId="23" fillId="7" borderId="0" xfId="0" applyNumberFormat="1" applyFont="1" applyFill="1" applyAlignment="1">
      <alignment horizontal="center" vertical="top" wrapText="1"/>
    </xf>
    <xf numFmtId="0" fontId="3" fillId="4" borderId="0" xfId="0" applyFont="1" applyFill="1" applyAlignment="1">
      <alignment horizontal="right" vertical="top" wrapText="1"/>
    </xf>
    <xf numFmtId="164" fontId="3" fillId="4" borderId="0" xfId="0" applyNumberFormat="1" applyFont="1" applyFill="1" applyAlignment="1">
      <alignment vertical="top" wrapText="1"/>
    </xf>
    <xf numFmtId="0" fontId="3" fillId="18" borderId="22" xfId="0" applyFont="1" applyFill="1" applyBorder="1" applyAlignment="1">
      <alignment horizontal="center" wrapText="1"/>
    </xf>
    <xf numFmtId="0" fontId="24" fillId="0" borderId="0" xfId="0" applyFont="1" applyAlignment="1">
      <alignment horizontal="center" wrapText="1"/>
    </xf>
    <xf numFmtId="0" fontId="24" fillId="0" borderId="0" xfId="0" applyFont="1" applyAlignment="1">
      <alignment wrapText="1"/>
    </xf>
    <xf numFmtId="0" fontId="24" fillId="0" borderId="0" xfId="0" applyFont="1" applyAlignment="1">
      <alignment vertical="top" wrapText="1"/>
    </xf>
    <xf numFmtId="164" fontId="3" fillId="4" borderId="0" xfId="0" applyNumberFormat="1" applyFont="1" applyFill="1" applyAlignment="1">
      <alignment vertical="top"/>
    </xf>
    <xf numFmtId="164" fontId="3" fillId="5" borderId="0" xfId="0" applyNumberFormat="1" applyFont="1" applyFill="1" applyAlignment="1">
      <alignment vertical="top"/>
    </xf>
    <xf numFmtId="164" fontId="3" fillId="7" borderId="0" xfId="0" applyNumberFormat="1" applyFont="1" applyFill="1" applyAlignment="1">
      <alignment vertical="top"/>
    </xf>
    <xf numFmtId="164" fontId="27" fillId="7" borderId="0" xfId="0" applyNumberFormat="1" applyFont="1" applyFill="1" applyAlignment="1">
      <alignment horizontal="center" vertical="top" wrapText="1"/>
    </xf>
    <xf numFmtId="0" fontId="23" fillId="14" borderId="0" xfId="0" applyFont="1" applyFill="1" applyAlignment="1">
      <alignment horizontal="center"/>
    </xf>
    <xf numFmtId="0" fontId="27" fillId="0" borderId="0" xfId="0" applyFont="1" applyAlignment="1">
      <alignment wrapText="1"/>
    </xf>
    <xf numFmtId="0" fontId="23" fillId="7" borderId="0" xfId="0" applyFont="1" applyFill="1" applyAlignment="1">
      <alignment wrapText="1"/>
    </xf>
    <xf numFmtId="0" fontId="27" fillId="7" borderId="0" xfId="0" applyFont="1" applyFill="1" applyAlignment="1">
      <alignment vertical="top" wrapText="1"/>
    </xf>
    <xf numFmtId="0" fontId="23" fillId="7" borderId="0" xfId="0" applyFont="1" applyFill="1" applyAlignment="1">
      <alignment horizontal="center"/>
    </xf>
    <xf numFmtId="0" fontId="3" fillId="18" borderId="23" xfId="0" applyFont="1" applyFill="1" applyBorder="1" applyAlignment="1">
      <alignment horizontal="center" wrapText="1"/>
    </xf>
    <xf numFmtId="0" fontId="23" fillId="7" borderId="0" xfId="0" applyFont="1" applyFill="1" applyAlignment="1">
      <alignment horizontal="center" wrapText="1"/>
    </xf>
    <xf numFmtId="0" fontId="3" fillId="19" borderId="22" xfId="0" applyFont="1" applyFill="1" applyBorder="1" applyAlignment="1">
      <alignment horizontal="center" wrapText="1"/>
    </xf>
    <xf numFmtId="0" fontId="23" fillId="0" borderId="0" xfId="0" applyFont="1" applyAlignment="1">
      <alignment horizontal="center" wrapText="1"/>
    </xf>
    <xf numFmtId="0" fontId="23" fillId="0" borderId="0" xfId="0" applyFont="1" applyAlignment="1">
      <alignment wrapText="1"/>
    </xf>
    <xf numFmtId="0" fontId="23" fillId="0" borderId="0" xfId="0" applyFont="1" applyAlignment="1">
      <alignment vertical="top" wrapText="1"/>
    </xf>
    <xf numFmtId="0" fontId="3" fillId="0" borderId="0" xfId="0" applyFont="1" applyAlignment="1">
      <alignment vertical="top"/>
    </xf>
    <xf numFmtId="164" fontId="3" fillId="4" borderId="19" xfId="0" applyNumberFormat="1" applyFont="1" applyFill="1" applyBorder="1" applyAlignment="1">
      <alignment vertical="top"/>
    </xf>
    <xf numFmtId="0" fontId="3" fillId="4" borderId="0" xfId="0" applyFont="1" applyFill="1" applyAlignment="1">
      <alignment vertical="top"/>
    </xf>
    <xf numFmtId="164" fontId="3" fillId="5" borderId="19" xfId="0" applyNumberFormat="1" applyFont="1" applyFill="1" applyBorder="1" applyAlignment="1">
      <alignment vertical="top"/>
    </xf>
    <xf numFmtId="164" fontId="3" fillId="7" borderId="19" xfId="0" applyNumberFormat="1" applyFont="1" applyFill="1" applyBorder="1" applyAlignment="1">
      <alignment vertical="top"/>
    </xf>
    <xf numFmtId="0" fontId="26" fillId="0" borderId="0" xfId="0" applyFont="1" applyAlignment="1">
      <alignment horizontal="center" wrapText="1"/>
    </xf>
    <xf numFmtId="0" fontId="23" fillId="7" borderId="0" xfId="0" applyFont="1" applyFill="1" applyAlignment="1">
      <alignment vertical="top" wrapText="1"/>
    </xf>
    <xf numFmtId="0" fontId="3" fillId="4" borderId="19" xfId="0" applyFont="1" applyFill="1" applyBorder="1" applyAlignment="1">
      <alignment vertical="top"/>
    </xf>
    <xf numFmtId="0" fontId="3" fillId="14" borderId="20" xfId="0" applyFont="1" applyFill="1" applyBorder="1" applyAlignment="1">
      <alignment vertical="top"/>
    </xf>
    <xf numFmtId="0" fontId="3" fillId="0" borderId="19" xfId="0" applyFont="1" applyBorder="1" applyAlignment="1">
      <alignment vertical="top"/>
    </xf>
    <xf numFmtId="0" fontId="16" fillId="8" borderId="19" xfId="0" applyFont="1" applyFill="1" applyBorder="1" applyAlignment="1"/>
    <xf numFmtId="0" fontId="3" fillId="8" borderId="19" xfId="0" applyFont="1" applyFill="1" applyBorder="1"/>
    <xf numFmtId="0" fontId="3" fillId="8" borderId="19" xfId="0" applyFont="1" applyFill="1" applyBorder="1" applyAlignment="1"/>
    <xf numFmtId="164" fontId="3" fillId="0" borderId="0" xfId="0" applyNumberFormat="1" applyFont="1"/>
    <xf numFmtId="0" fontId="8" fillId="7" borderId="0" xfId="0" applyFont="1" applyFill="1" applyAlignment="1">
      <alignment horizontal="center"/>
    </xf>
    <xf numFmtId="9" fontId="3" fillId="7" borderId="0" xfId="0" applyNumberFormat="1" applyFont="1" applyFill="1" applyAlignment="1">
      <alignment vertical="top"/>
    </xf>
    <xf numFmtId="0" fontId="16" fillId="2" borderId="19" xfId="0" applyFont="1" applyFill="1" applyBorder="1" applyAlignment="1">
      <alignment horizontal="center"/>
    </xf>
    <xf numFmtId="0" fontId="3" fillId="2" borderId="19" xfId="0" applyFont="1" applyFill="1" applyBorder="1"/>
    <xf numFmtId="0" fontId="3" fillId="2" borderId="19" xfId="0" applyFont="1" applyFill="1" applyBorder="1" applyAlignment="1"/>
    <xf numFmtId="0" fontId="23" fillId="0" borderId="0" xfId="0" applyFont="1" applyAlignment="1">
      <alignment horizontal="center"/>
    </xf>
    <xf numFmtId="164" fontId="1" fillId="12" borderId="4" xfId="0" applyNumberFormat="1" applyFont="1" applyFill="1" applyBorder="1" applyAlignment="1">
      <alignment horizontal="center" vertical="center"/>
    </xf>
    <xf numFmtId="0" fontId="2" fillId="12" borderId="3" xfId="0" applyFont="1" applyFill="1" applyBorder="1" applyAlignment="1">
      <alignment horizontal="left" vertical="center"/>
    </xf>
    <xf numFmtId="164" fontId="2" fillId="12" borderId="3" xfId="0" applyNumberFormat="1" applyFont="1" applyFill="1" applyBorder="1" applyAlignment="1">
      <alignment horizontal="left" vertical="center"/>
    </xf>
    <xf numFmtId="0" fontId="28" fillId="12" borderId="3" xfId="0" applyFont="1" applyFill="1" applyBorder="1" applyAlignment="1">
      <alignment horizontal="left" vertical="center"/>
    </xf>
    <xf numFmtId="164" fontId="28" fillId="12" borderId="3" xfId="0" applyNumberFormat="1" applyFont="1" applyFill="1" applyBorder="1" applyAlignment="1">
      <alignment horizontal="left" vertical="center"/>
    </xf>
    <xf numFmtId="0" fontId="1" fillId="12" borderId="3" xfId="0" applyFont="1" applyFill="1" applyBorder="1" applyAlignment="1">
      <alignment horizontal="left" vertical="center"/>
    </xf>
    <xf numFmtId="164" fontId="6" fillId="12" borderId="3" xfId="0" applyNumberFormat="1" applyFont="1" applyFill="1" applyBorder="1" applyAlignment="1">
      <alignment horizontal="left" vertical="center"/>
    </xf>
    <xf numFmtId="0" fontId="29" fillId="12" borderId="0" xfId="0" applyFont="1" applyFill="1"/>
    <xf numFmtId="0" fontId="30" fillId="14" borderId="0" xfId="0" applyFont="1" applyFill="1"/>
    <xf numFmtId="0" fontId="1" fillId="3" borderId="4" xfId="0" applyFont="1" applyFill="1" applyBorder="1" applyAlignment="1">
      <alignment horizontal="center"/>
    </xf>
    <xf numFmtId="0" fontId="4" fillId="0" borderId="6" xfId="0" applyFont="1" applyBorder="1"/>
    <xf numFmtId="0" fontId="4" fillId="0" borderId="5" xfId="0" applyFont="1" applyBorder="1"/>
    <xf numFmtId="0" fontId="9" fillId="2" borderId="4" xfId="0" applyFont="1" applyFill="1" applyBorder="1" applyAlignment="1">
      <alignment horizontal="center"/>
    </xf>
    <xf numFmtId="0" fontId="9" fillId="2" borderId="4" xfId="0" applyFont="1" applyFill="1" applyBorder="1" applyAlignment="1">
      <alignment horizontal="center" wrapText="1"/>
    </xf>
    <xf numFmtId="0" fontId="12" fillId="8" borderId="4" xfId="0" applyFont="1" applyFill="1" applyBorder="1" applyAlignment="1">
      <alignment horizontal="left" vertical="center" wrapText="1"/>
    </xf>
    <xf numFmtId="0" fontId="1" fillId="2" borderId="1" xfId="0" applyFont="1" applyFill="1" applyBorder="1" applyAlignment="1">
      <alignment horizontal="left" vertical="center"/>
    </xf>
    <xf numFmtId="0" fontId="4" fillId="0" borderId="2" xfId="0" applyFont="1" applyBorder="1"/>
    <xf numFmtId="0" fontId="2" fillId="3" borderId="1" xfId="0" applyFont="1" applyFill="1" applyBorder="1" applyAlignment="1">
      <alignment horizontal="left" vertical="center"/>
    </xf>
    <xf numFmtId="0" fontId="1"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8" fillId="0" borderId="0" xfId="0" applyFont="1" applyAlignment="1">
      <alignment horizontal="center" vertical="center"/>
    </xf>
    <xf numFmtId="0" fontId="0" fillId="0" borderId="0" xfId="0" applyFont="1" applyAlignment="1"/>
    <xf numFmtId="164" fontId="2" fillId="3" borderId="1" xfId="0" applyNumberFormat="1" applyFont="1" applyFill="1" applyBorder="1" applyAlignment="1">
      <alignment horizontal="center" vertical="center"/>
    </xf>
    <xf numFmtId="9" fontId="2" fillId="3" borderId="1" xfId="0" applyNumberFormat="1" applyFont="1" applyFill="1" applyBorder="1" applyAlignment="1">
      <alignment horizontal="center" vertical="center"/>
    </xf>
    <xf numFmtId="10" fontId="13" fillId="2" borderId="4" xfId="0" applyNumberFormat="1"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4" xfId="0" applyFont="1" applyFill="1" applyBorder="1" applyAlignment="1">
      <alignment horizontal="left" wrapText="1"/>
    </xf>
    <xf numFmtId="164" fontId="1" fillId="2" borderId="4" xfId="0" applyNumberFormat="1" applyFont="1" applyFill="1" applyBorder="1" applyAlignment="1">
      <alignment horizontal="center" vertical="center"/>
    </xf>
    <xf numFmtId="0" fontId="9" fillId="2" borderId="7" xfId="0" applyFont="1" applyFill="1" applyBorder="1" applyAlignment="1">
      <alignment horizontal="center" wrapText="1"/>
    </xf>
    <xf numFmtId="0" fontId="4" fillId="0" borderId="8" xfId="0" applyFont="1" applyBorder="1"/>
    <xf numFmtId="0" fontId="1" fillId="2" borderId="12" xfId="0" applyFont="1" applyFill="1" applyBorder="1" applyAlignment="1">
      <alignment horizontal="left" vertical="center" wrapText="1"/>
    </xf>
    <xf numFmtId="0" fontId="4" fillId="0" borderId="13" xfId="0" applyFont="1" applyBorder="1"/>
    <xf numFmtId="0" fontId="13" fillId="2" borderId="7" xfId="0" applyFont="1" applyFill="1" applyBorder="1" applyAlignment="1">
      <alignment horizontal="left" vertical="center" wrapText="1"/>
    </xf>
    <xf numFmtId="0" fontId="4" fillId="0" borderId="14" xfId="0" applyFont="1" applyBorder="1"/>
    <xf numFmtId="0" fontId="4" fillId="0" borderId="10" xfId="0" applyFont="1" applyBorder="1"/>
    <xf numFmtId="0" fontId="14" fillId="9" borderId="4" xfId="0" applyFont="1" applyFill="1" applyBorder="1" applyAlignment="1">
      <alignment horizontal="left" vertical="center" wrapText="1"/>
    </xf>
    <xf numFmtId="0" fontId="16" fillId="2" borderId="4" xfId="0" applyFont="1" applyFill="1" applyBorder="1" applyAlignment="1">
      <alignment horizontal="center" vertical="center"/>
    </xf>
    <xf numFmtId="10" fontId="14" fillId="9" borderId="4" xfId="0" applyNumberFormat="1" applyFont="1" applyFill="1" applyBorder="1" applyAlignment="1">
      <alignment horizontal="left" vertical="center" wrapText="1"/>
    </xf>
    <xf numFmtId="0" fontId="15" fillId="3" borderId="7" xfId="0" applyFont="1" applyFill="1" applyBorder="1" applyAlignment="1">
      <alignment horizontal="center" vertical="center"/>
    </xf>
    <xf numFmtId="0" fontId="3" fillId="0" borderId="4" xfId="0" applyFont="1" applyBorder="1" applyAlignment="1">
      <alignment horizontal="center" vertical="center" wrapText="1"/>
    </xf>
    <xf numFmtId="0" fontId="17" fillId="0" borderId="0" xfId="0" applyFont="1" applyAlignment="1">
      <alignment horizontal="left" vertical="center" wrapText="1"/>
    </xf>
    <xf numFmtId="3" fontId="3" fillId="3" borderId="4"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0" fontId="3" fillId="12" borderId="4" xfId="0" applyFont="1" applyFill="1" applyBorder="1" applyAlignment="1">
      <alignment horizontal="left" vertical="center" wrapText="1"/>
    </xf>
    <xf numFmtId="0" fontId="3" fillId="14" borderId="4" xfId="0" applyFont="1" applyFill="1" applyBorder="1" applyAlignment="1">
      <alignment horizontal="left" vertical="center" wrapText="1"/>
    </xf>
    <xf numFmtId="0" fontId="3" fillId="0" borderId="4" xfId="0" applyFont="1" applyBorder="1" applyAlignment="1">
      <alignment horizontal="left" vertical="center" wrapText="1"/>
    </xf>
    <xf numFmtId="0" fontId="16" fillId="2" borderId="4" xfId="0" applyFont="1" applyFill="1" applyBorder="1" applyAlignment="1">
      <alignment vertical="center"/>
    </xf>
    <xf numFmtId="164" fontId="3" fillId="3" borderId="4" xfId="0" applyNumberFormat="1" applyFont="1" applyFill="1" applyBorder="1" applyAlignment="1">
      <alignment horizontal="center" vertical="center" wrapText="1"/>
    </xf>
    <xf numFmtId="0" fontId="15" fillId="3" borderId="4" xfId="0" applyFont="1" applyFill="1" applyBorder="1" applyAlignment="1">
      <alignment horizontal="center" vertical="center"/>
    </xf>
    <xf numFmtId="0" fontId="14" fillId="2" borderId="4" xfId="0" applyFont="1" applyFill="1" applyBorder="1" applyAlignment="1">
      <alignment horizontal="center" vertical="center" wrapText="1"/>
    </xf>
    <xf numFmtId="0" fontId="16" fillId="8" borderId="4" xfId="0" applyFont="1" applyFill="1" applyBorder="1" applyAlignment="1">
      <alignment horizontal="center" vertical="center"/>
    </xf>
    <xf numFmtId="0" fontId="16" fillId="2" borderId="4" xfId="0" applyFont="1" applyFill="1" applyBorder="1" applyAlignment="1">
      <alignment horizontal="left" vertical="center"/>
    </xf>
    <xf numFmtId="0" fontId="22" fillId="3" borderId="4" xfId="0" applyFont="1" applyFill="1" applyBorder="1" applyAlignment="1">
      <alignment horizontal="center" vertical="center"/>
    </xf>
    <xf numFmtId="0" fontId="3" fillId="11" borderId="4" xfId="0" applyFont="1" applyFill="1" applyBorder="1" applyAlignment="1">
      <alignment horizontal="left" vertical="center" wrapText="1"/>
    </xf>
    <xf numFmtId="0" fontId="3" fillId="14" borderId="0" xfId="0" applyFont="1" applyFill="1" applyAlignment="1">
      <alignment wrapText="1"/>
    </xf>
    <xf numFmtId="0" fontId="3" fillId="14" borderId="0" xfId="0" applyFont="1" applyFill="1" applyAlignment="1">
      <alignment horizontal="center" wrapText="1"/>
    </xf>
    <xf numFmtId="0" fontId="3" fillId="0" borderId="0" xfId="0" applyFont="1" applyAlignment="1">
      <alignment wrapText="1"/>
    </xf>
    <xf numFmtId="0" fontId="14" fillId="9" borderId="18" xfId="0" applyFont="1" applyFill="1" applyBorder="1" applyAlignment="1">
      <alignment wrapText="1"/>
    </xf>
    <xf numFmtId="0" fontId="4" fillId="0" borderId="18" xfId="0" applyFont="1" applyBorder="1"/>
    <xf numFmtId="0" fontId="4" fillId="0" borderId="20" xfId="0" applyFont="1" applyBorder="1"/>
    <xf numFmtId="0" fontId="15" fillId="6" borderId="0" xfId="0" applyFont="1" applyFill="1" applyAlignment="1">
      <alignment horizontal="center"/>
    </xf>
    <xf numFmtId="0" fontId="25" fillId="7" borderId="0" xfId="0" applyFont="1" applyFill="1" applyAlignment="1">
      <alignment horizontal="center"/>
    </xf>
    <xf numFmtId="9" fontId="19" fillId="6" borderId="0" xfId="0" applyNumberFormat="1" applyFont="1" applyFill="1" applyAlignment="1">
      <alignment horizontal="right" wrapText="1"/>
    </xf>
    <xf numFmtId="0" fontId="16" fillId="2" borderId="0" xfId="0" applyFont="1" applyFill="1" applyAlignment="1"/>
    <xf numFmtId="0" fontId="15" fillId="4" borderId="0" xfId="0" applyFont="1" applyFill="1" applyAlignment="1">
      <alignment horizontal="center"/>
    </xf>
    <xf numFmtId="0" fontId="15" fillId="5" borderId="0" xfId="0" applyFont="1" applyFill="1" applyAlignment="1">
      <alignment horizontal="center"/>
    </xf>
    <xf numFmtId="0" fontId="16" fillId="6" borderId="0" xfId="0" applyFont="1" applyFill="1" applyAlignment="1">
      <alignment horizontal="right" vertical="top" wrapText="1"/>
    </xf>
    <xf numFmtId="0" fontId="18" fillId="7" borderId="0" xfId="0" applyFont="1" applyFill="1" applyAlignment="1">
      <alignment horizontal="right" vertical="top" wrapText="1"/>
    </xf>
    <xf numFmtId="3" fontId="19" fillId="6" borderId="0" xfId="0" applyNumberFormat="1" applyFont="1" applyFill="1" applyAlignment="1">
      <alignment horizontal="right" wrapText="1"/>
    </xf>
    <xf numFmtId="3" fontId="20" fillId="7" borderId="0" xfId="0" applyNumberFormat="1" applyFont="1" applyFill="1" applyAlignment="1">
      <alignment horizontal="right" wrapText="1"/>
    </xf>
    <xf numFmtId="9" fontId="20" fillId="7" borderId="0" xfId="0" applyNumberFormat="1" applyFont="1" applyFill="1" applyAlignment="1">
      <alignment horizontal="right" wrapText="1"/>
    </xf>
    <xf numFmtId="0" fontId="8" fillId="2" borderId="0" xfId="0" applyFont="1" applyFill="1" applyAlignment="1">
      <alignment wrapText="1"/>
    </xf>
    <xf numFmtId="0" fontId="3" fillId="0" borderId="0" xfId="0" applyFont="1" applyAlignment="1">
      <alignment vertical="top" wrapText="1"/>
    </xf>
    <xf numFmtId="0" fontId="24" fillId="0" borderId="0" xfId="0" applyFont="1" applyAlignment="1">
      <alignment vertical="top" wrapText="1"/>
    </xf>
    <xf numFmtId="0" fontId="27" fillId="7" borderId="0" xfId="0" applyFont="1" applyFill="1" applyAlignment="1">
      <alignment vertical="top" wrapText="1"/>
    </xf>
    <xf numFmtId="0" fontId="23" fillId="0" borderId="0" xfId="0" applyFont="1" applyAlignment="1">
      <alignment vertical="top" wrapText="1"/>
    </xf>
    <xf numFmtId="3" fontId="8" fillId="6" borderId="0" xfId="0" applyNumberFormat="1" applyFont="1" applyFill="1" applyAlignment="1">
      <alignment horizontal="center" wrapText="1"/>
    </xf>
    <xf numFmtId="3" fontId="8" fillId="7" borderId="0" xfId="0" applyNumberFormat="1" applyFont="1" applyFill="1" applyAlignment="1">
      <alignment horizontal="center" wrapText="1"/>
    </xf>
    <xf numFmtId="3" fontId="3" fillId="4" borderId="0" xfId="0" applyNumberFormat="1" applyFont="1" applyFill="1" applyAlignment="1">
      <alignment horizontal="center" wrapText="1"/>
    </xf>
    <xf numFmtId="3" fontId="3" fillId="5" borderId="0" xfId="0" applyNumberFormat="1" applyFont="1" applyFill="1" applyAlignment="1">
      <alignment horizontal="center" wrapText="1"/>
    </xf>
    <xf numFmtId="3" fontId="3" fillId="6" borderId="0" xfId="0" applyNumberFormat="1" applyFont="1" applyFill="1" applyAlignment="1">
      <alignment horizontal="center" wrapText="1"/>
    </xf>
    <xf numFmtId="3" fontId="3" fillId="7" borderId="0" xfId="0" applyNumberFormat="1" applyFont="1" applyFill="1" applyAlignment="1">
      <alignment horizontal="center" wrapText="1"/>
    </xf>
    <xf numFmtId="0" fontId="14" fillId="2" borderId="0" xfId="0" applyFont="1" applyFill="1" applyAlignment="1">
      <alignment horizontal="center" wrapText="1"/>
    </xf>
    <xf numFmtId="0" fontId="16" fillId="2" borderId="0" xfId="0" applyFont="1" applyFill="1" applyAlignment="1">
      <alignment horizontal="center"/>
    </xf>
    <xf numFmtId="0" fontId="15" fillId="2" borderId="0" xfId="0" applyFont="1" applyFill="1" applyAlignment="1">
      <alignment horizontal="center"/>
    </xf>
    <xf numFmtId="0" fontId="15" fillId="6" borderId="0" xfId="0" applyFont="1" applyFill="1" applyAlignment="1">
      <alignment horizontal="center" wrapText="1"/>
    </xf>
    <xf numFmtId="0" fontId="16" fillId="2" borderId="0" xfId="0" applyFont="1" applyFill="1"/>
    <xf numFmtId="0" fontId="8" fillId="4" borderId="0" xfId="0" applyFont="1" applyFill="1" applyAlignment="1">
      <alignment horizontal="center"/>
    </xf>
    <xf numFmtId="0" fontId="8" fillId="5" borderId="0" xfId="0" applyFont="1" applyFill="1" applyAlignment="1">
      <alignment horizontal="center"/>
    </xf>
    <xf numFmtId="0" fontId="4" fillId="0" borderId="19" xfId="0" applyFont="1" applyBorder="1"/>
    <xf numFmtId="0" fontId="23" fillId="14" borderId="0" xfId="0" applyFont="1" applyFill="1" applyAlignment="1">
      <alignment wrapText="1"/>
    </xf>
    <xf numFmtId="0" fontId="23" fillId="0" borderId="0" xfId="0" applyFont="1" applyAlignment="1">
      <alignment wrapText="1"/>
    </xf>
    <xf numFmtId="0" fontId="17" fillId="9" borderId="18" xfId="0" applyFont="1" applyFill="1" applyBorder="1" applyAlignment="1">
      <alignment wrapText="1"/>
    </xf>
    <xf numFmtId="0" fontId="15" fillId="7" borderId="0" xfId="0" applyFont="1" applyFill="1" applyAlignment="1">
      <alignment horizontal="center"/>
    </xf>
    <xf numFmtId="164" fontId="3" fillId="5" borderId="0" xfId="0" applyNumberFormat="1" applyFont="1" applyFill="1" applyAlignment="1">
      <alignment vertical="top"/>
    </xf>
    <xf numFmtId="164" fontId="1" fillId="12" borderId="4" xfId="0" applyNumberFormat="1" applyFont="1" applyFill="1" applyBorder="1" applyAlignment="1">
      <alignment horizontal="center" vertical="center"/>
    </xf>
    <xf numFmtId="0" fontId="3" fillId="0" borderId="15" xfId="0" applyFont="1" applyBorder="1" applyAlignment="1">
      <alignment horizontal="center" vertical="center" wrapText="1"/>
    </xf>
    <xf numFmtId="0" fontId="15" fillId="3" borderId="24" xfId="0" applyFont="1" applyFill="1" applyBorder="1" applyAlignment="1">
      <alignment horizontal="center" vertical="center"/>
    </xf>
    <xf numFmtId="0" fontId="4" fillId="0" borderId="24" xfId="0" applyFont="1" applyBorder="1"/>
    <xf numFmtId="0" fontId="8" fillId="3" borderId="24" xfId="0" applyFont="1" applyFill="1" applyBorder="1" applyAlignment="1">
      <alignment horizontal="center" vertical="center"/>
    </xf>
    <xf numFmtId="0" fontId="3" fillId="3" borderId="2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0"/>
  <sheetViews>
    <sheetView topLeftCell="A16" workbookViewId="0">
      <selection activeCell="D34" sqref="D34"/>
    </sheetView>
  </sheetViews>
  <sheetFormatPr defaultColWidth="12.625" defaultRowHeight="15" customHeight="1" x14ac:dyDescent="0.2"/>
  <cols>
    <col min="1" max="2" width="29.875" customWidth="1"/>
    <col min="3" max="7" width="15.375" customWidth="1"/>
    <col min="8" max="8" width="14.25" customWidth="1"/>
    <col min="9" max="9" width="13.5" customWidth="1"/>
    <col min="13" max="13" width="11.5" customWidth="1"/>
    <col min="14" max="14" width="7.5" customWidth="1"/>
    <col min="15" max="16" width="29" customWidth="1"/>
    <col min="17" max="17" width="10.5" bestFit="1" customWidth="1"/>
    <col min="18" max="18" width="7.5" customWidth="1"/>
    <col min="19" max="19" width="7" bestFit="1" customWidth="1"/>
    <col min="20" max="22" width="7.5" customWidth="1"/>
  </cols>
  <sheetData>
    <row r="1" spans="1:22" x14ac:dyDescent="0.2">
      <c r="A1" s="231" t="s">
        <v>0</v>
      </c>
      <c r="B1" s="233" t="s">
        <v>1</v>
      </c>
      <c r="C1" s="1"/>
      <c r="D1" s="1"/>
      <c r="E1" s="1"/>
      <c r="F1" s="1"/>
      <c r="G1" s="1"/>
      <c r="H1" s="1"/>
      <c r="I1" s="1"/>
      <c r="J1" s="1"/>
      <c r="K1" s="1"/>
      <c r="L1" s="1"/>
      <c r="M1" s="1"/>
      <c r="N1" s="1"/>
      <c r="O1" s="1"/>
      <c r="P1" s="1"/>
      <c r="Q1" s="1"/>
      <c r="R1" s="1"/>
      <c r="S1" s="1"/>
      <c r="T1" s="1"/>
      <c r="U1" s="1"/>
      <c r="V1" s="1"/>
    </row>
    <row r="2" spans="1:22" x14ac:dyDescent="0.2">
      <c r="A2" s="232"/>
      <c r="B2" s="232"/>
      <c r="C2" s="1"/>
      <c r="D2" s="1"/>
      <c r="E2" s="1"/>
      <c r="F2" s="1"/>
      <c r="G2" s="1"/>
      <c r="H2" s="1"/>
      <c r="I2" s="1"/>
      <c r="J2" s="1"/>
      <c r="K2" s="1"/>
      <c r="L2" s="1"/>
      <c r="M2" s="1"/>
      <c r="N2" s="1"/>
      <c r="O2" s="1"/>
      <c r="P2" s="1"/>
      <c r="Q2" s="1"/>
      <c r="R2" s="1"/>
      <c r="S2" s="1"/>
      <c r="T2" s="1"/>
      <c r="U2" s="1"/>
      <c r="V2" s="1"/>
    </row>
    <row r="3" spans="1:22" ht="15.75" x14ac:dyDescent="0.2">
      <c r="A3" s="2" t="s">
        <v>2</v>
      </c>
      <c r="B3" s="3" t="s">
        <v>3</v>
      </c>
      <c r="C3" s="1"/>
      <c r="D3" s="1"/>
      <c r="E3" s="1"/>
      <c r="F3" s="1"/>
      <c r="G3" s="1"/>
      <c r="H3" s="1"/>
      <c r="I3" s="1"/>
      <c r="J3" s="1"/>
      <c r="K3" s="1"/>
      <c r="L3" s="1"/>
      <c r="M3" s="1"/>
      <c r="N3" s="1"/>
      <c r="O3" s="1"/>
      <c r="P3" s="1"/>
      <c r="Q3" s="1"/>
      <c r="R3" s="1"/>
      <c r="S3" s="1"/>
      <c r="T3" s="1"/>
      <c r="U3" s="1"/>
      <c r="V3" s="1"/>
    </row>
    <row r="4" spans="1:22" ht="15.75" x14ac:dyDescent="0.2">
      <c r="A4" s="2" t="s">
        <v>4</v>
      </c>
      <c r="B4" s="3" t="s">
        <v>5</v>
      </c>
      <c r="C4" s="1"/>
      <c r="D4" s="1"/>
      <c r="E4" s="1"/>
      <c r="F4" s="1"/>
      <c r="G4" s="1"/>
      <c r="H4" s="1"/>
      <c r="I4" s="1"/>
      <c r="J4" s="1"/>
      <c r="K4" s="1"/>
      <c r="L4" s="1"/>
      <c r="M4" s="1"/>
      <c r="N4" s="1"/>
      <c r="O4" s="1"/>
      <c r="P4" s="1"/>
      <c r="Q4" s="1"/>
      <c r="R4" s="1"/>
      <c r="S4" s="1"/>
      <c r="T4" s="1"/>
      <c r="U4" s="1"/>
      <c r="V4" s="1"/>
    </row>
    <row r="5" spans="1:22" ht="15.75" x14ac:dyDescent="0.2">
      <c r="A5" s="2" t="s">
        <v>6</v>
      </c>
      <c r="B5" s="4" t="s">
        <v>7</v>
      </c>
      <c r="C5" s="1"/>
      <c r="D5" s="1"/>
      <c r="E5" s="1"/>
      <c r="F5" s="1"/>
      <c r="G5" s="1"/>
      <c r="H5" s="1"/>
      <c r="I5" s="1"/>
      <c r="J5" s="1"/>
      <c r="K5" s="1"/>
      <c r="L5" s="1"/>
      <c r="M5" s="1"/>
      <c r="N5" s="1"/>
      <c r="O5" s="1"/>
      <c r="P5" s="1"/>
      <c r="Q5" s="1"/>
      <c r="R5" s="1"/>
      <c r="S5" s="1"/>
      <c r="T5" s="1"/>
      <c r="U5" s="1"/>
      <c r="V5" s="1"/>
    </row>
    <row r="6" spans="1:22" ht="38.25" x14ac:dyDescent="0.2">
      <c r="A6" s="2" t="s">
        <v>8</v>
      </c>
      <c r="B6" s="4" t="s">
        <v>336</v>
      </c>
      <c r="C6" s="1"/>
      <c r="D6" s="1"/>
      <c r="E6" s="1"/>
      <c r="F6" s="1"/>
      <c r="G6" s="1"/>
      <c r="H6" s="1"/>
      <c r="I6" s="1"/>
      <c r="J6" s="1"/>
      <c r="K6" s="1"/>
      <c r="L6" s="1"/>
      <c r="M6" s="1"/>
      <c r="N6" s="1"/>
      <c r="O6" s="1"/>
      <c r="P6" s="1"/>
      <c r="Q6" s="1"/>
      <c r="R6" s="1"/>
      <c r="S6" s="1"/>
      <c r="T6" s="1"/>
      <c r="U6" s="1"/>
      <c r="V6" s="1"/>
    </row>
    <row r="7" spans="1:22" ht="26.25" customHeight="1" x14ac:dyDescent="0.2">
      <c r="A7" s="5"/>
      <c r="B7" s="6"/>
      <c r="C7" s="1"/>
      <c r="D7" s="1"/>
      <c r="E7" s="1"/>
      <c r="F7" s="1"/>
      <c r="G7" s="1"/>
      <c r="H7" s="1"/>
      <c r="I7" s="1"/>
      <c r="J7" s="1"/>
      <c r="K7" s="1"/>
      <c r="L7" s="1"/>
      <c r="M7" s="1"/>
      <c r="N7" s="1"/>
      <c r="O7" s="1"/>
      <c r="P7" s="1"/>
      <c r="Q7" s="1"/>
      <c r="R7" s="1"/>
      <c r="S7" s="1"/>
      <c r="T7" s="1"/>
      <c r="U7" s="1"/>
      <c r="V7" s="1"/>
    </row>
    <row r="8" spans="1:22" ht="15.75" x14ac:dyDescent="0.2">
      <c r="A8" s="234" t="s">
        <v>9</v>
      </c>
      <c r="B8" s="227"/>
      <c r="C8" s="7">
        <v>2018</v>
      </c>
      <c r="D8" s="8">
        <v>2019</v>
      </c>
      <c r="E8" s="9">
        <v>2020</v>
      </c>
      <c r="F8" s="10">
        <v>2021</v>
      </c>
      <c r="G8" s="11">
        <v>2022</v>
      </c>
      <c r="H8" s="1"/>
      <c r="I8" s="1"/>
      <c r="J8" s="1"/>
      <c r="K8" s="1"/>
      <c r="L8" s="1"/>
      <c r="M8" s="1"/>
      <c r="N8" s="1"/>
      <c r="O8" s="1"/>
      <c r="P8" s="1"/>
      <c r="Q8" s="1"/>
      <c r="R8" s="1"/>
      <c r="S8" s="1"/>
      <c r="T8" s="1"/>
      <c r="U8" s="1"/>
      <c r="V8" s="1"/>
    </row>
    <row r="9" spans="1:22" x14ac:dyDescent="0.2">
      <c r="A9" s="235" t="s">
        <v>10</v>
      </c>
      <c r="B9" s="227"/>
      <c r="C9" s="12">
        <v>250000000</v>
      </c>
      <c r="D9" s="13">
        <v>214000000</v>
      </c>
      <c r="E9" s="14">
        <v>212000000</v>
      </c>
      <c r="F9" s="15">
        <v>222838220</v>
      </c>
      <c r="G9" s="16">
        <f>Logframe22!C9+Logframe22!C24+Logframe22!C57+Logframe22!C97</f>
        <v>247000000</v>
      </c>
      <c r="H9" s="1"/>
      <c r="I9" s="1"/>
      <c r="J9" s="1"/>
      <c r="K9" s="1"/>
      <c r="L9" s="1"/>
      <c r="M9" s="1"/>
      <c r="N9" s="1"/>
      <c r="O9" s="1"/>
      <c r="P9" s="1"/>
      <c r="Q9" s="1"/>
      <c r="R9" s="1"/>
      <c r="S9" s="1"/>
      <c r="T9" s="1"/>
      <c r="U9" s="1"/>
      <c r="V9" s="1"/>
    </row>
    <row r="10" spans="1:22" x14ac:dyDescent="0.2">
      <c r="A10" s="236" t="s">
        <v>11</v>
      </c>
      <c r="B10" s="227"/>
      <c r="C10" s="17">
        <v>0.43</v>
      </c>
      <c r="D10" s="18">
        <v>0.39</v>
      </c>
      <c r="E10" s="19">
        <v>0.38</v>
      </c>
      <c r="F10" s="20">
        <v>0.53</v>
      </c>
      <c r="G10" s="21">
        <v>0.5</v>
      </c>
      <c r="H10" s="1"/>
      <c r="I10" s="1"/>
      <c r="J10" s="1"/>
      <c r="K10" s="1"/>
      <c r="L10" s="1"/>
      <c r="M10" s="1"/>
      <c r="N10" s="1"/>
      <c r="O10" s="1"/>
      <c r="P10" s="1"/>
      <c r="Q10" s="1"/>
      <c r="R10" s="1"/>
      <c r="S10" s="1"/>
      <c r="T10" s="1"/>
      <c r="U10" s="1"/>
      <c r="V10" s="1"/>
    </row>
    <row r="11" spans="1:22" x14ac:dyDescent="0.2">
      <c r="A11" s="236" t="s">
        <v>12</v>
      </c>
      <c r="B11" s="227"/>
      <c r="C11" s="17">
        <v>0.56999999999999995</v>
      </c>
      <c r="D11" s="18">
        <v>0.61</v>
      </c>
      <c r="E11" s="19">
        <v>0.62</v>
      </c>
      <c r="F11" s="20">
        <v>0.47</v>
      </c>
      <c r="G11" s="21">
        <v>0.5</v>
      </c>
      <c r="H11" s="1"/>
      <c r="I11" s="1"/>
      <c r="J11" s="1"/>
      <c r="K11" s="1"/>
      <c r="L11" s="1"/>
      <c r="M11" s="1"/>
      <c r="N11" s="1"/>
      <c r="O11" s="1"/>
      <c r="P11" s="1"/>
      <c r="Q11" s="1"/>
      <c r="R11" s="1"/>
      <c r="S11" s="1"/>
      <c r="T11" s="1"/>
      <c r="U11" s="1"/>
      <c r="V11" s="1"/>
    </row>
    <row r="12" spans="1:22" ht="26.25" customHeight="1" x14ac:dyDescent="0.2">
      <c r="A12" s="6"/>
      <c r="B12" s="22"/>
      <c r="C12" s="1"/>
      <c r="D12" s="1"/>
      <c r="E12" s="1"/>
      <c r="F12" s="1"/>
      <c r="G12" s="1"/>
      <c r="H12" s="1"/>
      <c r="I12" s="1"/>
      <c r="J12" s="1"/>
      <c r="K12" s="1"/>
      <c r="L12" s="1"/>
      <c r="M12" s="1"/>
      <c r="N12" s="1"/>
      <c r="O12" s="1"/>
      <c r="P12" s="1"/>
      <c r="Q12" s="1"/>
      <c r="R12" s="1"/>
      <c r="S12" s="1"/>
      <c r="T12" s="1"/>
      <c r="U12" s="1"/>
      <c r="V12" s="1"/>
    </row>
    <row r="13" spans="1:22" ht="15.75" x14ac:dyDescent="0.2">
      <c r="A13" s="244" t="s">
        <v>13</v>
      </c>
      <c r="B13" s="227"/>
      <c r="C13" s="23" t="s">
        <v>14</v>
      </c>
      <c r="D13" s="24" t="s">
        <v>15</v>
      </c>
      <c r="E13" s="25" t="s">
        <v>16</v>
      </c>
      <c r="F13" s="26" t="s">
        <v>17</v>
      </c>
      <c r="G13" s="27" t="s">
        <v>18</v>
      </c>
      <c r="H13" s="1"/>
      <c r="I13" s="1"/>
      <c r="J13" s="1"/>
      <c r="K13" s="1"/>
      <c r="L13" s="1"/>
      <c r="M13" s="1"/>
      <c r="N13" s="1"/>
      <c r="O13" s="1"/>
      <c r="P13" s="1"/>
      <c r="Q13" s="1"/>
      <c r="R13" s="1"/>
      <c r="S13" s="1"/>
      <c r="T13" s="1"/>
      <c r="U13" s="1"/>
      <c r="V13" s="1"/>
    </row>
    <row r="14" spans="1:22" ht="15.75" x14ac:dyDescent="0.2">
      <c r="A14" s="2" t="s">
        <v>19</v>
      </c>
      <c r="B14" s="28">
        <f>SUM(B15:B18)</f>
        <v>2688071.6799999997</v>
      </c>
      <c r="C14" s="29">
        <v>1579000</v>
      </c>
      <c r="D14" s="30">
        <v>1388450</v>
      </c>
      <c r="E14" s="31">
        <v>1375474</v>
      </c>
      <c r="F14" s="32">
        <v>1810843</v>
      </c>
      <c r="G14" s="33">
        <f>SUM(G15:G18)</f>
        <v>2067041</v>
      </c>
      <c r="H14" s="34"/>
      <c r="I14" s="1"/>
      <c r="J14" s="1"/>
      <c r="K14" s="1"/>
      <c r="L14" s="1"/>
      <c r="M14" s="1"/>
      <c r="N14" s="1"/>
      <c r="O14" s="1"/>
      <c r="P14" s="1"/>
      <c r="Q14" s="1"/>
      <c r="R14" s="1"/>
      <c r="S14" s="1"/>
      <c r="T14" s="1"/>
      <c r="U14" s="1"/>
      <c r="V14" s="1"/>
    </row>
    <row r="15" spans="1:22" x14ac:dyDescent="0.2">
      <c r="A15" s="35" t="s">
        <v>20</v>
      </c>
      <c r="B15" s="36">
        <v>990000</v>
      </c>
      <c r="C15" s="37">
        <v>610000</v>
      </c>
      <c r="D15" s="38">
        <v>544300</v>
      </c>
      <c r="E15" s="39">
        <v>539213</v>
      </c>
      <c r="F15" s="40">
        <v>792000</v>
      </c>
      <c r="G15" s="16">
        <v>754000</v>
      </c>
      <c r="H15" s="34"/>
      <c r="I15" s="1"/>
      <c r="J15" s="1"/>
      <c r="K15" s="1"/>
      <c r="L15" s="1"/>
      <c r="M15" s="1"/>
      <c r="N15" s="1"/>
      <c r="O15" s="1"/>
      <c r="P15" s="1"/>
      <c r="Q15" s="1"/>
      <c r="R15" s="1"/>
      <c r="S15" s="1"/>
      <c r="T15" s="1"/>
      <c r="U15" s="1"/>
      <c r="V15" s="1"/>
    </row>
    <row r="16" spans="1:22" x14ac:dyDescent="0.2">
      <c r="A16" s="35" t="s">
        <v>21</v>
      </c>
      <c r="B16" s="36">
        <v>1500000</v>
      </c>
      <c r="C16" s="37">
        <v>800000</v>
      </c>
      <c r="D16" s="38">
        <v>696400</v>
      </c>
      <c r="E16" s="39">
        <v>689892</v>
      </c>
      <c r="F16" s="40">
        <v>900000</v>
      </c>
      <c r="G16" s="16">
        <v>1200000</v>
      </c>
      <c r="H16" s="34"/>
      <c r="I16" s="1"/>
      <c r="J16" s="1"/>
      <c r="K16" s="1"/>
      <c r="L16" s="1"/>
      <c r="M16" s="1"/>
      <c r="N16" s="1"/>
      <c r="O16" s="1"/>
      <c r="P16" s="1"/>
      <c r="Q16" s="1"/>
      <c r="R16" s="1"/>
      <c r="S16" s="1"/>
      <c r="T16" s="1"/>
      <c r="U16" s="1"/>
      <c r="V16" s="1"/>
    </row>
    <row r="17" spans="1:32" x14ac:dyDescent="0.2">
      <c r="A17" s="35" t="s">
        <v>22</v>
      </c>
      <c r="B17" s="36">
        <v>20161.28</v>
      </c>
      <c r="C17" s="37">
        <v>19000</v>
      </c>
      <c r="D17" s="38">
        <v>17300</v>
      </c>
      <c r="E17" s="39">
        <v>17138</v>
      </c>
      <c r="F17" s="40">
        <v>12097</v>
      </c>
      <c r="G17" s="16">
        <v>11600</v>
      </c>
      <c r="H17" s="34"/>
      <c r="I17" s="1"/>
      <c r="J17" s="1"/>
      <c r="K17" s="1"/>
      <c r="L17" s="1"/>
      <c r="M17" s="1"/>
      <c r="N17" s="1"/>
      <c r="O17" s="1"/>
      <c r="P17" s="1"/>
      <c r="Q17" s="1"/>
      <c r="R17" s="1"/>
      <c r="S17" s="1"/>
      <c r="T17" s="1"/>
      <c r="U17" s="1"/>
      <c r="V17" s="1"/>
    </row>
    <row r="18" spans="1:32" x14ac:dyDescent="0.2">
      <c r="A18" s="35" t="s">
        <v>23</v>
      </c>
      <c r="B18" s="36">
        <v>177910.39999999999</v>
      </c>
      <c r="C18" s="37">
        <v>150000</v>
      </c>
      <c r="D18" s="38">
        <v>130450</v>
      </c>
      <c r="E18" s="39">
        <v>129231</v>
      </c>
      <c r="F18" s="40">
        <v>106746</v>
      </c>
      <c r="G18" s="16">
        <v>101441</v>
      </c>
      <c r="H18" s="34"/>
      <c r="I18" s="1"/>
      <c r="J18" s="1"/>
      <c r="K18" s="1"/>
      <c r="L18" s="1"/>
      <c r="M18" s="1"/>
      <c r="N18" s="1"/>
      <c r="O18" s="1"/>
      <c r="P18" s="1"/>
      <c r="Q18" s="1"/>
      <c r="R18" s="1"/>
      <c r="S18" s="1"/>
      <c r="T18" s="1"/>
      <c r="U18" s="1"/>
      <c r="V18" s="1"/>
    </row>
    <row r="19" spans="1:32" ht="63.75" x14ac:dyDescent="0.2">
      <c r="A19" s="35" t="s">
        <v>24</v>
      </c>
      <c r="B19" s="41" t="s">
        <v>25</v>
      </c>
      <c r="C19" s="42"/>
      <c r="D19" s="43"/>
      <c r="E19" s="44"/>
      <c r="F19" s="45"/>
      <c r="G19" s="46"/>
      <c r="H19" s="1"/>
      <c r="I19" s="1"/>
      <c r="J19" s="1"/>
      <c r="K19" s="1"/>
      <c r="L19" s="1"/>
      <c r="M19" s="1"/>
      <c r="N19" s="1"/>
      <c r="O19" s="1"/>
      <c r="P19" s="1"/>
      <c r="Q19" s="1"/>
      <c r="R19" s="1"/>
      <c r="S19" s="1"/>
      <c r="T19" s="1"/>
      <c r="U19" s="1"/>
      <c r="V19" s="1"/>
    </row>
    <row r="20" spans="1:32" ht="15.75" x14ac:dyDescent="0.2">
      <c r="A20" s="47"/>
      <c r="B20" s="48"/>
      <c r="C20" s="1"/>
      <c r="D20" s="1"/>
      <c r="E20" s="1"/>
      <c r="F20" s="1"/>
      <c r="G20" s="1"/>
      <c r="H20" s="1"/>
      <c r="I20" s="1"/>
      <c r="J20" s="1"/>
      <c r="K20" s="1"/>
      <c r="L20" s="1"/>
      <c r="M20" s="1"/>
      <c r="N20" s="1"/>
      <c r="O20" s="1"/>
      <c r="P20" s="1"/>
      <c r="Q20" s="1"/>
      <c r="R20" s="1"/>
      <c r="S20" s="1"/>
      <c r="T20" s="1"/>
      <c r="U20" s="1"/>
      <c r="V20" s="1"/>
    </row>
    <row r="21" spans="1:32" ht="15.75" customHeight="1" x14ac:dyDescent="0.2">
      <c r="A21" s="47"/>
      <c r="B21" s="49"/>
      <c r="C21" s="1"/>
      <c r="D21" s="1"/>
      <c r="E21" s="1"/>
      <c r="F21" s="1"/>
      <c r="G21" s="1"/>
      <c r="H21" s="1"/>
      <c r="I21" s="1"/>
      <c r="J21" s="1"/>
      <c r="K21" s="1"/>
      <c r="L21" s="1"/>
      <c r="M21" s="1"/>
      <c r="N21" s="1"/>
      <c r="O21" s="237" t="s">
        <v>26</v>
      </c>
      <c r="P21" s="238"/>
      <c r="Q21" s="238"/>
      <c r="R21" s="238"/>
      <c r="S21" s="238"/>
      <c r="T21" s="1"/>
      <c r="U21" s="1"/>
      <c r="V21" s="1"/>
    </row>
    <row r="22" spans="1:32" ht="15.75" customHeight="1" x14ac:dyDescent="0.25">
      <c r="A22" s="228" t="s">
        <v>27</v>
      </c>
      <c r="B22" s="227"/>
      <c r="C22" s="225">
        <v>2018</v>
      </c>
      <c r="D22" s="226"/>
      <c r="E22" s="227"/>
      <c r="F22" s="225">
        <v>2019</v>
      </c>
      <c r="G22" s="226"/>
      <c r="H22" s="227"/>
      <c r="I22" s="225">
        <v>2020</v>
      </c>
      <c r="J22" s="226"/>
      <c r="K22" s="227"/>
      <c r="L22" s="225">
        <v>2021</v>
      </c>
      <c r="M22" s="226"/>
      <c r="N22" s="227"/>
      <c r="O22" s="228" t="s">
        <v>27</v>
      </c>
      <c r="P22" s="227"/>
      <c r="Q22" s="225">
        <v>2022</v>
      </c>
      <c r="R22" s="226"/>
      <c r="S22" s="227"/>
      <c r="U22" s="50"/>
      <c r="V22" s="50"/>
    </row>
    <row r="23" spans="1:32" ht="47.25" customHeight="1" x14ac:dyDescent="0.25">
      <c r="A23" s="245" t="s">
        <v>28</v>
      </c>
      <c r="B23" s="246"/>
      <c r="C23" s="51" t="s">
        <v>9</v>
      </c>
      <c r="D23" s="51" t="s">
        <v>11</v>
      </c>
      <c r="E23" s="51" t="s">
        <v>12</v>
      </c>
      <c r="F23" s="51" t="s">
        <v>9</v>
      </c>
      <c r="G23" s="51" t="s">
        <v>11</v>
      </c>
      <c r="H23" s="51" t="s">
        <v>12</v>
      </c>
      <c r="I23" s="51" t="s">
        <v>9</v>
      </c>
      <c r="J23" s="51" t="s">
        <v>11</v>
      </c>
      <c r="K23" s="51" t="s">
        <v>12</v>
      </c>
      <c r="L23" s="51" t="s">
        <v>9</v>
      </c>
      <c r="M23" s="51" t="s">
        <v>11</v>
      </c>
      <c r="N23" s="51" t="s">
        <v>12</v>
      </c>
      <c r="O23" s="229" t="s">
        <v>28</v>
      </c>
      <c r="P23" s="227"/>
      <c r="Q23" s="52" t="s">
        <v>9</v>
      </c>
      <c r="R23" s="53" t="s">
        <v>11</v>
      </c>
      <c r="S23" s="53" t="s">
        <v>12</v>
      </c>
      <c r="T23" s="54"/>
      <c r="U23" s="55"/>
      <c r="V23" s="55"/>
      <c r="W23" s="54"/>
      <c r="X23" s="54"/>
      <c r="Y23" s="54"/>
      <c r="Z23" s="54"/>
      <c r="AA23" s="54"/>
      <c r="AB23" s="54"/>
      <c r="AC23" s="54"/>
      <c r="AD23" s="54"/>
      <c r="AE23" s="54"/>
      <c r="AF23" s="54"/>
    </row>
    <row r="24" spans="1:32" ht="44.25" customHeight="1" x14ac:dyDescent="0.2">
      <c r="A24" s="247" t="s">
        <v>29</v>
      </c>
      <c r="B24" s="248"/>
      <c r="C24" s="56"/>
      <c r="D24" s="56"/>
      <c r="E24" s="57"/>
      <c r="F24" s="56"/>
      <c r="G24" s="56"/>
      <c r="H24" s="57"/>
      <c r="I24" s="56"/>
      <c r="J24" s="56"/>
      <c r="K24" s="57"/>
      <c r="L24" s="56"/>
      <c r="M24" s="56"/>
      <c r="N24" s="57"/>
      <c r="O24" s="230" t="s">
        <v>30</v>
      </c>
      <c r="P24" s="226"/>
      <c r="Q24" s="226"/>
      <c r="R24" s="226"/>
      <c r="S24" s="227"/>
      <c r="U24" s="50"/>
      <c r="V24" s="50"/>
    </row>
    <row r="25" spans="1:32" ht="15.75" customHeight="1" x14ac:dyDescent="0.2">
      <c r="A25" s="249" t="s">
        <v>31</v>
      </c>
      <c r="B25" s="246"/>
      <c r="C25" s="239">
        <v>10000000</v>
      </c>
      <c r="D25" s="240">
        <v>0.1</v>
      </c>
      <c r="E25" s="240">
        <v>0.9</v>
      </c>
      <c r="F25" s="239">
        <v>7000000</v>
      </c>
      <c r="G25" s="240">
        <v>0.1</v>
      </c>
      <c r="H25" s="240">
        <v>0.9</v>
      </c>
      <c r="I25" s="239">
        <v>11000000</v>
      </c>
      <c r="J25" s="240">
        <v>0.1</v>
      </c>
      <c r="K25" s="240">
        <v>0.9</v>
      </c>
      <c r="L25" s="239">
        <v>11000000</v>
      </c>
      <c r="M25" s="240">
        <v>0.1</v>
      </c>
      <c r="N25" s="240">
        <v>0.9</v>
      </c>
      <c r="O25" s="241" t="s">
        <v>32</v>
      </c>
      <c r="P25" s="227"/>
      <c r="Q25" s="16">
        <f>Logframe22!C9</f>
        <v>10000000</v>
      </c>
      <c r="R25" s="21">
        <v>0.1</v>
      </c>
      <c r="S25" s="21">
        <v>0.9</v>
      </c>
      <c r="U25" s="1"/>
      <c r="V25" s="1"/>
    </row>
    <row r="26" spans="1:32" ht="15.75" customHeight="1" x14ac:dyDescent="0.2">
      <c r="A26" s="250"/>
      <c r="B26" s="251"/>
      <c r="C26" s="232"/>
      <c r="D26" s="232"/>
      <c r="E26" s="232"/>
      <c r="F26" s="232"/>
      <c r="G26" s="232"/>
      <c r="H26" s="232"/>
      <c r="I26" s="232"/>
      <c r="J26" s="232"/>
      <c r="K26" s="232"/>
      <c r="L26" s="232"/>
      <c r="M26" s="232"/>
      <c r="N26" s="232"/>
      <c r="O26" s="242" t="s">
        <v>33</v>
      </c>
      <c r="P26" s="227"/>
      <c r="Q26" s="16">
        <f>Logframe22!C24</f>
        <v>30000000</v>
      </c>
      <c r="R26" s="21">
        <v>0.1</v>
      </c>
      <c r="S26" s="21">
        <v>0.9</v>
      </c>
      <c r="U26" s="1"/>
      <c r="V26" s="1"/>
    </row>
    <row r="27" spans="1:32" ht="45.75" customHeight="1" x14ac:dyDescent="0.2">
      <c r="A27" s="230"/>
      <c r="B27" s="226"/>
      <c r="C27" s="56"/>
      <c r="D27" s="56"/>
      <c r="E27" s="57"/>
      <c r="F27" s="56"/>
      <c r="G27" s="56"/>
      <c r="H27" s="57"/>
      <c r="I27" s="56"/>
      <c r="J27" s="56"/>
      <c r="K27" s="57"/>
      <c r="L27" s="56"/>
      <c r="M27" s="56"/>
      <c r="N27" s="57"/>
      <c r="O27" s="230" t="s">
        <v>34</v>
      </c>
      <c r="P27" s="226"/>
      <c r="Q27" s="226"/>
      <c r="R27" s="226"/>
      <c r="S27" s="227"/>
      <c r="U27" s="1"/>
      <c r="V27" s="1"/>
    </row>
    <row r="28" spans="1:32" ht="15.75" customHeight="1" x14ac:dyDescent="0.2">
      <c r="A28" s="242" t="s">
        <v>35</v>
      </c>
      <c r="B28" s="227"/>
      <c r="C28" s="58">
        <v>230000000</v>
      </c>
      <c r="D28" s="59">
        <v>0.45</v>
      </c>
      <c r="E28" s="59">
        <v>0.55000000000000004</v>
      </c>
      <c r="F28" s="58">
        <v>200000000</v>
      </c>
      <c r="G28" s="59">
        <v>0.4</v>
      </c>
      <c r="H28" s="59">
        <v>0.6</v>
      </c>
      <c r="I28" s="58">
        <v>195000000</v>
      </c>
      <c r="J28" s="59">
        <v>0.4</v>
      </c>
      <c r="K28" s="59">
        <v>0.6</v>
      </c>
      <c r="L28" s="58">
        <v>204238220</v>
      </c>
      <c r="M28" s="59">
        <v>0.55000000000000004</v>
      </c>
      <c r="N28" s="59">
        <v>0.45</v>
      </c>
      <c r="O28" s="242" t="s">
        <v>36</v>
      </c>
      <c r="P28" s="227"/>
      <c r="Q28" s="16">
        <f>Logframe22!C57</f>
        <v>195000000</v>
      </c>
      <c r="R28" s="21">
        <v>0.55000000000000004</v>
      </c>
      <c r="S28" s="21">
        <v>0.45</v>
      </c>
      <c r="U28" s="1"/>
      <c r="V28" s="1"/>
    </row>
    <row r="29" spans="1:32" ht="15.75" customHeight="1" x14ac:dyDescent="0.25">
      <c r="A29" s="243" t="s">
        <v>37</v>
      </c>
      <c r="B29" s="227"/>
      <c r="C29" s="58">
        <v>10000000</v>
      </c>
      <c r="D29" s="59">
        <v>0.4</v>
      </c>
      <c r="E29" s="59">
        <v>0.6</v>
      </c>
      <c r="F29" s="58">
        <v>7000000</v>
      </c>
      <c r="G29" s="59">
        <v>0.4</v>
      </c>
      <c r="H29" s="59">
        <v>0.6</v>
      </c>
      <c r="I29" s="58">
        <v>6000000</v>
      </c>
      <c r="J29" s="59">
        <v>0.4</v>
      </c>
      <c r="K29" s="59">
        <v>0.6</v>
      </c>
      <c r="L29" s="58">
        <v>7600000</v>
      </c>
      <c r="M29" s="59">
        <v>0.6</v>
      </c>
      <c r="N29" s="59">
        <v>0.4</v>
      </c>
      <c r="O29" s="243" t="s">
        <v>38</v>
      </c>
      <c r="P29" s="227"/>
      <c r="Q29" s="16">
        <f>Logframe22!C97</f>
        <v>12000000</v>
      </c>
      <c r="R29" s="21">
        <v>0.6</v>
      </c>
      <c r="S29" s="21">
        <v>0.4</v>
      </c>
      <c r="U29" s="1"/>
      <c r="V29" s="1"/>
    </row>
    <row r="30" spans="1:32" ht="15.75" customHeight="1" x14ac:dyDescent="0.2">
      <c r="A30" s="1"/>
      <c r="B30" s="1"/>
      <c r="C30" s="1"/>
      <c r="D30" s="1"/>
      <c r="E30" s="1"/>
      <c r="F30" s="1"/>
      <c r="G30" s="1"/>
      <c r="H30" s="1"/>
      <c r="I30" s="1"/>
      <c r="J30" s="1"/>
      <c r="K30" s="1"/>
      <c r="L30" s="1"/>
      <c r="M30" s="1"/>
      <c r="N30" s="1"/>
      <c r="O30" s="1"/>
      <c r="P30" s="1"/>
      <c r="Q30" s="1"/>
      <c r="R30" s="1"/>
      <c r="S30" s="1"/>
      <c r="T30" s="1"/>
      <c r="U30" s="1"/>
      <c r="V30" s="1"/>
    </row>
    <row r="31" spans="1:32" ht="15.75" customHeight="1" x14ac:dyDescent="0.2">
      <c r="A31" s="1"/>
      <c r="B31" s="1"/>
      <c r="C31" s="1"/>
      <c r="D31" s="1"/>
      <c r="E31" s="1"/>
      <c r="F31" s="1"/>
      <c r="G31" s="1"/>
      <c r="H31" s="1"/>
      <c r="I31" s="1"/>
      <c r="J31" s="1"/>
      <c r="K31" s="1"/>
      <c r="L31" s="1"/>
      <c r="M31" s="1"/>
      <c r="N31" s="1"/>
      <c r="O31" s="1"/>
      <c r="P31" s="1"/>
      <c r="Q31" s="1"/>
      <c r="R31" s="1"/>
      <c r="S31" s="1"/>
      <c r="T31" s="1"/>
      <c r="U31" s="1"/>
      <c r="V31" s="1"/>
    </row>
    <row r="32" spans="1:32" ht="15.75" customHeight="1" x14ac:dyDescent="0.2">
      <c r="A32" s="1"/>
      <c r="B32" s="1"/>
      <c r="C32" s="1"/>
      <c r="D32" s="1"/>
      <c r="E32" s="1"/>
      <c r="F32" s="1"/>
      <c r="G32" s="1"/>
      <c r="H32" s="1"/>
      <c r="I32" s="1"/>
      <c r="J32" s="1"/>
      <c r="K32" s="1"/>
      <c r="L32" s="1"/>
      <c r="M32" s="1"/>
      <c r="N32" s="1"/>
      <c r="O32" s="1"/>
      <c r="P32" s="1"/>
      <c r="Q32" s="1"/>
      <c r="R32" s="1"/>
      <c r="S32" s="1"/>
      <c r="T32" s="1"/>
      <c r="U32" s="1"/>
      <c r="V32" s="1"/>
    </row>
    <row r="33" spans="1:22" ht="15.75" customHeight="1" x14ac:dyDescent="0.2">
      <c r="A33" s="1"/>
      <c r="B33" s="1"/>
      <c r="C33" s="1"/>
      <c r="D33" s="1"/>
      <c r="E33" s="1"/>
      <c r="F33" s="1"/>
      <c r="G33" s="1"/>
      <c r="H33" s="1"/>
      <c r="I33" s="1"/>
      <c r="J33" s="1"/>
      <c r="K33" s="1"/>
      <c r="L33" s="1"/>
      <c r="M33" s="1"/>
      <c r="N33" s="1"/>
      <c r="O33" s="1"/>
      <c r="P33" s="1"/>
      <c r="Q33" s="1"/>
      <c r="R33" s="1"/>
      <c r="S33" s="1"/>
      <c r="T33" s="1"/>
      <c r="U33" s="1"/>
      <c r="V33" s="1"/>
    </row>
    <row r="34" spans="1:22" ht="15.75" customHeight="1" x14ac:dyDescent="0.2">
      <c r="A34" s="1"/>
      <c r="B34" s="1"/>
      <c r="C34" s="1"/>
      <c r="D34" s="1"/>
      <c r="E34" s="1"/>
      <c r="F34" s="1"/>
      <c r="G34" s="1"/>
      <c r="H34" s="1"/>
      <c r="I34" s="1"/>
      <c r="J34" s="1"/>
      <c r="K34" s="1"/>
      <c r="L34" s="1"/>
      <c r="M34" s="1"/>
      <c r="N34" s="1"/>
      <c r="O34" s="1"/>
      <c r="P34" s="1"/>
      <c r="Q34" s="1"/>
      <c r="R34" s="1"/>
      <c r="S34" s="1"/>
      <c r="T34" s="1"/>
      <c r="U34" s="1"/>
      <c r="V34" s="1"/>
    </row>
    <row r="35" spans="1:22" ht="15.75" customHeight="1" x14ac:dyDescent="0.2">
      <c r="A35" s="1"/>
      <c r="B35" s="1"/>
      <c r="C35" s="1"/>
      <c r="D35" s="1"/>
      <c r="E35" s="1"/>
      <c r="F35" s="1"/>
      <c r="G35" s="1"/>
      <c r="H35" s="1"/>
      <c r="I35" s="1"/>
      <c r="J35" s="1"/>
      <c r="K35" s="1"/>
      <c r="L35" s="1"/>
      <c r="M35" s="1"/>
      <c r="N35" s="1"/>
      <c r="O35" s="1"/>
      <c r="P35" s="1"/>
      <c r="Q35" s="1"/>
      <c r="R35" s="1"/>
      <c r="S35" s="1"/>
      <c r="T35" s="1"/>
      <c r="U35" s="1"/>
      <c r="V35" s="1"/>
    </row>
    <row r="36" spans="1:22" ht="15.75" customHeight="1" x14ac:dyDescent="0.2">
      <c r="A36" s="1"/>
      <c r="B36" s="1"/>
      <c r="C36" s="1"/>
      <c r="D36" s="1"/>
      <c r="E36" s="1"/>
      <c r="F36" s="1"/>
      <c r="G36" s="1"/>
      <c r="H36" s="1"/>
      <c r="I36" s="1"/>
      <c r="J36" s="1"/>
      <c r="K36" s="1"/>
      <c r="L36" s="1"/>
      <c r="M36" s="1"/>
      <c r="N36" s="1"/>
      <c r="O36" s="1"/>
      <c r="P36" s="1"/>
      <c r="Q36" s="1"/>
      <c r="R36" s="1"/>
      <c r="S36" s="1"/>
      <c r="T36" s="1"/>
      <c r="U36" s="1"/>
      <c r="V36" s="1"/>
    </row>
    <row r="37" spans="1:22" ht="15.75" customHeight="1" x14ac:dyDescent="0.2">
      <c r="A37" s="1"/>
      <c r="B37" s="1"/>
      <c r="C37" s="1"/>
      <c r="D37" s="1"/>
      <c r="E37" s="1"/>
      <c r="F37" s="1"/>
      <c r="G37" s="1"/>
      <c r="H37" s="1"/>
      <c r="I37" s="1"/>
      <c r="J37" s="1"/>
      <c r="K37" s="1"/>
      <c r="L37" s="1"/>
      <c r="M37" s="1"/>
      <c r="N37" s="1"/>
      <c r="O37" s="1"/>
      <c r="P37" s="1"/>
      <c r="Q37" s="1"/>
      <c r="R37" s="1"/>
      <c r="S37" s="1"/>
      <c r="T37" s="1"/>
      <c r="U37" s="1"/>
      <c r="V37" s="1"/>
    </row>
    <row r="38" spans="1:22" ht="15.75" customHeight="1" x14ac:dyDescent="0.2">
      <c r="A38" s="1"/>
      <c r="B38" s="1"/>
      <c r="C38" s="1"/>
      <c r="D38" s="1"/>
      <c r="E38" s="1"/>
      <c r="F38" s="1"/>
      <c r="G38" s="1"/>
      <c r="H38" s="1"/>
      <c r="I38" s="1"/>
      <c r="J38" s="1"/>
      <c r="K38" s="1"/>
      <c r="L38" s="1"/>
      <c r="M38" s="1"/>
      <c r="N38" s="1"/>
      <c r="O38" s="1"/>
      <c r="P38" s="1"/>
      <c r="Q38" s="1"/>
      <c r="R38" s="1"/>
      <c r="S38" s="1"/>
      <c r="T38" s="1"/>
      <c r="U38" s="1"/>
      <c r="V38" s="1"/>
    </row>
    <row r="39" spans="1:22" ht="15.75" customHeight="1" x14ac:dyDescent="0.2">
      <c r="A39" s="1"/>
      <c r="B39" s="1"/>
      <c r="C39" s="1"/>
      <c r="D39" s="1"/>
      <c r="E39" s="1"/>
      <c r="F39" s="1"/>
      <c r="G39" s="1"/>
      <c r="H39" s="1"/>
      <c r="I39" s="1"/>
      <c r="J39" s="1"/>
      <c r="K39" s="1"/>
      <c r="L39" s="1"/>
      <c r="M39" s="1"/>
      <c r="N39" s="1"/>
      <c r="O39" s="1"/>
      <c r="P39" s="1"/>
      <c r="Q39" s="1"/>
      <c r="R39" s="1"/>
      <c r="S39" s="1"/>
      <c r="T39" s="1"/>
      <c r="U39" s="1"/>
      <c r="V39" s="1"/>
    </row>
    <row r="40" spans="1:22" ht="15.75" customHeight="1" x14ac:dyDescent="0.2">
      <c r="A40" s="1"/>
      <c r="B40" s="1"/>
      <c r="C40" s="1"/>
      <c r="D40" s="1"/>
      <c r="E40" s="1"/>
      <c r="F40" s="1"/>
      <c r="G40" s="1"/>
      <c r="H40" s="1"/>
      <c r="I40" s="1"/>
      <c r="J40" s="1"/>
      <c r="K40" s="1"/>
      <c r="L40" s="1"/>
      <c r="M40" s="1"/>
      <c r="N40" s="1"/>
      <c r="O40" s="1"/>
      <c r="P40" s="1"/>
      <c r="Q40" s="1"/>
      <c r="R40" s="1"/>
      <c r="S40" s="1"/>
      <c r="T40" s="1"/>
      <c r="U40" s="1"/>
      <c r="V40" s="1"/>
    </row>
    <row r="41" spans="1:22" ht="15.75" customHeight="1" x14ac:dyDescent="0.2">
      <c r="A41" s="1"/>
      <c r="B41" s="1"/>
      <c r="C41" s="1"/>
      <c r="D41" s="1"/>
      <c r="E41" s="1"/>
      <c r="F41" s="1"/>
      <c r="G41" s="1"/>
      <c r="H41" s="1"/>
      <c r="I41" s="1"/>
      <c r="J41" s="1"/>
      <c r="K41" s="1"/>
      <c r="L41" s="1"/>
      <c r="M41" s="1"/>
      <c r="N41" s="1"/>
      <c r="O41" s="1"/>
      <c r="P41" s="1"/>
      <c r="Q41" s="1"/>
      <c r="R41" s="1"/>
      <c r="S41" s="1"/>
      <c r="T41" s="1"/>
      <c r="U41" s="1"/>
      <c r="V41" s="1"/>
    </row>
    <row r="42" spans="1:22" ht="15.75" customHeight="1" x14ac:dyDescent="0.2">
      <c r="A42" s="1"/>
      <c r="B42" s="1"/>
      <c r="C42" s="1"/>
      <c r="D42" s="1"/>
      <c r="E42" s="1"/>
      <c r="F42" s="1"/>
      <c r="G42" s="1"/>
      <c r="H42" s="1"/>
      <c r="I42" s="1"/>
      <c r="J42" s="1"/>
      <c r="K42" s="1"/>
      <c r="L42" s="1"/>
      <c r="M42" s="1"/>
      <c r="N42" s="1"/>
      <c r="O42" s="1"/>
      <c r="P42" s="1"/>
      <c r="Q42" s="1"/>
      <c r="R42" s="1"/>
      <c r="S42" s="1"/>
      <c r="T42" s="1"/>
      <c r="U42" s="1"/>
      <c r="V42" s="1"/>
    </row>
    <row r="43" spans="1:22" ht="15.75" customHeight="1" x14ac:dyDescent="0.2">
      <c r="A43" s="1"/>
      <c r="B43" s="1"/>
      <c r="C43" s="1"/>
      <c r="D43" s="1"/>
      <c r="E43" s="1"/>
      <c r="F43" s="1"/>
      <c r="G43" s="1"/>
      <c r="H43" s="1"/>
      <c r="I43" s="1"/>
      <c r="J43" s="1"/>
      <c r="K43" s="1"/>
      <c r="L43" s="1"/>
      <c r="M43" s="1"/>
      <c r="N43" s="1"/>
      <c r="O43" s="1"/>
      <c r="P43" s="1"/>
      <c r="Q43" s="1"/>
      <c r="R43" s="1"/>
      <c r="S43" s="1"/>
      <c r="T43" s="1"/>
      <c r="U43" s="1"/>
      <c r="V43" s="1"/>
    </row>
    <row r="44" spans="1:22" ht="15.75" customHeight="1" x14ac:dyDescent="0.2">
      <c r="A44" s="1"/>
      <c r="B44" s="1"/>
      <c r="C44" s="1"/>
      <c r="D44" s="1"/>
      <c r="E44" s="1"/>
      <c r="F44" s="1"/>
      <c r="G44" s="1"/>
      <c r="H44" s="1"/>
      <c r="I44" s="1"/>
      <c r="J44" s="1"/>
      <c r="K44" s="1"/>
      <c r="L44" s="1"/>
      <c r="M44" s="1"/>
      <c r="N44" s="1"/>
      <c r="O44" s="1"/>
      <c r="P44" s="1"/>
      <c r="Q44" s="1"/>
      <c r="R44" s="1"/>
      <c r="S44" s="1"/>
      <c r="T44" s="1"/>
      <c r="U44" s="1"/>
      <c r="V44" s="1"/>
    </row>
    <row r="45" spans="1:22" ht="15.75" customHeight="1" x14ac:dyDescent="0.2">
      <c r="A45" s="1"/>
      <c r="B45" s="1"/>
      <c r="C45" s="1"/>
      <c r="D45" s="1"/>
      <c r="E45" s="1"/>
      <c r="F45" s="1"/>
      <c r="G45" s="1"/>
      <c r="H45" s="1"/>
      <c r="I45" s="1"/>
      <c r="J45" s="1"/>
      <c r="K45" s="1"/>
      <c r="L45" s="1"/>
      <c r="M45" s="1"/>
      <c r="N45" s="1"/>
      <c r="O45" s="1"/>
      <c r="P45" s="1"/>
      <c r="Q45" s="1"/>
      <c r="R45" s="1"/>
      <c r="S45" s="1"/>
      <c r="T45" s="1"/>
      <c r="U45" s="1"/>
      <c r="V45" s="1"/>
    </row>
    <row r="46" spans="1:22" ht="15.75" customHeight="1" x14ac:dyDescent="0.2">
      <c r="A46" s="1"/>
      <c r="B46" s="1"/>
      <c r="C46" s="1"/>
      <c r="D46" s="1"/>
      <c r="E46" s="1"/>
      <c r="F46" s="1"/>
      <c r="G46" s="1"/>
      <c r="H46" s="1"/>
      <c r="I46" s="1"/>
      <c r="J46" s="1"/>
      <c r="K46" s="1"/>
      <c r="L46" s="1"/>
      <c r="M46" s="1"/>
      <c r="N46" s="1"/>
      <c r="O46" s="1"/>
      <c r="P46" s="1"/>
      <c r="Q46" s="1"/>
      <c r="R46" s="1"/>
      <c r="S46" s="1"/>
      <c r="T46" s="1"/>
      <c r="U46" s="1"/>
      <c r="V46" s="1"/>
    </row>
    <row r="47" spans="1:22" ht="15.75" customHeight="1" x14ac:dyDescent="0.2">
      <c r="A47" s="1"/>
      <c r="B47" s="1"/>
      <c r="C47" s="1"/>
      <c r="D47" s="1"/>
      <c r="E47" s="1"/>
      <c r="F47" s="1"/>
      <c r="G47" s="1"/>
      <c r="H47" s="1"/>
      <c r="I47" s="1"/>
      <c r="J47" s="1"/>
      <c r="K47" s="1"/>
      <c r="L47" s="1"/>
      <c r="M47" s="1"/>
      <c r="N47" s="1"/>
      <c r="O47" s="1"/>
      <c r="P47" s="1"/>
      <c r="Q47" s="1"/>
      <c r="R47" s="1"/>
      <c r="S47" s="1"/>
      <c r="T47" s="1"/>
      <c r="U47" s="1"/>
      <c r="V47" s="1"/>
    </row>
    <row r="48" spans="1:22" ht="15.75" customHeight="1" x14ac:dyDescent="0.2">
      <c r="A48" s="1"/>
      <c r="B48" s="1"/>
      <c r="C48" s="1"/>
      <c r="D48" s="1"/>
      <c r="E48" s="1"/>
      <c r="F48" s="1"/>
      <c r="G48" s="1"/>
      <c r="H48" s="1"/>
      <c r="I48" s="1"/>
      <c r="J48" s="1"/>
      <c r="K48" s="1"/>
      <c r="L48" s="1"/>
      <c r="M48" s="1"/>
      <c r="N48" s="1"/>
      <c r="O48" s="1"/>
      <c r="P48" s="1"/>
      <c r="Q48" s="1"/>
      <c r="R48" s="1"/>
      <c r="S48" s="1"/>
      <c r="T48" s="1"/>
      <c r="U48" s="1"/>
      <c r="V48" s="1"/>
    </row>
    <row r="49" spans="1:22" ht="15.75" customHeight="1" x14ac:dyDescent="0.2">
      <c r="A49" s="1"/>
      <c r="B49" s="1"/>
      <c r="C49" s="1"/>
      <c r="D49" s="1"/>
      <c r="E49" s="1"/>
      <c r="F49" s="1"/>
      <c r="G49" s="1"/>
      <c r="H49" s="1"/>
      <c r="I49" s="1"/>
      <c r="J49" s="1"/>
      <c r="K49" s="1"/>
      <c r="L49" s="1"/>
      <c r="M49" s="1"/>
      <c r="N49" s="1"/>
      <c r="O49" s="1"/>
      <c r="P49" s="1"/>
      <c r="Q49" s="1"/>
      <c r="R49" s="1"/>
      <c r="S49" s="1"/>
      <c r="T49" s="1"/>
      <c r="U49" s="1"/>
      <c r="V49" s="1"/>
    </row>
    <row r="50" spans="1:22" ht="15.75" customHeight="1" x14ac:dyDescent="0.2">
      <c r="A50" s="1"/>
      <c r="B50" s="1"/>
      <c r="C50" s="1"/>
      <c r="D50" s="1"/>
      <c r="E50" s="1"/>
      <c r="F50" s="1"/>
      <c r="G50" s="1"/>
      <c r="H50" s="1"/>
      <c r="I50" s="1"/>
      <c r="J50" s="1"/>
      <c r="K50" s="1"/>
      <c r="L50" s="1"/>
      <c r="M50" s="1"/>
      <c r="N50" s="1"/>
      <c r="O50" s="1"/>
      <c r="P50" s="1"/>
      <c r="Q50" s="1"/>
      <c r="R50" s="1"/>
      <c r="S50" s="1"/>
      <c r="T50" s="1"/>
      <c r="U50" s="1"/>
      <c r="V50" s="1"/>
    </row>
    <row r="51" spans="1:22" ht="15.75" customHeight="1" x14ac:dyDescent="0.2">
      <c r="A51" s="1"/>
      <c r="B51" s="1"/>
      <c r="C51" s="1"/>
      <c r="D51" s="1"/>
      <c r="E51" s="1"/>
      <c r="F51" s="1"/>
      <c r="G51" s="1"/>
      <c r="H51" s="1"/>
      <c r="I51" s="1"/>
      <c r="J51" s="1"/>
      <c r="K51" s="1"/>
      <c r="L51" s="1"/>
      <c r="M51" s="1"/>
      <c r="N51" s="1"/>
      <c r="O51" s="1"/>
      <c r="P51" s="1"/>
      <c r="Q51" s="1"/>
      <c r="R51" s="1"/>
      <c r="S51" s="1"/>
      <c r="T51" s="1"/>
      <c r="U51" s="1"/>
      <c r="V51" s="1"/>
    </row>
    <row r="52" spans="1:22" ht="15.75" customHeight="1" x14ac:dyDescent="0.2">
      <c r="A52" s="1"/>
      <c r="B52" s="1"/>
      <c r="C52" s="1"/>
      <c r="D52" s="1"/>
      <c r="E52" s="1"/>
      <c r="F52" s="1"/>
      <c r="G52" s="1"/>
      <c r="H52" s="1"/>
      <c r="I52" s="1"/>
      <c r="J52" s="1"/>
      <c r="K52" s="1"/>
      <c r="L52" s="1"/>
      <c r="M52" s="1"/>
      <c r="N52" s="1"/>
      <c r="O52" s="1"/>
      <c r="P52" s="1"/>
      <c r="Q52" s="1"/>
      <c r="R52" s="1"/>
      <c r="S52" s="1"/>
      <c r="T52" s="1"/>
      <c r="U52" s="1"/>
      <c r="V52" s="1"/>
    </row>
    <row r="53" spans="1:22" ht="15.75" customHeight="1" x14ac:dyDescent="0.2">
      <c r="A53" s="1"/>
      <c r="B53" s="1"/>
      <c r="C53" s="1"/>
      <c r="D53" s="1"/>
      <c r="E53" s="1"/>
      <c r="F53" s="1"/>
      <c r="G53" s="1"/>
      <c r="H53" s="1"/>
      <c r="I53" s="1"/>
      <c r="J53" s="1"/>
      <c r="K53" s="1"/>
      <c r="L53" s="1"/>
      <c r="M53" s="1"/>
      <c r="N53" s="1"/>
      <c r="O53" s="1"/>
      <c r="P53" s="1"/>
      <c r="Q53" s="1"/>
      <c r="R53" s="1"/>
      <c r="S53" s="1"/>
      <c r="T53" s="1"/>
      <c r="U53" s="1"/>
      <c r="V53" s="1"/>
    </row>
    <row r="54" spans="1:22" ht="15.75" customHeight="1" x14ac:dyDescent="0.2">
      <c r="A54" s="1"/>
      <c r="B54" s="1"/>
      <c r="C54" s="1"/>
      <c r="D54" s="1"/>
      <c r="E54" s="1"/>
      <c r="F54" s="1"/>
      <c r="G54" s="1"/>
      <c r="H54" s="1"/>
      <c r="I54" s="1"/>
      <c r="J54" s="1"/>
      <c r="K54" s="1"/>
      <c r="L54" s="1"/>
      <c r="M54" s="1"/>
      <c r="N54" s="1"/>
      <c r="O54" s="1"/>
      <c r="P54" s="1"/>
      <c r="Q54" s="1"/>
      <c r="R54" s="1"/>
      <c r="S54" s="1"/>
      <c r="T54" s="1"/>
      <c r="U54" s="1"/>
      <c r="V54" s="1"/>
    </row>
    <row r="55" spans="1:22" ht="15.75" customHeight="1" x14ac:dyDescent="0.2">
      <c r="A55" s="1"/>
      <c r="B55" s="1"/>
      <c r="C55" s="1"/>
      <c r="D55" s="1"/>
      <c r="E55" s="1"/>
      <c r="F55" s="1"/>
      <c r="G55" s="1"/>
      <c r="H55" s="1"/>
      <c r="I55" s="1"/>
      <c r="J55" s="1"/>
      <c r="K55" s="1"/>
      <c r="L55" s="1"/>
      <c r="M55" s="1"/>
      <c r="N55" s="1"/>
      <c r="O55" s="1"/>
      <c r="P55" s="1"/>
      <c r="Q55" s="1"/>
      <c r="R55" s="1"/>
      <c r="S55" s="1"/>
      <c r="T55" s="1"/>
      <c r="U55" s="1"/>
      <c r="V55" s="1"/>
    </row>
    <row r="56" spans="1:22" ht="15.75" customHeight="1" x14ac:dyDescent="0.2">
      <c r="A56" s="1"/>
      <c r="B56" s="1"/>
      <c r="C56" s="1"/>
      <c r="D56" s="1"/>
      <c r="E56" s="1"/>
      <c r="F56" s="1"/>
      <c r="G56" s="1"/>
      <c r="H56" s="1"/>
      <c r="I56" s="1"/>
      <c r="J56" s="1"/>
      <c r="K56" s="1"/>
      <c r="L56" s="1"/>
      <c r="M56" s="1"/>
      <c r="N56" s="1"/>
      <c r="O56" s="1"/>
      <c r="P56" s="1"/>
      <c r="Q56" s="1"/>
      <c r="R56" s="1"/>
      <c r="S56" s="1"/>
      <c r="T56" s="1"/>
      <c r="U56" s="1"/>
      <c r="V56" s="1"/>
    </row>
    <row r="57" spans="1:22" ht="15.75" customHeight="1" x14ac:dyDescent="0.2">
      <c r="A57" s="1"/>
      <c r="B57" s="1"/>
      <c r="C57" s="1"/>
      <c r="D57" s="1"/>
      <c r="E57" s="1"/>
      <c r="F57" s="1"/>
      <c r="G57" s="1"/>
      <c r="H57" s="1"/>
      <c r="I57" s="1"/>
      <c r="J57" s="1"/>
      <c r="K57" s="1"/>
      <c r="L57" s="1"/>
      <c r="M57" s="1"/>
      <c r="N57" s="1"/>
      <c r="O57" s="1"/>
      <c r="P57" s="1"/>
      <c r="Q57" s="1"/>
      <c r="R57" s="1"/>
      <c r="S57" s="1"/>
      <c r="T57" s="1"/>
      <c r="U57" s="1"/>
      <c r="V57" s="1"/>
    </row>
    <row r="58" spans="1:22" ht="15.75" customHeight="1" x14ac:dyDescent="0.2">
      <c r="A58" s="1"/>
      <c r="B58" s="1"/>
      <c r="C58" s="1"/>
      <c r="D58" s="1"/>
      <c r="E58" s="1"/>
      <c r="F58" s="1"/>
      <c r="G58" s="1"/>
      <c r="H58" s="1"/>
      <c r="I58" s="1"/>
      <c r="J58" s="1"/>
      <c r="K58" s="1"/>
      <c r="L58" s="1"/>
      <c r="M58" s="1"/>
      <c r="N58" s="1"/>
      <c r="O58" s="1"/>
      <c r="P58" s="1"/>
      <c r="Q58" s="1"/>
      <c r="R58" s="1"/>
      <c r="S58" s="1"/>
      <c r="T58" s="1"/>
      <c r="U58" s="1"/>
      <c r="V58" s="1"/>
    </row>
    <row r="59" spans="1:22" ht="15.75" customHeight="1" x14ac:dyDescent="0.2">
      <c r="A59" s="1"/>
      <c r="B59" s="1"/>
      <c r="C59" s="1"/>
      <c r="D59" s="1"/>
      <c r="E59" s="1"/>
      <c r="F59" s="1"/>
      <c r="G59" s="1"/>
      <c r="H59" s="1"/>
      <c r="I59" s="1"/>
      <c r="J59" s="1"/>
      <c r="K59" s="1"/>
      <c r="L59" s="1"/>
      <c r="M59" s="1"/>
      <c r="N59" s="1"/>
      <c r="O59" s="1"/>
      <c r="P59" s="1"/>
      <c r="Q59" s="1"/>
      <c r="R59" s="1"/>
      <c r="S59" s="1"/>
      <c r="T59" s="1"/>
      <c r="U59" s="1"/>
      <c r="V59" s="1"/>
    </row>
    <row r="60" spans="1:22" ht="15.75" customHeight="1" x14ac:dyDescent="0.2">
      <c r="A60" s="1"/>
      <c r="B60" s="1"/>
      <c r="C60" s="1"/>
      <c r="D60" s="1"/>
      <c r="E60" s="1"/>
      <c r="F60" s="1"/>
      <c r="G60" s="1"/>
      <c r="H60" s="1"/>
      <c r="I60" s="1"/>
      <c r="J60" s="1"/>
      <c r="K60" s="1"/>
      <c r="L60" s="1"/>
      <c r="M60" s="1"/>
      <c r="N60" s="1"/>
      <c r="O60" s="1"/>
      <c r="P60" s="1"/>
      <c r="Q60" s="1"/>
      <c r="R60" s="1"/>
      <c r="S60" s="1"/>
      <c r="T60" s="1"/>
      <c r="U60" s="1"/>
      <c r="V60" s="1"/>
    </row>
    <row r="61" spans="1:22" ht="15.75" customHeight="1" x14ac:dyDescent="0.2">
      <c r="A61" s="1"/>
      <c r="B61" s="1"/>
      <c r="C61" s="1"/>
      <c r="D61" s="1"/>
      <c r="E61" s="1"/>
      <c r="F61" s="1"/>
      <c r="G61" s="1"/>
      <c r="H61" s="1"/>
      <c r="I61" s="1"/>
      <c r="J61" s="1"/>
      <c r="K61" s="1"/>
      <c r="L61" s="1"/>
      <c r="M61" s="1"/>
      <c r="N61" s="1"/>
      <c r="O61" s="1"/>
      <c r="P61" s="1"/>
      <c r="Q61" s="1"/>
      <c r="R61" s="1"/>
      <c r="S61" s="1"/>
      <c r="T61" s="1"/>
      <c r="U61" s="1"/>
      <c r="V61" s="1"/>
    </row>
    <row r="62" spans="1:22" ht="15.75" customHeight="1" x14ac:dyDescent="0.2">
      <c r="A62" s="1"/>
      <c r="B62" s="1"/>
      <c r="C62" s="1"/>
      <c r="D62" s="1"/>
      <c r="E62" s="1"/>
      <c r="F62" s="1"/>
      <c r="G62" s="1"/>
      <c r="H62" s="1"/>
      <c r="I62" s="1"/>
      <c r="J62" s="1"/>
      <c r="K62" s="1"/>
      <c r="L62" s="1"/>
      <c r="M62" s="1"/>
      <c r="N62" s="1"/>
      <c r="O62" s="1"/>
      <c r="P62" s="1"/>
      <c r="Q62" s="1"/>
      <c r="R62" s="1"/>
      <c r="S62" s="1"/>
      <c r="T62" s="1"/>
      <c r="U62" s="1"/>
      <c r="V62" s="1"/>
    </row>
    <row r="63" spans="1:22" ht="15.75" customHeight="1" x14ac:dyDescent="0.2">
      <c r="A63" s="1"/>
      <c r="B63" s="1"/>
      <c r="C63" s="1"/>
      <c r="D63" s="1"/>
      <c r="E63" s="1"/>
      <c r="F63" s="1"/>
      <c r="G63" s="1"/>
      <c r="H63" s="1"/>
      <c r="I63" s="1"/>
      <c r="J63" s="1"/>
      <c r="K63" s="1"/>
      <c r="L63" s="1"/>
      <c r="M63" s="1"/>
      <c r="N63" s="1"/>
      <c r="O63" s="1"/>
      <c r="P63" s="1"/>
      <c r="Q63" s="1"/>
      <c r="R63" s="1"/>
      <c r="S63" s="1"/>
      <c r="T63" s="1"/>
      <c r="U63" s="1"/>
      <c r="V63" s="1"/>
    </row>
    <row r="64" spans="1:22" ht="15.75" customHeight="1" x14ac:dyDescent="0.2">
      <c r="A64" s="1"/>
      <c r="B64" s="1"/>
      <c r="C64" s="1"/>
      <c r="D64" s="1"/>
      <c r="E64" s="1"/>
      <c r="F64" s="1"/>
      <c r="G64" s="1"/>
      <c r="H64" s="1"/>
      <c r="I64" s="1"/>
      <c r="J64" s="1"/>
      <c r="K64" s="1"/>
      <c r="L64" s="1"/>
      <c r="M64" s="1"/>
      <c r="N64" s="1"/>
      <c r="O64" s="1"/>
      <c r="P64" s="1"/>
      <c r="Q64" s="1"/>
      <c r="R64" s="1"/>
      <c r="S64" s="1"/>
      <c r="T64" s="1"/>
      <c r="U64" s="1"/>
      <c r="V64" s="1"/>
    </row>
    <row r="65" spans="1:22" ht="15.75" customHeight="1" x14ac:dyDescent="0.2">
      <c r="A65" s="1"/>
      <c r="B65" s="1"/>
      <c r="C65" s="1"/>
      <c r="D65" s="1"/>
      <c r="E65" s="1"/>
      <c r="F65" s="1"/>
      <c r="G65" s="1"/>
      <c r="H65" s="1"/>
      <c r="I65" s="1"/>
      <c r="J65" s="1"/>
      <c r="K65" s="1"/>
      <c r="L65" s="1"/>
      <c r="M65" s="1"/>
      <c r="N65" s="1"/>
      <c r="O65" s="1"/>
      <c r="P65" s="1"/>
      <c r="Q65" s="1"/>
      <c r="R65" s="1"/>
      <c r="S65" s="1"/>
      <c r="T65" s="1"/>
      <c r="U65" s="1"/>
      <c r="V65" s="1"/>
    </row>
    <row r="66" spans="1:22" ht="15.75" customHeight="1" x14ac:dyDescent="0.2">
      <c r="A66" s="1"/>
      <c r="B66" s="1"/>
      <c r="C66" s="1"/>
      <c r="D66" s="1"/>
      <c r="E66" s="1"/>
      <c r="F66" s="1"/>
      <c r="G66" s="1"/>
      <c r="H66" s="1"/>
      <c r="I66" s="1"/>
      <c r="J66" s="1"/>
      <c r="K66" s="1"/>
      <c r="L66" s="1"/>
      <c r="M66" s="1"/>
      <c r="N66" s="1"/>
      <c r="O66" s="1"/>
      <c r="P66" s="1"/>
      <c r="Q66" s="1"/>
      <c r="R66" s="1"/>
      <c r="S66" s="1"/>
      <c r="T66" s="1"/>
      <c r="U66" s="1"/>
      <c r="V66" s="1"/>
    </row>
    <row r="67" spans="1:22" ht="15.75" customHeight="1" x14ac:dyDescent="0.2">
      <c r="A67" s="1"/>
      <c r="B67" s="1"/>
      <c r="C67" s="1"/>
      <c r="D67" s="1"/>
      <c r="E67" s="1"/>
      <c r="F67" s="1"/>
      <c r="G67" s="1"/>
      <c r="H67" s="1"/>
      <c r="I67" s="1"/>
      <c r="J67" s="1"/>
      <c r="K67" s="1"/>
      <c r="L67" s="1"/>
      <c r="M67" s="1"/>
      <c r="N67" s="1"/>
      <c r="O67" s="1"/>
      <c r="P67" s="1"/>
      <c r="Q67" s="1"/>
      <c r="R67" s="1"/>
      <c r="S67" s="1"/>
      <c r="T67" s="1"/>
      <c r="U67" s="1"/>
      <c r="V67" s="1"/>
    </row>
    <row r="68" spans="1:22" ht="15.75" customHeight="1" x14ac:dyDescent="0.2">
      <c r="A68" s="1"/>
      <c r="B68" s="1"/>
      <c r="C68" s="1"/>
      <c r="D68" s="1"/>
      <c r="E68" s="1"/>
      <c r="F68" s="1"/>
      <c r="G68" s="1"/>
      <c r="H68" s="1"/>
      <c r="I68" s="1"/>
      <c r="J68" s="1"/>
      <c r="K68" s="1"/>
      <c r="L68" s="1"/>
      <c r="M68" s="1"/>
      <c r="N68" s="1"/>
      <c r="O68" s="1"/>
      <c r="P68" s="1"/>
      <c r="Q68" s="1"/>
      <c r="R68" s="1"/>
      <c r="S68" s="1"/>
      <c r="T68" s="1"/>
      <c r="U68" s="1"/>
      <c r="V68" s="1"/>
    </row>
    <row r="69" spans="1:22" ht="15.75" customHeight="1" x14ac:dyDescent="0.2">
      <c r="A69" s="1"/>
      <c r="B69" s="1"/>
      <c r="C69" s="1"/>
      <c r="D69" s="1"/>
      <c r="E69" s="1"/>
      <c r="F69" s="1"/>
      <c r="G69" s="1"/>
      <c r="H69" s="1"/>
      <c r="I69" s="1"/>
      <c r="J69" s="1"/>
      <c r="K69" s="1"/>
      <c r="L69" s="1"/>
      <c r="M69" s="1"/>
      <c r="N69" s="1"/>
      <c r="O69" s="1"/>
      <c r="P69" s="1"/>
      <c r="Q69" s="1"/>
      <c r="R69" s="1"/>
      <c r="S69" s="1"/>
      <c r="T69" s="1"/>
      <c r="U69" s="1"/>
      <c r="V69" s="1"/>
    </row>
    <row r="70" spans="1:22" ht="15.75" customHeight="1" x14ac:dyDescent="0.2">
      <c r="A70" s="1"/>
      <c r="B70" s="1"/>
      <c r="C70" s="1"/>
      <c r="D70" s="1"/>
      <c r="E70" s="1"/>
      <c r="F70" s="1"/>
      <c r="G70" s="1"/>
      <c r="H70" s="1"/>
      <c r="I70" s="1"/>
      <c r="J70" s="1"/>
      <c r="K70" s="1"/>
      <c r="L70" s="1"/>
      <c r="M70" s="1"/>
      <c r="N70" s="1"/>
      <c r="O70" s="1"/>
      <c r="P70" s="1"/>
      <c r="Q70" s="1"/>
      <c r="R70" s="1"/>
      <c r="S70" s="1"/>
      <c r="T70" s="1"/>
      <c r="U70" s="1"/>
      <c r="V70" s="1"/>
    </row>
    <row r="71" spans="1:22" ht="15.75" customHeight="1" x14ac:dyDescent="0.2">
      <c r="A71" s="1"/>
      <c r="B71" s="1"/>
      <c r="C71" s="1"/>
      <c r="D71" s="1"/>
      <c r="E71" s="1"/>
      <c r="F71" s="1"/>
      <c r="G71" s="1"/>
      <c r="H71" s="1"/>
      <c r="I71" s="1"/>
      <c r="J71" s="1"/>
      <c r="K71" s="1"/>
      <c r="L71" s="1"/>
      <c r="M71" s="1"/>
      <c r="N71" s="1"/>
      <c r="O71" s="1"/>
      <c r="P71" s="1"/>
      <c r="Q71" s="1"/>
      <c r="R71" s="1"/>
      <c r="S71" s="1"/>
      <c r="T71" s="1"/>
      <c r="U71" s="1"/>
      <c r="V71" s="1"/>
    </row>
    <row r="72" spans="1:22" ht="15.75" customHeight="1" x14ac:dyDescent="0.2">
      <c r="A72" s="1"/>
      <c r="B72" s="1"/>
      <c r="C72" s="1"/>
      <c r="D72" s="1"/>
      <c r="E72" s="1"/>
      <c r="F72" s="1"/>
      <c r="G72" s="1"/>
      <c r="H72" s="1"/>
      <c r="I72" s="1"/>
      <c r="J72" s="1"/>
      <c r="K72" s="1"/>
      <c r="L72" s="1"/>
      <c r="M72" s="1"/>
      <c r="N72" s="1"/>
      <c r="O72" s="1"/>
      <c r="P72" s="1"/>
      <c r="Q72" s="1"/>
      <c r="R72" s="1"/>
      <c r="S72" s="1"/>
      <c r="T72" s="1"/>
      <c r="U72" s="1"/>
      <c r="V72" s="1"/>
    </row>
    <row r="73" spans="1:22" ht="15.75" customHeight="1" x14ac:dyDescent="0.2">
      <c r="A73" s="1"/>
      <c r="B73" s="1"/>
      <c r="C73" s="1"/>
      <c r="D73" s="1"/>
      <c r="E73" s="1"/>
      <c r="F73" s="1"/>
      <c r="G73" s="1"/>
      <c r="H73" s="1"/>
      <c r="I73" s="1"/>
      <c r="J73" s="1"/>
      <c r="K73" s="1"/>
      <c r="L73" s="1"/>
      <c r="M73" s="1"/>
      <c r="N73" s="1"/>
      <c r="O73" s="1"/>
      <c r="P73" s="1"/>
      <c r="Q73" s="1"/>
      <c r="R73" s="1"/>
      <c r="S73" s="1"/>
      <c r="T73" s="1"/>
      <c r="U73" s="1"/>
      <c r="V73" s="1"/>
    </row>
    <row r="74" spans="1:22" ht="15.75" customHeight="1" x14ac:dyDescent="0.2">
      <c r="A74" s="1"/>
      <c r="B74" s="1"/>
      <c r="C74" s="1"/>
      <c r="D74" s="1"/>
      <c r="E74" s="1"/>
      <c r="F74" s="1"/>
      <c r="G74" s="1"/>
      <c r="H74" s="1"/>
      <c r="I74" s="1"/>
      <c r="J74" s="1"/>
      <c r="K74" s="1"/>
      <c r="L74" s="1"/>
      <c r="M74" s="1"/>
      <c r="N74" s="1"/>
      <c r="O74" s="1"/>
      <c r="P74" s="1"/>
      <c r="Q74" s="1"/>
      <c r="R74" s="1"/>
      <c r="S74" s="1"/>
      <c r="T74" s="1"/>
      <c r="U74" s="1"/>
      <c r="V74" s="1"/>
    </row>
    <row r="75" spans="1:22" ht="15.75" customHeight="1" x14ac:dyDescent="0.2">
      <c r="A75" s="1"/>
      <c r="B75" s="1"/>
      <c r="C75" s="1"/>
      <c r="D75" s="1"/>
      <c r="E75" s="1"/>
      <c r="F75" s="1"/>
      <c r="G75" s="1"/>
      <c r="H75" s="1"/>
      <c r="I75" s="1"/>
      <c r="J75" s="1"/>
      <c r="K75" s="1"/>
      <c r="L75" s="1"/>
      <c r="M75" s="1"/>
      <c r="N75" s="1"/>
      <c r="O75" s="1"/>
      <c r="P75" s="1"/>
      <c r="Q75" s="1"/>
      <c r="R75" s="1"/>
      <c r="S75" s="1"/>
      <c r="T75" s="1"/>
      <c r="U75" s="1"/>
      <c r="V75" s="1"/>
    </row>
    <row r="76" spans="1:22" ht="15.75" customHeight="1" x14ac:dyDescent="0.2">
      <c r="A76" s="1"/>
      <c r="B76" s="1"/>
      <c r="C76" s="1"/>
      <c r="D76" s="1"/>
      <c r="E76" s="1"/>
      <c r="F76" s="1"/>
      <c r="G76" s="1"/>
      <c r="H76" s="1"/>
      <c r="I76" s="1"/>
      <c r="J76" s="1"/>
      <c r="K76" s="1"/>
      <c r="L76" s="1"/>
      <c r="M76" s="1"/>
      <c r="N76" s="1"/>
      <c r="O76" s="1"/>
      <c r="P76" s="1"/>
      <c r="Q76" s="1"/>
      <c r="R76" s="1"/>
      <c r="S76" s="1"/>
      <c r="T76" s="1"/>
      <c r="U76" s="1"/>
      <c r="V76" s="1"/>
    </row>
    <row r="77" spans="1:22" ht="15.75" customHeight="1" x14ac:dyDescent="0.2">
      <c r="A77" s="1"/>
      <c r="B77" s="1"/>
      <c r="C77" s="1"/>
      <c r="D77" s="1"/>
      <c r="E77" s="1"/>
      <c r="F77" s="1"/>
      <c r="G77" s="1"/>
      <c r="H77" s="1"/>
      <c r="I77" s="1"/>
      <c r="J77" s="1"/>
      <c r="K77" s="1"/>
      <c r="L77" s="1"/>
      <c r="M77" s="1"/>
      <c r="N77" s="1"/>
      <c r="O77" s="1"/>
      <c r="P77" s="1"/>
      <c r="Q77" s="1"/>
      <c r="R77" s="1"/>
      <c r="S77" s="1"/>
      <c r="T77" s="1"/>
      <c r="U77" s="1"/>
      <c r="V77" s="1"/>
    </row>
    <row r="78" spans="1:22" ht="15.75" customHeight="1" x14ac:dyDescent="0.2">
      <c r="A78" s="1"/>
      <c r="B78" s="1"/>
      <c r="C78" s="1"/>
      <c r="D78" s="1"/>
      <c r="E78" s="1"/>
      <c r="F78" s="1"/>
      <c r="G78" s="1"/>
      <c r="H78" s="1"/>
      <c r="I78" s="1"/>
      <c r="J78" s="1"/>
      <c r="K78" s="1"/>
      <c r="L78" s="1"/>
      <c r="M78" s="1"/>
      <c r="N78" s="1"/>
      <c r="O78" s="1"/>
      <c r="P78" s="1"/>
      <c r="Q78" s="1"/>
      <c r="R78" s="1"/>
      <c r="S78" s="1"/>
      <c r="T78" s="1"/>
      <c r="U78" s="1"/>
      <c r="V78" s="1"/>
    </row>
    <row r="79" spans="1:22" ht="15.75" customHeight="1" x14ac:dyDescent="0.2">
      <c r="A79" s="1"/>
      <c r="B79" s="1"/>
      <c r="C79" s="1"/>
      <c r="D79" s="1"/>
      <c r="E79" s="1"/>
      <c r="F79" s="1"/>
      <c r="G79" s="1"/>
      <c r="H79" s="1"/>
      <c r="I79" s="1"/>
      <c r="J79" s="1"/>
      <c r="K79" s="1"/>
      <c r="L79" s="1"/>
      <c r="M79" s="1"/>
      <c r="N79" s="1"/>
      <c r="O79" s="1"/>
      <c r="P79" s="1"/>
      <c r="Q79" s="1"/>
      <c r="R79" s="1"/>
      <c r="S79" s="1"/>
      <c r="T79" s="1"/>
      <c r="U79" s="1"/>
      <c r="V79" s="1"/>
    </row>
    <row r="80" spans="1:22" ht="15.75" customHeight="1" x14ac:dyDescent="0.2">
      <c r="A80" s="1"/>
      <c r="B80" s="1"/>
      <c r="C80" s="1"/>
      <c r="D80" s="1"/>
      <c r="E80" s="1"/>
      <c r="F80" s="1"/>
      <c r="G80" s="1"/>
      <c r="H80" s="1"/>
      <c r="I80" s="1"/>
      <c r="J80" s="1"/>
      <c r="K80" s="1"/>
      <c r="L80" s="1"/>
      <c r="M80" s="1"/>
      <c r="N80" s="1"/>
      <c r="O80" s="1"/>
      <c r="P80" s="1"/>
      <c r="Q80" s="1"/>
      <c r="R80" s="1"/>
      <c r="S80" s="1"/>
      <c r="T80" s="1"/>
      <c r="U80" s="1"/>
      <c r="V80" s="1"/>
    </row>
    <row r="81" spans="1:22" ht="15.75" customHeight="1" x14ac:dyDescent="0.2">
      <c r="A81" s="1"/>
      <c r="B81" s="1"/>
      <c r="C81" s="1"/>
      <c r="D81" s="1"/>
      <c r="E81" s="1"/>
      <c r="F81" s="1"/>
      <c r="G81" s="1"/>
      <c r="H81" s="1"/>
      <c r="I81" s="1"/>
      <c r="J81" s="1"/>
      <c r="K81" s="1"/>
      <c r="L81" s="1"/>
      <c r="M81" s="1"/>
      <c r="N81" s="1"/>
      <c r="O81" s="1"/>
      <c r="P81" s="1"/>
      <c r="Q81" s="1"/>
      <c r="R81" s="1"/>
      <c r="S81" s="1"/>
      <c r="T81" s="1"/>
      <c r="U81" s="1"/>
      <c r="V81" s="1"/>
    </row>
    <row r="82" spans="1:22" ht="15.75" customHeight="1" x14ac:dyDescent="0.2">
      <c r="A82" s="1"/>
      <c r="B82" s="1"/>
      <c r="C82" s="1"/>
      <c r="D82" s="1"/>
      <c r="E82" s="1"/>
      <c r="F82" s="1"/>
      <c r="G82" s="1"/>
      <c r="H82" s="1"/>
      <c r="I82" s="1"/>
      <c r="J82" s="1"/>
      <c r="K82" s="1"/>
      <c r="L82" s="1"/>
      <c r="M82" s="1"/>
      <c r="N82" s="1"/>
      <c r="O82" s="1"/>
      <c r="P82" s="1"/>
      <c r="Q82" s="1"/>
      <c r="R82" s="1"/>
      <c r="S82" s="1"/>
      <c r="T82" s="1"/>
      <c r="U82" s="1"/>
      <c r="V82" s="1"/>
    </row>
    <row r="83" spans="1:22" ht="15.75" customHeight="1" x14ac:dyDescent="0.2">
      <c r="A83" s="1"/>
      <c r="B83" s="1"/>
      <c r="C83" s="1"/>
      <c r="D83" s="1"/>
      <c r="E83" s="1"/>
      <c r="F83" s="1"/>
      <c r="G83" s="1"/>
      <c r="H83" s="1"/>
      <c r="I83" s="1"/>
      <c r="J83" s="1"/>
      <c r="K83" s="1"/>
      <c r="L83" s="1"/>
      <c r="M83" s="1"/>
      <c r="N83" s="1"/>
      <c r="O83" s="1"/>
      <c r="P83" s="1"/>
      <c r="Q83" s="1"/>
      <c r="R83" s="1"/>
      <c r="S83" s="1"/>
      <c r="T83" s="1"/>
      <c r="U83" s="1"/>
      <c r="V83" s="1"/>
    </row>
    <row r="84" spans="1:22" ht="15.75" customHeight="1" x14ac:dyDescent="0.2">
      <c r="A84" s="1"/>
      <c r="B84" s="1"/>
      <c r="C84" s="1"/>
      <c r="D84" s="1"/>
      <c r="E84" s="1"/>
      <c r="F84" s="1"/>
      <c r="G84" s="1"/>
      <c r="H84" s="1"/>
      <c r="I84" s="1"/>
      <c r="J84" s="1"/>
      <c r="K84" s="1"/>
      <c r="L84" s="1"/>
      <c r="M84" s="1"/>
      <c r="N84" s="1"/>
      <c r="O84" s="1"/>
      <c r="P84" s="1"/>
      <c r="Q84" s="1"/>
      <c r="R84" s="1"/>
      <c r="S84" s="1"/>
      <c r="T84" s="1"/>
      <c r="U84" s="1"/>
      <c r="V84" s="1"/>
    </row>
    <row r="85" spans="1:22" ht="15.75" customHeight="1" x14ac:dyDescent="0.2">
      <c r="A85" s="1"/>
      <c r="B85" s="1"/>
      <c r="C85" s="1"/>
      <c r="D85" s="1"/>
      <c r="E85" s="1"/>
      <c r="F85" s="1"/>
      <c r="G85" s="1"/>
      <c r="H85" s="1"/>
      <c r="I85" s="1"/>
      <c r="J85" s="1"/>
      <c r="K85" s="1"/>
      <c r="L85" s="1"/>
      <c r="M85" s="1"/>
      <c r="N85" s="1"/>
      <c r="O85" s="1"/>
      <c r="P85" s="1"/>
      <c r="Q85" s="1"/>
      <c r="R85" s="1"/>
      <c r="S85" s="1"/>
      <c r="T85" s="1"/>
      <c r="U85" s="1"/>
      <c r="V85" s="1"/>
    </row>
    <row r="86" spans="1:22" ht="15.75" customHeight="1" x14ac:dyDescent="0.2">
      <c r="A86" s="1"/>
      <c r="B86" s="1"/>
      <c r="C86" s="1"/>
      <c r="D86" s="1"/>
      <c r="E86" s="1"/>
      <c r="F86" s="1"/>
      <c r="G86" s="1"/>
      <c r="H86" s="1"/>
      <c r="I86" s="1"/>
      <c r="J86" s="1"/>
      <c r="K86" s="1"/>
      <c r="L86" s="1"/>
      <c r="M86" s="1"/>
      <c r="N86" s="1"/>
      <c r="O86" s="1"/>
      <c r="P86" s="1"/>
      <c r="Q86" s="1"/>
      <c r="R86" s="1"/>
      <c r="S86" s="1"/>
      <c r="T86" s="1"/>
      <c r="U86" s="1"/>
      <c r="V86" s="1"/>
    </row>
    <row r="87" spans="1:22" ht="15.75" customHeight="1" x14ac:dyDescent="0.2">
      <c r="A87" s="1"/>
      <c r="B87" s="1"/>
      <c r="C87" s="1"/>
      <c r="D87" s="1"/>
      <c r="E87" s="1"/>
      <c r="F87" s="1"/>
      <c r="G87" s="1"/>
      <c r="H87" s="1"/>
      <c r="I87" s="1"/>
      <c r="J87" s="1"/>
      <c r="K87" s="1"/>
      <c r="L87" s="1"/>
      <c r="M87" s="1"/>
      <c r="N87" s="1"/>
      <c r="O87" s="1"/>
      <c r="P87" s="1"/>
      <c r="Q87" s="1"/>
      <c r="R87" s="1"/>
      <c r="S87" s="1"/>
      <c r="T87" s="1"/>
      <c r="U87" s="1"/>
      <c r="V87" s="1"/>
    </row>
    <row r="88" spans="1:22" ht="15.75" customHeight="1" x14ac:dyDescent="0.2">
      <c r="A88" s="1"/>
      <c r="B88" s="1"/>
      <c r="C88" s="1"/>
      <c r="D88" s="1"/>
      <c r="E88" s="1"/>
      <c r="F88" s="1"/>
      <c r="G88" s="1"/>
      <c r="H88" s="1"/>
      <c r="I88" s="1"/>
      <c r="J88" s="1"/>
      <c r="K88" s="1"/>
      <c r="L88" s="1"/>
      <c r="M88" s="1"/>
      <c r="N88" s="1"/>
      <c r="O88" s="1"/>
      <c r="P88" s="1"/>
      <c r="Q88" s="1"/>
      <c r="R88" s="1"/>
      <c r="S88" s="1"/>
      <c r="T88" s="1"/>
      <c r="U88" s="1"/>
      <c r="V88" s="1"/>
    </row>
    <row r="89" spans="1:22" ht="15.75" customHeight="1" x14ac:dyDescent="0.2">
      <c r="A89" s="1"/>
      <c r="B89" s="1"/>
      <c r="C89" s="1"/>
      <c r="D89" s="1"/>
      <c r="E89" s="1"/>
      <c r="F89" s="1"/>
      <c r="G89" s="1"/>
      <c r="H89" s="1"/>
      <c r="I89" s="1"/>
      <c r="J89" s="1"/>
      <c r="K89" s="1"/>
      <c r="L89" s="1"/>
      <c r="M89" s="1"/>
      <c r="N89" s="1"/>
      <c r="O89" s="1"/>
      <c r="P89" s="1"/>
      <c r="Q89" s="1"/>
      <c r="R89" s="1"/>
      <c r="S89" s="1"/>
      <c r="T89" s="1"/>
      <c r="U89" s="1"/>
      <c r="V89" s="1"/>
    </row>
    <row r="90" spans="1:22" ht="15.75" customHeight="1" x14ac:dyDescent="0.2">
      <c r="A90" s="1"/>
      <c r="B90" s="1"/>
      <c r="C90" s="1"/>
      <c r="D90" s="1"/>
      <c r="E90" s="1"/>
      <c r="F90" s="1"/>
      <c r="G90" s="1"/>
      <c r="H90" s="1"/>
      <c r="I90" s="1"/>
      <c r="J90" s="1"/>
      <c r="K90" s="1"/>
      <c r="L90" s="1"/>
      <c r="M90" s="1"/>
      <c r="N90" s="1"/>
      <c r="O90" s="1"/>
      <c r="P90" s="1"/>
      <c r="Q90" s="1"/>
      <c r="R90" s="1"/>
      <c r="S90" s="1"/>
      <c r="T90" s="1"/>
      <c r="U90" s="1"/>
      <c r="V90" s="1"/>
    </row>
    <row r="91" spans="1:22" ht="15.75" customHeight="1" x14ac:dyDescent="0.2">
      <c r="A91" s="1"/>
      <c r="B91" s="1"/>
      <c r="C91" s="1"/>
      <c r="D91" s="1"/>
      <c r="E91" s="1"/>
      <c r="F91" s="1"/>
      <c r="G91" s="1"/>
      <c r="H91" s="1"/>
      <c r="I91" s="1"/>
      <c r="J91" s="1"/>
      <c r="K91" s="1"/>
      <c r="L91" s="1"/>
      <c r="M91" s="1"/>
      <c r="N91" s="1"/>
      <c r="O91" s="1"/>
      <c r="P91" s="1"/>
      <c r="Q91" s="1"/>
      <c r="R91" s="1"/>
      <c r="S91" s="1"/>
      <c r="T91" s="1"/>
      <c r="U91" s="1"/>
      <c r="V91" s="1"/>
    </row>
    <row r="92" spans="1:22" ht="15.75" customHeight="1" x14ac:dyDescent="0.2">
      <c r="A92" s="1"/>
      <c r="B92" s="1"/>
      <c r="C92" s="1"/>
      <c r="D92" s="1"/>
      <c r="E92" s="1"/>
      <c r="F92" s="1"/>
      <c r="G92" s="1"/>
      <c r="H92" s="1"/>
      <c r="I92" s="1"/>
      <c r="J92" s="1"/>
      <c r="K92" s="1"/>
      <c r="L92" s="1"/>
      <c r="M92" s="1"/>
      <c r="N92" s="1"/>
      <c r="O92" s="1"/>
      <c r="P92" s="1"/>
      <c r="Q92" s="1"/>
      <c r="R92" s="1"/>
      <c r="S92" s="1"/>
      <c r="T92" s="1"/>
      <c r="U92" s="1"/>
      <c r="V92" s="1"/>
    </row>
    <row r="93" spans="1:22" ht="15.75" customHeight="1" x14ac:dyDescent="0.2">
      <c r="A93" s="1"/>
      <c r="B93" s="1"/>
      <c r="C93" s="1"/>
      <c r="D93" s="1"/>
      <c r="E93" s="1"/>
      <c r="F93" s="1"/>
      <c r="G93" s="1"/>
      <c r="H93" s="1"/>
      <c r="I93" s="1"/>
      <c r="J93" s="1"/>
      <c r="K93" s="1"/>
      <c r="L93" s="1"/>
      <c r="M93" s="1"/>
      <c r="N93" s="1"/>
      <c r="O93" s="1"/>
      <c r="P93" s="1"/>
      <c r="Q93" s="1"/>
      <c r="R93" s="1"/>
      <c r="S93" s="1"/>
      <c r="T93" s="1"/>
      <c r="U93" s="1"/>
      <c r="V93" s="1"/>
    </row>
    <row r="94" spans="1:22" ht="15.75" customHeight="1" x14ac:dyDescent="0.2">
      <c r="A94" s="1"/>
      <c r="B94" s="1"/>
      <c r="C94" s="1"/>
      <c r="D94" s="1"/>
      <c r="E94" s="1"/>
      <c r="F94" s="1"/>
      <c r="G94" s="1"/>
      <c r="H94" s="1"/>
      <c r="I94" s="1"/>
      <c r="J94" s="1"/>
      <c r="K94" s="1"/>
      <c r="L94" s="1"/>
      <c r="M94" s="1"/>
      <c r="N94" s="1"/>
      <c r="O94" s="1"/>
      <c r="P94" s="1"/>
      <c r="Q94" s="1"/>
      <c r="R94" s="1"/>
      <c r="S94" s="1"/>
      <c r="T94" s="1"/>
      <c r="U94" s="1"/>
      <c r="V94" s="1"/>
    </row>
    <row r="95" spans="1:22" ht="15.75" customHeight="1" x14ac:dyDescent="0.2">
      <c r="A95" s="1"/>
      <c r="B95" s="1"/>
      <c r="C95" s="1"/>
      <c r="D95" s="1"/>
      <c r="E95" s="1"/>
      <c r="F95" s="1"/>
      <c r="G95" s="1"/>
      <c r="H95" s="1"/>
      <c r="I95" s="1"/>
      <c r="J95" s="1"/>
      <c r="K95" s="1"/>
      <c r="L95" s="1"/>
      <c r="M95" s="1"/>
      <c r="N95" s="1"/>
      <c r="O95" s="1"/>
      <c r="P95" s="1"/>
      <c r="Q95" s="1"/>
      <c r="R95" s="1"/>
      <c r="S95" s="1"/>
      <c r="T95" s="1"/>
      <c r="U95" s="1"/>
      <c r="V95" s="1"/>
    </row>
    <row r="96" spans="1:22" ht="15.75" customHeight="1" x14ac:dyDescent="0.2">
      <c r="A96" s="1"/>
      <c r="B96" s="1"/>
      <c r="C96" s="1"/>
      <c r="D96" s="1"/>
      <c r="E96" s="1"/>
      <c r="F96" s="1"/>
      <c r="G96" s="1"/>
      <c r="H96" s="1"/>
      <c r="I96" s="1"/>
      <c r="J96" s="1"/>
      <c r="K96" s="1"/>
      <c r="L96" s="1"/>
      <c r="M96" s="1"/>
      <c r="N96" s="1"/>
      <c r="O96" s="1"/>
      <c r="P96" s="1"/>
      <c r="Q96" s="1"/>
      <c r="R96" s="1"/>
      <c r="S96" s="1"/>
      <c r="T96" s="1"/>
      <c r="U96" s="1"/>
      <c r="V96" s="1"/>
    </row>
    <row r="97" spans="1:22" ht="15.75" customHeight="1" x14ac:dyDescent="0.2">
      <c r="A97" s="1"/>
      <c r="B97" s="1"/>
      <c r="C97" s="1"/>
      <c r="D97" s="1"/>
      <c r="E97" s="1"/>
      <c r="F97" s="1"/>
      <c r="G97" s="1"/>
      <c r="H97" s="1"/>
      <c r="I97" s="1"/>
      <c r="J97" s="1"/>
      <c r="K97" s="1"/>
      <c r="L97" s="1"/>
      <c r="M97" s="1"/>
      <c r="N97" s="1"/>
      <c r="O97" s="1"/>
      <c r="P97" s="1"/>
      <c r="Q97" s="1"/>
      <c r="R97" s="1"/>
      <c r="S97" s="1"/>
      <c r="T97" s="1"/>
      <c r="U97" s="1"/>
      <c r="V97" s="1"/>
    </row>
    <row r="98" spans="1:22" ht="15.75" customHeight="1" x14ac:dyDescent="0.2">
      <c r="A98" s="1"/>
      <c r="B98" s="1"/>
      <c r="C98" s="1"/>
      <c r="D98" s="1"/>
      <c r="E98" s="1"/>
      <c r="F98" s="1"/>
      <c r="G98" s="1"/>
      <c r="H98" s="1"/>
      <c r="I98" s="1"/>
      <c r="J98" s="1"/>
      <c r="K98" s="1"/>
      <c r="L98" s="1"/>
      <c r="M98" s="1"/>
      <c r="N98" s="1"/>
      <c r="O98" s="1"/>
      <c r="P98" s="1"/>
      <c r="Q98" s="1"/>
      <c r="R98" s="1"/>
      <c r="S98" s="1"/>
      <c r="T98" s="1"/>
      <c r="U98" s="1"/>
      <c r="V98" s="1"/>
    </row>
    <row r="99" spans="1:22" ht="15.75" customHeight="1" x14ac:dyDescent="0.2">
      <c r="A99" s="1"/>
      <c r="B99" s="1"/>
      <c r="C99" s="1"/>
      <c r="D99" s="1"/>
      <c r="E99" s="1"/>
      <c r="F99" s="1"/>
      <c r="G99" s="1"/>
      <c r="H99" s="1"/>
      <c r="I99" s="1"/>
      <c r="J99" s="1"/>
      <c r="K99" s="1"/>
      <c r="L99" s="1"/>
      <c r="M99" s="1"/>
      <c r="N99" s="1"/>
      <c r="O99" s="1"/>
      <c r="P99" s="1"/>
      <c r="Q99" s="1"/>
      <c r="R99" s="1"/>
      <c r="S99" s="1"/>
      <c r="T99" s="1"/>
      <c r="U99" s="1"/>
      <c r="V99" s="1"/>
    </row>
    <row r="100" spans="1:22"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row>
    <row r="222" spans="1:22"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row>
    <row r="223" spans="1:22"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row>
    <row r="224" spans="1:22"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row>
    <row r="225" spans="1:22"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row>
    <row r="226" spans="1:22"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row>
    <row r="227" spans="1:22"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row>
    <row r="228" spans="1:22"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row>
    <row r="229" spans="1:22"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row>
    <row r="230" spans="1:22" ht="15.75" customHeight="1" x14ac:dyDescent="0.2"/>
    <row r="231" spans="1:22" ht="15.75" customHeight="1" x14ac:dyDescent="0.2"/>
    <row r="232" spans="1:22" ht="15.75" customHeight="1" x14ac:dyDescent="0.2"/>
    <row r="233" spans="1:22" ht="15.75" customHeight="1" x14ac:dyDescent="0.2"/>
    <row r="234" spans="1:22" ht="15.75" customHeight="1" x14ac:dyDescent="0.2"/>
    <row r="235" spans="1:22" ht="15.75" customHeight="1" x14ac:dyDescent="0.2"/>
    <row r="236" spans="1:22" ht="15.75" customHeight="1" x14ac:dyDescent="0.2"/>
    <row r="237" spans="1:22" ht="15.75" customHeight="1" x14ac:dyDescent="0.2"/>
    <row r="238" spans="1:22" ht="15.75" customHeight="1" x14ac:dyDescent="0.2"/>
    <row r="239" spans="1:22" ht="15.75" customHeight="1" x14ac:dyDescent="0.2"/>
    <row r="240" spans="1:2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0">
    <mergeCell ref="C25:C26"/>
    <mergeCell ref="D25:D26"/>
    <mergeCell ref="A27:B27"/>
    <mergeCell ref="A28:B28"/>
    <mergeCell ref="A29:B29"/>
    <mergeCell ref="A13:B13"/>
    <mergeCell ref="A22:B22"/>
    <mergeCell ref="A23:B23"/>
    <mergeCell ref="A24:B24"/>
    <mergeCell ref="A25:B26"/>
    <mergeCell ref="O27:S27"/>
    <mergeCell ref="O28:P28"/>
    <mergeCell ref="O29:P29"/>
    <mergeCell ref="E25:E26"/>
    <mergeCell ref="F25:F26"/>
    <mergeCell ref="G25:G26"/>
    <mergeCell ref="H25:H26"/>
    <mergeCell ref="I25:I26"/>
    <mergeCell ref="J25:J26"/>
    <mergeCell ref="K25:K26"/>
    <mergeCell ref="L25:L26"/>
    <mergeCell ref="M25:M26"/>
    <mergeCell ref="N25:N26"/>
    <mergeCell ref="O25:P25"/>
    <mergeCell ref="O26:P26"/>
    <mergeCell ref="Q22:S22"/>
    <mergeCell ref="O23:P23"/>
    <mergeCell ref="O24:S24"/>
    <mergeCell ref="A1:A2"/>
    <mergeCell ref="B1:B2"/>
    <mergeCell ref="A8:B8"/>
    <mergeCell ref="A9:B9"/>
    <mergeCell ref="A10:B10"/>
    <mergeCell ref="A11:B11"/>
    <mergeCell ref="O21:S21"/>
    <mergeCell ref="C22:E22"/>
    <mergeCell ref="F22:H22"/>
    <mergeCell ref="I22:K22"/>
    <mergeCell ref="L22:N22"/>
    <mergeCell ref="O22:P22"/>
  </mergeCells>
  <pageMargins left="0.7" right="0.7" top="0.75" bottom="0.75" header="0" footer="0"/>
  <pageSetup paperSize="9"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topLeftCell="D93" zoomScale="55" zoomScaleNormal="55" workbookViewId="0">
      <selection activeCell="Z106" sqref="Z106"/>
    </sheetView>
  </sheetViews>
  <sheetFormatPr defaultColWidth="12.625" defaultRowHeight="15" customHeight="1" outlineLevelRow="1" x14ac:dyDescent="0.2"/>
  <cols>
    <col min="1" max="1" width="12.75" customWidth="1"/>
    <col min="2" max="4" width="68" customWidth="1"/>
    <col min="5" max="5" width="16" customWidth="1"/>
    <col min="6" max="6" width="14" bestFit="1" customWidth="1"/>
    <col min="7" max="7" width="18.75" bestFit="1" customWidth="1"/>
    <col min="8" max="8" width="25.75" bestFit="1" customWidth="1"/>
    <col min="9" max="11" width="13.75" customWidth="1"/>
  </cols>
  <sheetData>
    <row r="1" spans="1:26" ht="51" customHeight="1" x14ac:dyDescent="0.2">
      <c r="A1" s="252" t="s">
        <v>30</v>
      </c>
      <c r="B1" s="226"/>
      <c r="C1" s="226"/>
      <c r="D1" s="226"/>
      <c r="E1" s="226"/>
      <c r="F1" s="226"/>
      <c r="G1" s="314" t="s">
        <v>39</v>
      </c>
      <c r="H1" s="314" t="s">
        <v>40</v>
      </c>
      <c r="I1" s="60"/>
      <c r="J1" s="61"/>
      <c r="K1" s="61"/>
      <c r="L1" s="61"/>
      <c r="M1" s="61"/>
      <c r="N1" s="61"/>
      <c r="O1" s="61"/>
      <c r="P1" s="61"/>
      <c r="Q1" s="61"/>
      <c r="R1" s="61"/>
      <c r="S1" s="61"/>
      <c r="T1" s="61"/>
      <c r="U1" s="61"/>
      <c r="V1" s="61"/>
      <c r="W1" s="61"/>
      <c r="X1" s="61"/>
    </row>
    <row r="2" spans="1:26" ht="24.75" customHeight="1" x14ac:dyDescent="0.2">
      <c r="A2" s="253" t="s">
        <v>41</v>
      </c>
      <c r="B2" s="226"/>
      <c r="C2" s="226"/>
      <c r="D2" s="226"/>
      <c r="E2" s="226"/>
      <c r="F2" s="226"/>
      <c r="G2" s="315"/>
      <c r="H2" s="315"/>
      <c r="I2" s="61"/>
      <c r="J2" s="61"/>
      <c r="K2" s="61"/>
      <c r="L2" s="61"/>
      <c r="M2" s="61"/>
      <c r="N2" s="61"/>
      <c r="O2" s="61"/>
      <c r="P2" s="61"/>
      <c r="Q2" s="61"/>
      <c r="R2" s="61"/>
      <c r="S2" s="61"/>
      <c r="T2" s="61"/>
      <c r="U2" s="61"/>
      <c r="V2" s="61"/>
      <c r="W2" s="61"/>
      <c r="X2" s="61"/>
    </row>
    <row r="3" spans="1:26" ht="24.75" customHeight="1" x14ac:dyDescent="0.2">
      <c r="A3" s="62" t="s">
        <v>42</v>
      </c>
      <c r="B3" s="63" t="s">
        <v>43</v>
      </c>
      <c r="C3" s="63" t="s">
        <v>44</v>
      </c>
      <c r="D3" s="64" t="s">
        <v>45</v>
      </c>
      <c r="E3" s="63" t="s">
        <v>46</v>
      </c>
      <c r="F3" s="64" t="s">
        <v>47</v>
      </c>
      <c r="G3" s="316" t="s">
        <v>48</v>
      </c>
      <c r="H3" s="316"/>
      <c r="I3" s="61"/>
      <c r="J3" s="61"/>
      <c r="K3" s="61"/>
      <c r="L3" s="61"/>
      <c r="M3" s="61"/>
      <c r="N3" s="61"/>
      <c r="O3" s="61"/>
      <c r="P3" s="61"/>
      <c r="Q3" s="61"/>
      <c r="R3" s="61"/>
      <c r="S3" s="61"/>
      <c r="T3" s="61"/>
      <c r="U3" s="61"/>
      <c r="V3" s="61"/>
      <c r="W3" s="61"/>
      <c r="X3" s="61"/>
    </row>
    <row r="4" spans="1:26" ht="45" customHeight="1" x14ac:dyDescent="0.2">
      <c r="A4" s="66" t="s">
        <v>49</v>
      </c>
      <c r="B4" s="67" t="s">
        <v>50</v>
      </c>
      <c r="C4" s="67" t="s">
        <v>51</v>
      </c>
      <c r="D4" s="68" t="s">
        <v>52</v>
      </c>
      <c r="E4" s="66" t="s">
        <v>53</v>
      </c>
      <c r="F4" s="313" t="s">
        <v>54</v>
      </c>
      <c r="G4" s="317" t="s">
        <v>55</v>
      </c>
      <c r="H4" s="316"/>
      <c r="I4" s="61"/>
      <c r="J4" s="61"/>
      <c r="K4" s="61"/>
      <c r="L4" s="61"/>
      <c r="M4" s="61"/>
      <c r="N4" s="61"/>
      <c r="O4" s="61"/>
      <c r="P4" s="61"/>
      <c r="Q4" s="61"/>
      <c r="R4" s="61"/>
      <c r="S4" s="61"/>
      <c r="T4" s="61"/>
      <c r="U4" s="61"/>
      <c r="V4" s="61"/>
      <c r="W4" s="61"/>
      <c r="X4" s="61"/>
    </row>
    <row r="5" spans="1:26" ht="43.5" customHeight="1" x14ac:dyDescent="0.2">
      <c r="A5" s="66" t="s">
        <v>56</v>
      </c>
      <c r="B5" s="67" t="s">
        <v>57</v>
      </c>
      <c r="C5" s="67"/>
      <c r="D5" s="68" t="s">
        <v>52</v>
      </c>
      <c r="E5" s="66" t="s">
        <v>53</v>
      </c>
      <c r="F5" s="313" t="s">
        <v>54</v>
      </c>
      <c r="G5" s="317" t="s">
        <v>55</v>
      </c>
      <c r="H5" s="316"/>
      <c r="I5" s="61"/>
      <c r="J5" s="61"/>
      <c r="K5" s="61"/>
      <c r="L5" s="61"/>
      <c r="M5" s="61"/>
      <c r="N5" s="61"/>
      <c r="O5" s="61"/>
      <c r="P5" s="61"/>
      <c r="Q5" s="61"/>
      <c r="R5" s="61"/>
      <c r="S5" s="61"/>
      <c r="T5" s="61"/>
      <c r="U5" s="61"/>
      <c r="V5" s="61"/>
      <c r="W5" s="61"/>
      <c r="X5" s="61"/>
    </row>
    <row r="6" spans="1:26" ht="51" customHeight="1" x14ac:dyDescent="0.2">
      <c r="A6" s="254" t="s">
        <v>32</v>
      </c>
      <c r="B6" s="226"/>
      <c r="C6" s="226"/>
      <c r="D6" s="226"/>
      <c r="E6" s="226"/>
      <c r="F6" s="227"/>
      <c r="G6" s="60"/>
      <c r="H6" s="60"/>
      <c r="I6" s="60"/>
      <c r="J6" s="60"/>
      <c r="K6" s="60"/>
      <c r="L6" s="61"/>
      <c r="M6" s="61"/>
      <c r="N6" s="61"/>
      <c r="O6" s="61"/>
      <c r="P6" s="61"/>
      <c r="Q6" s="61"/>
      <c r="R6" s="61"/>
      <c r="S6" s="61"/>
      <c r="T6" s="61"/>
      <c r="U6" s="61"/>
      <c r="V6" s="61"/>
      <c r="W6" s="61"/>
      <c r="X6" s="61"/>
      <c r="Y6" s="61"/>
      <c r="Z6" s="61"/>
    </row>
    <row r="7" spans="1:26" ht="24.75" customHeight="1" x14ac:dyDescent="0.2">
      <c r="A7" s="257"/>
      <c r="B7" s="238"/>
      <c r="C7" s="238"/>
      <c r="D7" s="238"/>
      <c r="E7" s="238"/>
      <c r="F7" s="238"/>
      <c r="G7" s="60"/>
      <c r="H7" s="60"/>
      <c r="I7" s="60"/>
      <c r="J7" s="60"/>
      <c r="K7" s="60"/>
      <c r="L7" s="61"/>
      <c r="M7" s="61"/>
      <c r="N7" s="61"/>
      <c r="O7" s="61"/>
      <c r="P7" s="61"/>
      <c r="Q7" s="61"/>
      <c r="R7" s="61"/>
      <c r="S7" s="61"/>
      <c r="T7" s="61"/>
      <c r="U7" s="61"/>
      <c r="V7" s="61"/>
      <c r="W7" s="61"/>
      <c r="X7" s="61"/>
      <c r="Y7" s="61"/>
      <c r="Z7" s="61"/>
    </row>
    <row r="8" spans="1:26" ht="24.75" customHeight="1" outlineLevel="1" x14ac:dyDescent="0.2">
      <c r="A8" s="1"/>
      <c r="B8" s="70" t="s">
        <v>9</v>
      </c>
      <c r="C8" s="71">
        <v>2022</v>
      </c>
      <c r="D8" s="72"/>
      <c r="E8" s="72"/>
      <c r="F8" s="73"/>
      <c r="G8" s="60"/>
      <c r="H8" s="60"/>
      <c r="I8" s="60"/>
      <c r="J8" s="60"/>
      <c r="K8" s="60"/>
      <c r="L8" s="61"/>
      <c r="M8" s="61"/>
      <c r="N8" s="61"/>
      <c r="O8" s="61"/>
      <c r="P8" s="61"/>
      <c r="Q8" s="61"/>
      <c r="R8" s="61"/>
      <c r="S8" s="61"/>
      <c r="T8" s="61"/>
      <c r="U8" s="61"/>
      <c r="V8" s="61"/>
      <c r="W8" s="61"/>
      <c r="X8" s="61"/>
      <c r="Y8" s="61"/>
      <c r="Z8" s="61"/>
    </row>
    <row r="9" spans="1:26" ht="24.75" customHeight="1" outlineLevel="1" x14ac:dyDescent="0.2">
      <c r="A9" s="74"/>
      <c r="B9" s="75" t="s">
        <v>58</v>
      </c>
      <c r="C9" s="76">
        <v>10000000</v>
      </c>
      <c r="D9" s="77"/>
      <c r="E9" s="77"/>
      <c r="F9" s="78"/>
      <c r="G9" s="60"/>
      <c r="H9" s="60"/>
      <c r="I9" s="60"/>
      <c r="J9" s="60"/>
      <c r="K9" s="60"/>
      <c r="L9" s="61"/>
      <c r="M9" s="61"/>
      <c r="N9" s="61"/>
      <c r="O9" s="61"/>
      <c r="P9" s="61"/>
      <c r="Q9" s="61"/>
      <c r="R9" s="61"/>
      <c r="S9" s="61"/>
      <c r="T9" s="61"/>
      <c r="U9" s="61"/>
      <c r="V9" s="61"/>
      <c r="W9" s="61"/>
      <c r="X9" s="61"/>
      <c r="Y9" s="61"/>
      <c r="Z9" s="61"/>
    </row>
    <row r="10" spans="1:26" ht="24.75" customHeight="1" outlineLevel="1" x14ac:dyDescent="0.2">
      <c r="A10" s="1"/>
      <c r="B10" s="79" t="s">
        <v>11</v>
      </c>
      <c r="C10" s="80">
        <v>0.1</v>
      </c>
      <c r="D10" s="81"/>
      <c r="E10" s="81"/>
      <c r="F10" s="82"/>
      <c r="G10" s="60"/>
      <c r="H10" s="60"/>
      <c r="I10" s="60"/>
      <c r="J10" s="60"/>
      <c r="K10" s="60"/>
      <c r="L10" s="61"/>
      <c r="M10" s="61"/>
      <c r="N10" s="61"/>
      <c r="O10" s="61"/>
      <c r="P10" s="61"/>
      <c r="Q10" s="61"/>
      <c r="R10" s="61"/>
      <c r="S10" s="61"/>
      <c r="T10" s="61"/>
      <c r="U10" s="61"/>
      <c r="V10" s="61"/>
      <c r="W10" s="61"/>
      <c r="X10" s="61"/>
      <c r="Y10" s="61"/>
      <c r="Z10" s="61"/>
    </row>
    <row r="11" spans="1:26" ht="24.75" customHeight="1" outlineLevel="1" x14ac:dyDescent="0.2">
      <c r="A11" s="1"/>
      <c r="B11" s="79" t="s">
        <v>12</v>
      </c>
      <c r="C11" s="80">
        <v>0.9</v>
      </c>
      <c r="D11" s="81"/>
      <c r="E11" s="81"/>
      <c r="F11" s="82"/>
      <c r="G11" s="60"/>
      <c r="H11" s="60"/>
      <c r="I11" s="60"/>
      <c r="J11" s="60"/>
      <c r="K11" s="60"/>
      <c r="L11" s="61"/>
      <c r="M11" s="61"/>
      <c r="N11" s="61"/>
      <c r="O11" s="61"/>
      <c r="P11" s="61"/>
      <c r="Q11" s="61"/>
      <c r="R11" s="61"/>
      <c r="S11" s="61"/>
      <c r="T11" s="61"/>
      <c r="U11" s="61"/>
      <c r="V11" s="61"/>
      <c r="W11" s="61"/>
      <c r="X11" s="61"/>
      <c r="Y11" s="61"/>
      <c r="Z11" s="61"/>
    </row>
    <row r="12" spans="1:26" ht="24.75" customHeight="1" outlineLevel="1" x14ac:dyDescent="0.2">
      <c r="A12" s="1"/>
      <c r="B12" s="60"/>
      <c r="C12" s="61"/>
      <c r="D12" s="83"/>
      <c r="E12" s="83"/>
      <c r="F12" s="83"/>
      <c r="G12" s="60"/>
      <c r="H12" s="60"/>
      <c r="I12" s="60"/>
      <c r="J12" s="60"/>
      <c r="K12" s="60"/>
      <c r="L12" s="61"/>
      <c r="M12" s="61"/>
      <c r="N12" s="61"/>
      <c r="O12" s="61"/>
      <c r="P12" s="61"/>
      <c r="Q12" s="61"/>
      <c r="R12" s="61"/>
      <c r="S12" s="61"/>
      <c r="T12" s="61"/>
      <c r="U12" s="61"/>
      <c r="V12" s="61"/>
      <c r="W12" s="61"/>
      <c r="X12" s="61"/>
      <c r="Y12" s="61"/>
      <c r="Z12" s="61"/>
    </row>
    <row r="13" spans="1:26" ht="24.75" customHeight="1" outlineLevel="1" x14ac:dyDescent="0.2">
      <c r="A13" s="253" t="s">
        <v>41</v>
      </c>
      <c r="B13" s="226"/>
      <c r="C13" s="226"/>
      <c r="D13" s="226"/>
      <c r="E13" s="226"/>
      <c r="F13" s="227"/>
      <c r="G13" s="259" t="s">
        <v>39</v>
      </c>
      <c r="H13" s="226"/>
      <c r="I13" s="226"/>
      <c r="J13" s="226"/>
      <c r="K13" s="227"/>
      <c r="L13" s="259" t="s">
        <v>40</v>
      </c>
      <c r="M13" s="226"/>
      <c r="N13" s="226"/>
      <c r="O13" s="226"/>
      <c r="P13" s="227"/>
    </row>
    <row r="14" spans="1:26" ht="45" customHeight="1" outlineLevel="1" x14ac:dyDescent="0.2">
      <c r="A14" s="62" t="s">
        <v>42</v>
      </c>
      <c r="B14" s="63" t="s">
        <v>59</v>
      </c>
      <c r="C14" s="63" t="s">
        <v>44</v>
      </c>
      <c r="D14" s="64" t="s">
        <v>60</v>
      </c>
      <c r="E14" s="63" t="s">
        <v>46</v>
      </c>
      <c r="F14" s="63" t="s">
        <v>47</v>
      </c>
      <c r="G14" s="259" t="s">
        <v>61</v>
      </c>
      <c r="H14" s="226"/>
      <c r="I14" s="226"/>
      <c r="J14" s="226"/>
      <c r="K14" s="227"/>
      <c r="L14" s="259" t="s">
        <v>61</v>
      </c>
      <c r="M14" s="226"/>
      <c r="N14" s="226"/>
      <c r="O14" s="226"/>
      <c r="P14" s="227"/>
    </row>
    <row r="15" spans="1:26" ht="105" outlineLevel="1" x14ac:dyDescent="0.2">
      <c r="A15" s="66" t="s">
        <v>62</v>
      </c>
      <c r="B15" s="67" t="s">
        <v>63</v>
      </c>
      <c r="C15" s="67" t="s">
        <v>64</v>
      </c>
      <c r="D15" s="84" t="s">
        <v>65</v>
      </c>
      <c r="E15" s="67" t="s">
        <v>66</v>
      </c>
      <c r="F15" s="67" t="s">
        <v>66</v>
      </c>
      <c r="G15" s="258">
        <v>3</v>
      </c>
      <c r="H15" s="226"/>
      <c r="I15" s="226"/>
      <c r="J15" s="226"/>
      <c r="K15" s="227"/>
      <c r="L15" s="258">
        <v>2</v>
      </c>
      <c r="M15" s="226"/>
      <c r="N15" s="226"/>
      <c r="O15" s="226"/>
      <c r="P15" s="227"/>
    </row>
    <row r="16" spans="1:26" ht="39" customHeight="1" outlineLevel="1" x14ac:dyDescent="0.2">
      <c r="A16" s="66" t="s">
        <v>67</v>
      </c>
      <c r="B16" s="67" t="s">
        <v>68</v>
      </c>
      <c r="C16" s="67" t="s">
        <v>69</v>
      </c>
      <c r="D16" s="84" t="s">
        <v>70</v>
      </c>
      <c r="E16" s="67" t="s">
        <v>66</v>
      </c>
      <c r="F16" s="67" t="s">
        <v>66</v>
      </c>
      <c r="G16" s="258">
        <v>4</v>
      </c>
      <c r="H16" s="226"/>
      <c r="I16" s="226"/>
      <c r="J16" s="226"/>
      <c r="K16" s="227"/>
      <c r="L16" s="258">
        <v>0</v>
      </c>
      <c r="M16" s="226"/>
      <c r="N16" s="226"/>
      <c r="O16" s="226"/>
      <c r="P16" s="227"/>
    </row>
    <row r="17" spans="1:26" ht="90" outlineLevel="1" x14ac:dyDescent="0.2">
      <c r="A17" s="66" t="s">
        <v>71</v>
      </c>
      <c r="B17" s="67" t="s">
        <v>72</v>
      </c>
      <c r="C17" s="67" t="s">
        <v>73</v>
      </c>
      <c r="D17" s="84" t="s">
        <v>74</v>
      </c>
      <c r="E17" s="67" t="s">
        <v>66</v>
      </c>
      <c r="F17" s="67" t="s">
        <v>66</v>
      </c>
      <c r="G17" s="258">
        <v>2</v>
      </c>
      <c r="H17" s="226"/>
      <c r="I17" s="226"/>
      <c r="J17" s="226"/>
      <c r="K17" s="227"/>
      <c r="L17" s="258">
        <v>1</v>
      </c>
      <c r="M17" s="226"/>
      <c r="N17" s="226"/>
      <c r="O17" s="226"/>
      <c r="P17" s="227"/>
    </row>
    <row r="18" spans="1:26" ht="90" outlineLevel="1" x14ac:dyDescent="0.2">
      <c r="A18" s="66" t="s">
        <v>75</v>
      </c>
      <c r="B18" s="67" t="s">
        <v>76</v>
      </c>
      <c r="C18" s="67" t="s">
        <v>77</v>
      </c>
      <c r="D18" s="84" t="s">
        <v>74</v>
      </c>
      <c r="E18" s="67" t="s">
        <v>66</v>
      </c>
      <c r="F18" s="67" t="s">
        <v>66</v>
      </c>
      <c r="G18" s="258">
        <v>2</v>
      </c>
      <c r="H18" s="226"/>
      <c r="I18" s="226"/>
      <c r="J18" s="226"/>
      <c r="K18" s="227"/>
      <c r="L18" s="258">
        <v>0</v>
      </c>
      <c r="M18" s="226"/>
      <c r="N18" s="226"/>
      <c r="O18" s="226"/>
      <c r="P18" s="227"/>
    </row>
    <row r="19" spans="1:26" ht="45" outlineLevel="1" x14ac:dyDescent="0.2">
      <c r="A19" s="66" t="s">
        <v>78</v>
      </c>
      <c r="B19" s="67" t="s">
        <v>79</v>
      </c>
      <c r="C19" s="67" t="s">
        <v>80</v>
      </c>
      <c r="D19" s="84" t="s">
        <v>81</v>
      </c>
      <c r="E19" s="67" t="s">
        <v>66</v>
      </c>
      <c r="F19" s="67" t="s">
        <v>66</v>
      </c>
      <c r="G19" s="258">
        <v>2</v>
      </c>
      <c r="H19" s="226"/>
      <c r="I19" s="226"/>
      <c r="J19" s="226"/>
      <c r="K19" s="227"/>
      <c r="L19" s="258">
        <v>0</v>
      </c>
      <c r="M19" s="226"/>
      <c r="N19" s="226"/>
      <c r="O19" s="226"/>
      <c r="P19" s="227"/>
    </row>
    <row r="20" spans="1:26" ht="43.5" customHeight="1" outlineLevel="1" x14ac:dyDescent="0.2">
      <c r="A20" s="256"/>
      <c r="B20" s="226"/>
      <c r="C20" s="226"/>
      <c r="D20" s="226"/>
      <c r="E20" s="226"/>
      <c r="F20" s="226"/>
      <c r="G20" s="226"/>
      <c r="H20" s="226"/>
      <c r="I20" s="226"/>
      <c r="J20" s="226"/>
      <c r="K20" s="227"/>
      <c r="L20" s="61"/>
      <c r="M20" s="61"/>
      <c r="N20" s="61"/>
      <c r="O20" s="61"/>
      <c r="P20" s="61"/>
      <c r="Q20" s="61"/>
      <c r="R20" s="61"/>
      <c r="S20" s="61"/>
      <c r="T20" s="61"/>
      <c r="U20" s="61"/>
      <c r="V20" s="61"/>
      <c r="W20" s="61"/>
      <c r="X20" s="61"/>
      <c r="Y20" s="61"/>
      <c r="Z20" s="61"/>
    </row>
    <row r="21" spans="1:26" ht="51" customHeight="1" x14ac:dyDescent="0.2">
      <c r="A21" s="252" t="s">
        <v>33</v>
      </c>
      <c r="B21" s="226"/>
      <c r="C21" s="226"/>
      <c r="D21" s="226"/>
      <c r="E21" s="226"/>
      <c r="F21" s="226"/>
      <c r="G21" s="226"/>
      <c r="H21" s="226"/>
      <c r="I21" s="226"/>
      <c r="J21" s="226"/>
      <c r="K21" s="227"/>
      <c r="L21" s="61"/>
      <c r="M21" s="61"/>
      <c r="N21" s="61"/>
      <c r="O21" s="61"/>
      <c r="P21" s="61"/>
      <c r="Q21" s="61"/>
      <c r="R21" s="61"/>
      <c r="S21" s="61"/>
      <c r="T21" s="61"/>
      <c r="U21" s="61"/>
      <c r="V21" s="61"/>
      <c r="W21" s="61"/>
      <c r="X21" s="61"/>
      <c r="Y21" s="61"/>
      <c r="Z21" s="61"/>
    </row>
    <row r="22" spans="1:26" ht="24.75" customHeight="1" x14ac:dyDescent="0.2">
      <c r="A22" s="257"/>
      <c r="B22" s="238"/>
      <c r="C22" s="238"/>
      <c r="D22" s="238"/>
      <c r="E22" s="238"/>
      <c r="F22" s="238"/>
      <c r="G22" s="60"/>
      <c r="H22" s="60"/>
      <c r="I22" s="60"/>
      <c r="J22" s="60"/>
      <c r="K22" s="60"/>
      <c r="L22" s="61"/>
      <c r="M22" s="61"/>
      <c r="N22" s="61"/>
      <c r="O22" s="61"/>
      <c r="P22" s="61"/>
      <c r="Q22" s="61"/>
      <c r="R22" s="61"/>
      <c r="S22" s="61"/>
      <c r="T22" s="61"/>
      <c r="U22" s="61"/>
      <c r="V22" s="61"/>
      <c r="W22" s="61"/>
      <c r="X22" s="61"/>
      <c r="Y22" s="61"/>
      <c r="Z22" s="61"/>
    </row>
    <row r="23" spans="1:26" ht="24.75" customHeight="1" outlineLevel="1" x14ac:dyDescent="0.2">
      <c r="A23" s="1"/>
      <c r="B23" s="70" t="s">
        <v>9</v>
      </c>
      <c r="C23" s="85">
        <v>2022</v>
      </c>
      <c r="D23" s="60"/>
      <c r="E23" s="60"/>
      <c r="F23" s="60"/>
      <c r="G23" s="60"/>
      <c r="H23" s="60"/>
      <c r="I23" s="60"/>
      <c r="J23" s="60"/>
      <c r="K23" s="60"/>
      <c r="L23" s="61"/>
      <c r="M23" s="61"/>
      <c r="N23" s="61"/>
      <c r="O23" s="61"/>
      <c r="P23" s="61"/>
      <c r="Q23" s="61"/>
      <c r="R23" s="61"/>
      <c r="S23" s="61"/>
      <c r="T23" s="61"/>
      <c r="U23" s="61"/>
      <c r="V23" s="61"/>
      <c r="W23" s="61"/>
      <c r="X23" s="61"/>
      <c r="Y23" s="61"/>
      <c r="Z23" s="61"/>
    </row>
    <row r="24" spans="1:26" ht="24.75" customHeight="1" outlineLevel="1" x14ac:dyDescent="0.2">
      <c r="A24" s="74"/>
      <c r="B24" s="86" t="s">
        <v>58</v>
      </c>
      <c r="C24" s="87">
        <v>30000000</v>
      </c>
      <c r="D24" s="60"/>
      <c r="E24" s="60"/>
      <c r="F24" s="60"/>
      <c r="G24" s="60"/>
      <c r="H24" s="60"/>
      <c r="I24" s="60"/>
      <c r="J24" s="60"/>
      <c r="K24" s="60"/>
      <c r="L24" s="61"/>
      <c r="M24" s="61"/>
      <c r="N24" s="61"/>
      <c r="O24" s="61"/>
      <c r="P24" s="61"/>
      <c r="Q24" s="61"/>
      <c r="R24" s="61"/>
      <c r="S24" s="61"/>
      <c r="T24" s="61"/>
      <c r="U24" s="61"/>
      <c r="V24" s="61"/>
      <c r="W24" s="61"/>
      <c r="X24" s="61"/>
      <c r="Y24" s="61"/>
      <c r="Z24" s="61"/>
    </row>
    <row r="25" spans="1:26" ht="24.75" customHeight="1" outlineLevel="1" x14ac:dyDescent="0.2">
      <c r="A25" s="1"/>
      <c r="B25" s="88" t="s">
        <v>11</v>
      </c>
      <c r="C25" s="89">
        <v>0.1</v>
      </c>
      <c r="D25" s="60"/>
      <c r="E25" s="60"/>
      <c r="F25" s="60"/>
      <c r="G25" s="60"/>
      <c r="H25" s="60"/>
      <c r="I25" s="60"/>
      <c r="J25" s="60"/>
      <c r="K25" s="60"/>
      <c r="L25" s="61"/>
      <c r="M25" s="61"/>
      <c r="N25" s="61"/>
      <c r="O25" s="61"/>
      <c r="P25" s="61"/>
      <c r="Q25" s="61"/>
      <c r="R25" s="61"/>
      <c r="S25" s="61"/>
      <c r="T25" s="61"/>
      <c r="U25" s="61"/>
      <c r="V25" s="61"/>
      <c r="W25" s="61"/>
      <c r="X25" s="61"/>
      <c r="Y25" s="61"/>
      <c r="Z25" s="61"/>
    </row>
    <row r="26" spans="1:26" ht="24.75" customHeight="1" outlineLevel="1" x14ac:dyDescent="0.2">
      <c r="A26" s="1"/>
      <c r="B26" s="88" t="s">
        <v>12</v>
      </c>
      <c r="C26" s="89">
        <v>0.9</v>
      </c>
      <c r="D26" s="60"/>
      <c r="E26" s="60"/>
      <c r="F26" s="60"/>
      <c r="G26" s="60"/>
      <c r="H26" s="60"/>
      <c r="I26" s="60"/>
      <c r="J26" s="60"/>
      <c r="K26" s="60"/>
      <c r="L26" s="61"/>
      <c r="M26" s="61"/>
      <c r="N26" s="61"/>
      <c r="O26" s="61"/>
      <c r="P26" s="61"/>
      <c r="Q26" s="61"/>
      <c r="R26" s="61"/>
      <c r="S26" s="61"/>
      <c r="T26" s="61"/>
      <c r="U26" s="61"/>
      <c r="V26" s="61"/>
      <c r="W26" s="61"/>
      <c r="X26" s="61"/>
      <c r="Y26" s="61"/>
      <c r="Z26" s="61"/>
    </row>
    <row r="27" spans="1:26" ht="24.75" customHeight="1" outlineLevel="1" x14ac:dyDescent="0.2">
      <c r="A27" s="1"/>
      <c r="B27" s="60"/>
      <c r="C27" s="61"/>
      <c r="D27" s="83"/>
      <c r="E27" s="83"/>
      <c r="F27" s="83"/>
      <c r="G27" s="60"/>
      <c r="H27" s="60"/>
      <c r="I27" s="60"/>
      <c r="J27" s="60"/>
      <c r="K27" s="60"/>
      <c r="L27" s="61"/>
      <c r="M27" s="61"/>
      <c r="N27" s="61"/>
      <c r="O27" s="61"/>
      <c r="P27" s="61"/>
      <c r="Q27" s="61"/>
      <c r="R27" s="61"/>
      <c r="S27" s="61"/>
      <c r="T27" s="61"/>
      <c r="U27" s="61"/>
      <c r="V27" s="61"/>
      <c r="W27" s="61"/>
      <c r="X27" s="61"/>
      <c r="Y27" s="61"/>
      <c r="Z27" s="61"/>
    </row>
    <row r="28" spans="1:26" ht="24.75" customHeight="1" outlineLevel="1" x14ac:dyDescent="0.2">
      <c r="A28" s="263" t="s">
        <v>41</v>
      </c>
      <c r="B28" s="226"/>
      <c r="C28" s="226"/>
      <c r="D28" s="226"/>
      <c r="E28" s="226"/>
      <c r="F28" s="227"/>
      <c r="G28" s="259" t="s">
        <v>39</v>
      </c>
      <c r="H28" s="226"/>
      <c r="I28" s="226"/>
      <c r="J28" s="226"/>
      <c r="K28" s="227"/>
      <c r="L28" s="259" t="s">
        <v>82</v>
      </c>
      <c r="M28" s="226"/>
      <c r="N28" s="226"/>
      <c r="O28" s="226"/>
      <c r="P28" s="227"/>
    </row>
    <row r="29" spans="1:26" ht="24.75" customHeight="1" outlineLevel="1" x14ac:dyDescent="0.2">
      <c r="A29" s="62" t="s">
        <v>42</v>
      </c>
      <c r="B29" s="63" t="s">
        <v>59</v>
      </c>
      <c r="C29" s="63" t="s">
        <v>44</v>
      </c>
      <c r="D29" s="64" t="s">
        <v>45</v>
      </c>
      <c r="E29" s="63" t="s">
        <v>46</v>
      </c>
      <c r="F29" s="63" t="s">
        <v>47</v>
      </c>
      <c r="G29" s="259" t="s">
        <v>61</v>
      </c>
      <c r="H29" s="226"/>
      <c r="I29" s="226"/>
      <c r="J29" s="226"/>
      <c r="K29" s="227"/>
      <c r="L29" s="259" t="s">
        <v>61</v>
      </c>
      <c r="M29" s="226"/>
      <c r="N29" s="226"/>
      <c r="O29" s="226"/>
      <c r="P29" s="227"/>
    </row>
    <row r="30" spans="1:26" ht="42.75" outlineLevel="1" x14ac:dyDescent="0.2">
      <c r="A30" s="90" t="s">
        <v>83</v>
      </c>
      <c r="B30" s="91" t="s">
        <v>84</v>
      </c>
      <c r="C30" s="91" t="s">
        <v>85</v>
      </c>
      <c r="D30" s="92" t="s">
        <v>86</v>
      </c>
      <c r="E30" s="91" t="s">
        <v>53</v>
      </c>
      <c r="F30" s="91" t="s">
        <v>54</v>
      </c>
      <c r="G30" s="258">
        <v>10000</v>
      </c>
      <c r="H30" s="226"/>
      <c r="I30" s="226"/>
      <c r="J30" s="226"/>
      <c r="K30" s="227"/>
      <c r="L30" s="258">
        <v>0</v>
      </c>
      <c r="M30" s="226"/>
      <c r="N30" s="226"/>
      <c r="O30" s="226"/>
      <c r="P30" s="227"/>
    </row>
    <row r="31" spans="1:26" ht="24.75" customHeight="1" outlineLevel="1" x14ac:dyDescent="0.2">
      <c r="A31" s="93" t="s">
        <v>87</v>
      </c>
      <c r="B31" s="67" t="s">
        <v>88</v>
      </c>
      <c r="C31" s="67"/>
      <c r="D31" s="94" t="s">
        <v>89</v>
      </c>
      <c r="E31" s="67" t="s">
        <v>53</v>
      </c>
      <c r="F31" s="67" t="s">
        <v>54</v>
      </c>
      <c r="G31" s="258">
        <v>70</v>
      </c>
      <c r="H31" s="226"/>
      <c r="I31" s="226"/>
      <c r="J31" s="226"/>
      <c r="K31" s="227"/>
      <c r="L31" s="258">
        <v>0</v>
      </c>
      <c r="M31" s="226"/>
      <c r="N31" s="226"/>
      <c r="O31" s="226"/>
      <c r="P31" s="227"/>
    </row>
    <row r="32" spans="1:26" ht="15.75" customHeight="1" outlineLevel="1" x14ac:dyDescent="0.2">
      <c r="A32" s="93" t="s">
        <v>90</v>
      </c>
      <c r="B32" s="67" t="s">
        <v>91</v>
      </c>
      <c r="C32" s="67" t="s">
        <v>92</v>
      </c>
      <c r="D32" s="94" t="s">
        <v>93</v>
      </c>
      <c r="E32" s="67" t="s">
        <v>53</v>
      </c>
      <c r="F32" s="67" t="s">
        <v>54</v>
      </c>
      <c r="G32" s="258">
        <v>40</v>
      </c>
      <c r="H32" s="226"/>
      <c r="I32" s="226"/>
      <c r="J32" s="226"/>
      <c r="K32" s="227"/>
      <c r="L32" s="258">
        <v>0</v>
      </c>
      <c r="M32" s="226"/>
      <c r="N32" s="226"/>
      <c r="O32" s="226"/>
      <c r="P32" s="227"/>
    </row>
    <row r="33" spans="1:26" ht="24.75" customHeight="1" outlineLevel="1" x14ac:dyDescent="0.2">
      <c r="A33" s="93" t="s">
        <v>94</v>
      </c>
      <c r="B33" s="67" t="s">
        <v>95</v>
      </c>
      <c r="C33" s="67" t="s">
        <v>96</v>
      </c>
      <c r="D33" s="94" t="s">
        <v>97</v>
      </c>
      <c r="E33" s="67" t="s">
        <v>53</v>
      </c>
      <c r="F33" s="67" t="s">
        <v>98</v>
      </c>
      <c r="G33" s="258">
        <v>4</v>
      </c>
      <c r="H33" s="226"/>
      <c r="I33" s="226"/>
      <c r="J33" s="226"/>
      <c r="K33" s="227"/>
      <c r="L33" s="258">
        <v>4</v>
      </c>
      <c r="M33" s="226"/>
      <c r="N33" s="226"/>
      <c r="O33" s="226"/>
      <c r="P33" s="227"/>
    </row>
    <row r="34" spans="1:26" ht="24.75" customHeight="1" outlineLevel="1" x14ac:dyDescent="0.2">
      <c r="A34" s="93" t="s">
        <v>99</v>
      </c>
      <c r="B34" s="67" t="s">
        <v>100</v>
      </c>
      <c r="C34" s="67"/>
      <c r="D34" s="94" t="s">
        <v>101</v>
      </c>
      <c r="E34" s="67" t="s">
        <v>53</v>
      </c>
      <c r="F34" s="67" t="s">
        <v>54</v>
      </c>
      <c r="G34" s="269">
        <v>4200</v>
      </c>
      <c r="H34" s="226"/>
      <c r="I34" s="226"/>
      <c r="J34" s="226"/>
      <c r="K34" s="227"/>
      <c r="L34" s="269">
        <v>0</v>
      </c>
      <c r="M34" s="226"/>
      <c r="N34" s="226"/>
      <c r="O34" s="226"/>
      <c r="P34" s="227"/>
    </row>
    <row r="35" spans="1:26" ht="24.75" customHeight="1" outlineLevel="1" x14ac:dyDescent="0.2">
      <c r="A35" s="1"/>
      <c r="B35" s="83"/>
      <c r="C35" s="83"/>
      <c r="D35" s="83"/>
      <c r="E35" s="83"/>
      <c r="F35" s="83"/>
      <c r="G35" s="61"/>
      <c r="H35" s="61"/>
      <c r="I35" s="61"/>
      <c r="J35" s="61"/>
      <c r="K35" s="61"/>
      <c r="L35" s="61"/>
      <c r="M35" s="61"/>
      <c r="N35" s="61"/>
      <c r="O35" s="61"/>
      <c r="P35" s="61"/>
      <c r="Q35" s="61"/>
      <c r="R35" s="61"/>
      <c r="S35" s="61"/>
      <c r="T35" s="61"/>
      <c r="U35" s="61"/>
      <c r="V35" s="61"/>
      <c r="W35" s="61"/>
      <c r="X35" s="61"/>
      <c r="Y35" s="61"/>
      <c r="Z35" s="61"/>
    </row>
    <row r="36" spans="1:26" ht="24.75" customHeight="1" outlineLevel="1" x14ac:dyDescent="0.2">
      <c r="A36" s="268" t="s">
        <v>102</v>
      </c>
      <c r="B36" s="226"/>
      <c r="C36" s="226"/>
      <c r="D36" s="226"/>
      <c r="E36" s="226"/>
      <c r="F36" s="227"/>
      <c r="G36" s="61"/>
      <c r="H36" s="61"/>
      <c r="I36" s="61"/>
      <c r="J36" s="61"/>
      <c r="K36" s="61"/>
      <c r="L36" s="61"/>
      <c r="M36" s="61"/>
      <c r="N36" s="61"/>
      <c r="O36" s="61"/>
      <c r="P36" s="61"/>
      <c r="Q36" s="61"/>
      <c r="R36" s="61"/>
      <c r="S36" s="61"/>
      <c r="T36" s="61"/>
      <c r="U36" s="61"/>
      <c r="V36" s="61"/>
      <c r="W36" s="61"/>
      <c r="X36" s="61"/>
      <c r="Y36" s="61"/>
      <c r="Z36" s="61"/>
    </row>
    <row r="37" spans="1:26" ht="24.75" customHeight="1" outlineLevel="1" x14ac:dyDescent="0.2">
      <c r="A37" s="95" t="s">
        <v>103</v>
      </c>
      <c r="B37" s="260" t="s">
        <v>104</v>
      </c>
      <c r="C37" s="226"/>
      <c r="D37" s="226"/>
      <c r="E37" s="226"/>
      <c r="F37" s="227"/>
      <c r="G37" s="61"/>
      <c r="H37" s="61"/>
      <c r="I37" s="61"/>
      <c r="J37" s="61"/>
      <c r="K37" s="61"/>
      <c r="L37" s="61"/>
      <c r="M37" s="61"/>
      <c r="N37" s="61"/>
      <c r="O37" s="61"/>
      <c r="P37" s="61"/>
      <c r="Q37" s="61"/>
      <c r="R37" s="61"/>
      <c r="S37" s="61"/>
      <c r="T37" s="61"/>
      <c r="U37" s="61"/>
      <c r="V37" s="61"/>
      <c r="W37" s="61"/>
      <c r="X37" s="61"/>
      <c r="Y37" s="61"/>
      <c r="Z37" s="61"/>
    </row>
    <row r="38" spans="1:26" ht="24.75" customHeight="1" outlineLevel="1" x14ac:dyDescent="0.2">
      <c r="A38" s="95" t="s">
        <v>105</v>
      </c>
      <c r="B38" s="260" t="s">
        <v>106</v>
      </c>
      <c r="C38" s="226"/>
      <c r="D38" s="226"/>
      <c r="E38" s="226"/>
      <c r="F38" s="227"/>
      <c r="G38" s="61"/>
      <c r="H38" s="61"/>
      <c r="I38" s="61"/>
      <c r="J38" s="61"/>
      <c r="K38" s="61"/>
      <c r="L38" s="61"/>
      <c r="M38" s="61"/>
      <c r="N38" s="61"/>
      <c r="O38" s="61"/>
      <c r="P38" s="61"/>
      <c r="Q38" s="61"/>
      <c r="R38" s="61"/>
      <c r="S38" s="61"/>
      <c r="T38" s="61"/>
      <c r="U38" s="61"/>
      <c r="V38" s="61"/>
      <c r="W38" s="61"/>
      <c r="X38" s="61"/>
      <c r="Y38" s="61"/>
      <c r="Z38" s="61"/>
    </row>
    <row r="39" spans="1:26" ht="24.75" customHeight="1" outlineLevel="1" x14ac:dyDescent="0.2">
      <c r="A39" s="95" t="s">
        <v>107</v>
      </c>
      <c r="B39" s="260" t="s">
        <v>108</v>
      </c>
      <c r="C39" s="226"/>
      <c r="D39" s="226"/>
      <c r="E39" s="226"/>
      <c r="F39" s="227"/>
      <c r="G39" s="61"/>
      <c r="H39" s="61"/>
      <c r="I39" s="61"/>
      <c r="J39" s="61"/>
      <c r="K39" s="61"/>
      <c r="L39" s="61"/>
      <c r="M39" s="61"/>
      <c r="N39" s="61"/>
      <c r="O39" s="61"/>
      <c r="P39" s="61"/>
      <c r="Q39" s="61"/>
      <c r="R39" s="61"/>
      <c r="S39" s="61"/>
      <c r="T39" s="61"/>
      <c r="U39" s="61"/>
      <c r="V39" s="61"/>
      <c r="W39" s="61"/>
      <c r="X39" s="61"/>
      <c r="Y39" s="61"/>
      <c r="Z39" s="61"/>
    </row>
    <row r="40" spans="1:26" ht="24.75" customHeight="1" outlineLevel="1" x14ac:dyDescent="0.2">
      <c r="A40" s="95" t="s">
        <v>109</v>
      </c>
      <c r="B40" s="270" t="s">
        <v>110</v>
      </c>
      <c r="C40" s="226"/>
      <c r="D40" s="226"/>
      <c r="E40" s="226"/>
      <c r="F40" s="227"/>
      <c r="G40" s="96"/>
      <c r="H40" s="96"/>
      <c r="I40" s="96"/>
      <c r="J40" s="96"/>
      <c r="K40" s="96"/>
      <c r="L40" s="96"/>
      <c r="M40" s="96"/>
      <c r="N40" s="96"/>
      <c r="O40" s="96"/>
      <c r="P40" s="96"/>
      <c r="Q40" s="96"/>
      <c r="R40" s="96"/>
      <c r="S40" s="96"/>
      <c r="T40" s="96"/>
      <c r="U40" s="96"/>
      <c r="V40" s="96"/>
      <c r="W40" s="96"/>
      <c r="X40" s="96"/>
      <c r="Y40" s="96"/>
      <c r="Z40" s="96"/>
    </row>
    <row r="41" spans="1:26" ht="24.75" customHeight="1" outlineLevel="1" x14ac:dyDescent="0.2">
      <c r="A41" s="95" t="s">
        <v>111</v>
      </c>
      <c r="B41" s="260" t="s">
        <v>112</v>
      </c>
      <c r="C41" s="226"/>
      <c r="D41" s="226"/>
      <c r="E41" s="226"/>
      <c r="F41" s="227"/>
      <c r="G41" s="61"/>
      <c r="H41" s="61"/>
      <c r="I41" s="61"/>
      <c r="J41" s="61"/>
      <c r="K41" s="61"/>
      <c r="L41" s="61"/>
      <c r="M41" s="61"/>
      <c r="N41" s="61"/>
      <c r="O41" s="61"/>
      <c r="P41" s="61"/>
      <c r="Q41" s="61"/>
      <c r="R41" s="61"/>
      <c r="S41" s="61"/>
      <c r="T41" s="61"/>
      <c r="U41" s="61"/>
      <c r="V41" s="61"/>
      <c r="W41" s="61"/>
      <c r="X41" s="61"/>
      <c r="Y41" s="61"/>
      <c r="Z41" s="61"/>
    </row>
    <row r="42" spans="1:26" ht="24.75" customHeight="1" outlineLevel="1" x14ac:dyDescent="0.2">
      <c r="A42" s="95" t="s">
        <v>113</v>
      </c>
      <c r="B42" s="262" t="s">
        <v>114</v>
      </c>
      <c r="C42" s="226"/>
      <c r="D42" s="226"/>
      <c r="E42" s="226"/>
      <c r="F42" s="227"/>
      <c r="G42" s="61"/>
      <c r="H42" s="61"/>
      <c r="I42" s="61"/>
      <c r="J42" s="61"/>
      <c r="K42" s="61"/>
      <c r="L42" s="61"/>
      <c r="M42" s="61"/>
      <c r="N42" s="61"/>
      <c r="O42" s="61"/>
      <c r="P42" s="61"/>
      <c r="Q42" s="61"/>
      <c r="R42" s="61"/>
      <c r="S42" s="61"/>
      <c r="T42" s="61"/>
      <c r="U42" s="61"/>
      <c r="V42" s="61"/>
      <c r="W42" s="61"/>
      <c r="X42" s="61"/>
      <c r="Y42" s="61"/>
      <c r="Z42" s="61"/>
    </row>
    <row r="43" spans="1:26" ht="24.75" customHeight="1" outlineLevel="1" x14ac:dyDescent="0.2">
      <c r="A43" s="95" t="s">
        <v>115</v>
      </c>
      <c r="B43" s="262" t="s">
        <v>116</v>
      </c>
      <c r="C43" s="226"/>
      <c r="D43" s="226"/>
      <c r="E43" s="226"/>
      <c r="F43" s="227"/>
      <c r="G43" s="61"/>
      <c r="H43" s="61"/>
      <c r="I43" s="61"/>
      <c r="J43" s="61"/>
      <c r="K43" s="61"/>
      <c r="L43" s="61"/>
      <c r="M43" s="61"/>
      <c r="N43" s="61"/>
      <c r="O43" s="61"/>
      <c r="P43" s="61"/>
      <c r="Q43" s="61"/>
      <c r="R43" s="61"/>
      <c r="S43" s="61"/>
      <c r="T43" s="61"/>
      <c r="U43" s="61"/>
      <c r="V43" s="61"/>
      <c r="W43" s="61"/>
      <c r="X43" s="61"/>
      <c r="Y43" s="61"/>
      <c r="Z43" s="61"/>
    </row>
    <row r="44" spans="1:26" ht="24.75" customHeight="1" outlineLevel="1" x14ac:dyDescent="0.2">
      <c r="A44" s="95" t="s">
        <v>117</v>
      </c>
      <c r="B44" s="260" t="s">
        <v>118</v>
      </c>
      <c r="C44" s="226"/>
      <c r="D44" s="226"/>
      <c r="E44" s="226"/>
      <c r="F44" s="227"/>
      <c r="G44" s="61"/>
      <c r="H44" s="61"/>
      <c r="I44" s="61"/>
      <c r="J44" s="61"/>
      <c r="K44" s="61"/>
      <c r="L44" s="61"/>
      <c r="M44" s="61"/>
      <c r="N44" s="61"/>
      <c r="O44" s="61"/>
      <c r="P44" s="61"/>
      <c r="Q44" s="61"/>
      <c r="R44" s="61"/>
      <c r="S44" s="61"/>
      <c r="T44" s="61"/>
      <c r="U44" s="61"/>
      <c r="V44" s="61"/>
      <c r="W44" s="61"/>
      <c r="X44" s="61"/>
      <c r="Y44" s="61"/>
      <c r="Z44" s="61"/>
    </row>
    <row r="45" spans="1:26" ht="24.75" customHeight="1" outlineLevel="1" x14ac:dyDescent="0.2">
      <c r="A45" s="95" t="s">
        <v>119</v>
      </c>
      <c r="B45" s="260" t="s">
        <v>120</v>
      </c>
      <c r="C45" s="226"/>
      <c r="D45" s="226"/>
      <c r="E45" s="226"/>
      <c r="F45" s="227"/>
      <c r="G45" s="61"/>
      <c r="H45" s="61"/>
      <c r="I45" s="61"/>
      <c r="J45" s="61"/>
      <c r="K45" s="61"/>
      <c r="L45" s="61"/>
      <c r="M45" s="61"/>
      <c r="N45" s="61"/>
      <c r="O45" s="61"/>
      <c r="P45" s="61"/>
      <c r="Q45" s="61"/>
      <c r="R45" s="61"/>
      <c r="S45" s="61"/>
      <c r="T45" s="61"/>
      <c r="U45" s="61"/>
      <c r="V45" s="61"/>
      <c r="W45" s="61"/>
      <c r="X45" s="61"/>
      <c r="Y45" s="61"/>
      <c r="Z45" s="61"/>
    </row>
    <row r="46" spans="1:26" ht="24.75" customHeight="1" x14ac:dyDescent="0.2">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52.5" customHeight="1" x14ac:dyDescent="0.2">
      <c r="A47" s="266" t="s">
        <v>34</v>
      </c>
      <c r="B47" s="226"/>
      <c r="C47" s="226"/>
      <c r="D47" s="226"/>
      <c r="E47" s="226"/>
      <c r="F47" s="227"/>
      <c r="G47" s="255" t="s">
        <v>39</v>
      </c>
      <c r="H47" s="255" t="s">
        <v>121</v>
      </c>
      <c r="I47" s="61"/>
      <c r="J47" s="61"/>
      <c r="K47" s="61"/>
      <c r="L47" s="61"/>
      <c r="M47" s="61"/>
      <c r="N47" s="61"/>
      <c r="O47" s="61"/>
      <c r="P47" s="61"/>
      <c r="Q47" s="61"/>
      <c r="R47" s="61"/>
      <c r="S47" s="61"/>
      <c r="T47" s="61"/>
      <c r="U47" s="61"/>
      <c r="V47" s="61"/>
      <c r="W47" s="61"/>
      <c r="X47" s="61"/>
    </row>
    <row r="48" spans="1:26" ht="21" x14ac:dyDescent="0.2">
      <c r="A48" s="253" t="s">
        <v>41</v>
      </c>
      <c r="B48" s="226"/>
      <c r="C48" s="226"/>
      <c r="D48" s="226"/>
      <c r="E48" s="226"/>
      <c r="F48" s="227"/>
      <c r="G48" s="250"/>
      <c r="H48" s="250"/>
      <c r="I48" s="61"/>
      <c r="J48" s="61"/>
      <c r="K48" s="61"/>
      <c r="L48" s="61"/>
      <c r="M48" s="61"/>
      <c r="N48" s="61"/>
      <c r="O48" s="61"/>
      <c r="P48" s="61"/>
      <c r="Q48" s="61"/>
      <c r="R48" s="61"/>
      <c r="S48" s="61"/>
      <c r="T48" s="61"/>
    </row>
    <row r="49" spans="1:26" x14ac:dyDescent="0.2">
      <c r="A49" s="62" t="s">
        <v>42</v>
      </c>
      <c r="B49" s="63" t="s">
        <v>43</v>
      </c>
      <c r="C49" s="63" t="s">
        <v>44</v>
      </c>
      <c r="D49" s="64" t="s">
        <v>45</v>
      </c>
      <c r="E49" s="63" t="s">
        <v>46</v>
      </c>
      <c r="F49" s="63" t="s">
        <v>47</v>
      </c>
      <c r="G49" s="65" t="s">
        <v>48</v>
      </c>
      <c r="H49" s="65"/>
      <c r="I49" s="61"/>
      <c r="J49" s="61"/>
      <c r="K49" s="61"/>
      <c r="L49" s="61"/>
      <c r="M49" s="61"/>
      <c r="N49" s="61"/>
      <c r="O49" s="61"/>
      <c r="P49" s="61"/>
      <c r="Q49" s="61"/>
      <c r="R49" s="61"/>
      <c r="S49" s="61"/>
      <c r="T49" s="61"/>
    </row>
    <row r="50" spans="1:26" ht="90" x14ac:dyDescent="0.2">
      <c r="A50" s="66" t="s">
        <v>49</v>
      </c>
      <c r="B50" s="67" t="s">
        <v>122</v>
      </c>
      <c r="C50" s="67" t="s">
        <v>123</v>
      </c>
      <c r="D50" s="68" t="s">
        <v>124</v>
      </c>
      <c r="E50" s="67" t="s">
        <v>48</v>
      </c>
      <c r="F50" s="67" t="s">
        <v>125</v>
      </c>
      <c r="G50" s="97">
        <v>0.05</v>
      </c>
      <c r="H50" s="97"/>
      <c r="I50" s="61"/>
      <c r="J50" s="61"/>
      <c r="K50" s="61"/>
      <c r="L50" s="61"/>
      <c r="M50" s="61"/>
      <c r="N50" s="61"/>
      <c r="O50" s="61"/>
      <c r="P50" s="61"/>
      <c r="Q50" s="61"/>
      <c r="R50" s="61"/>
      <c r="S50" s="61"/>
      <c r="T50" s="61"/>
    </row>
    <row r="51" spans="1:26" ht="162.75" customHeight="1" x14ac:dyDescent="0.2">
      <c r="A51" s="66" t="s">
        <v>56</v>
      </c>
      <c r="B51" s="67" t="s">
        <v>126</v>
      </c>
      <c r="C51" s="67" t="s">
        <v>127</v>
      </c>
      <c r="D51" s="68" t="s">
        <v>128</v>
      </c>
      <c r="E51" s="67" t="s">
        <v>48</v>
      </c>
      <c r="F51" s="67" t="s">
        <v>125</v>
      </c>
      <c r="G51" s="97">
        <v>0.05</v>
      </c>
      <c r="H51" s="97"/>
      <c r="I51" s="61"/>
      <c r="J51" s="61"/>
      <c r="K51" s="61"/>
      <c r="L51" s="61"/>
      <c r="M51" s="61"/>
      <c r="N51" s="61"/>
      <c r="O51" s="61"/>
      <c r="P51" s="61"/>
      <c r="Q51" s="61"/>
      <c r="R51" s="61"/>
      <c r="S51" s="61"/>
      <c r="T51" s="61"/>
    </row>
    <row r="52" spans="1:26" ht="135" x14ac:dyDescent="0.2">
      <c r="A52" s="66" t="s">
        <v>129</v>
      </c>
      <c r="B52" s="67" t="s">
        <v>130</v>
      </c>
      <c r="C52" s="67" t="s">
        <v>131</v>
      </c>
      <c r="D52" s="68" t="s">
        <v>132</v>
      </c>
      <c r="E52" s="67" t="s">
        <v>48</v>
      </c>
      <c r="F52" s="67" t="s">
        <v>133</v>
      </c>
      <c r="G52" s="97">
        <v>0.04</v>
      </c>
      <c r="H52" s="97"/>
      <c r="I52" s="60"/>
      <c r="J52" s="61"/>
      <c r="K52" s="61"/>
      <c r="L52" s="61"/>
      <c r="M52" s="61"/>
      <c r="N52" s="61"/>
      <c r="O52" s="61"/>
      <c r="P52" s="61"/>
      <c r="Q52" s="61"/>
      <c r="R52" s="61"/>
      <c r="S52" s="61"/>
      <c r="T52" s="61"/>
      <c r="U52" s="61"/>
      <c r="V52" s="61"/>
      <c r="W52" s="61"/>
      <c r="X52" s="61"/>
    </row>
    <row r="53" spans="1:26" ht="19.5" customHeight="1" outlineLevel="1" x14ac:dyDescent="0.2">
      <c r="A53" s="1"/>
      <c r="B53" s="60"/>
      <c r="C53" s="61"/>
      <c r="D53" s="83"/>
      <c r="E53" s="83"/>
      <c r="F53" s="83"/>
      <c r="G53" s="60"/>
      <c r="H53" s="60"/>
      <c r="I53" s="60"/>
      <c r="J53" s="60"/>
      <c r="K53" s="60"/>
      <c r="L53" s="61"/>
      <c r="M53" s="61"/>
      <c r="N53" s="61"/>
      <c r="O53" s="61"/>
      <c r="P53" s="61"/>
      <c r="Q53" s="61"/>
      <c r="R53" s="61"/>
      <c r="S53" s="61"/>
      <c r="T53" s="61"/>
      <c r="U53" s="61"/>
      <c r="V53" s="61"/>
      <c r="W53" s="61"/>
      <c r="X53" s="61"/>
      <c r="Y53" s="61"/>
      <c r="Z53" s="61"/>
    </row>
    <row r="54" spans="1:26" ht="54" customHeight="1" outlineLevel="1" x14ac:dyDescent="0.2">
      <c r="A54" s="252" t="s">
        <v>36</v>
      </c>
      <c r="B54" s="226"/>
      <c r="C54" s="226"/>
      <c r="D54" s="226"/>
      <c r="E54" s="226"/>
      <c r="F54" s="227"/>
      <c r="G54" s="60"/>
      <c r="H54" s="60"/>
      <c r="I54" s="60"/>
      <c r="J54" s="60"/>
      <c r="K54" s="60"/>
      <c r="L54" s="61"/>
      <c r="M54" s="61"/>
      <c r="N54" s="61"/>
      <c r="O54" s="61"/>
      <c r="P54" s="61"/>
      <c r="Q54" s="61"/>
      <c r="R54" s="61"/>
      <c r="S54" s="61"/>
      <c r="T54" s="61"/>
      <c r="U54" s="61"/>
      <c r="V54" s="61"/>
      <c r="W54" s="61"/>
      <c r="X54" s="61"/>
      <c r="Y54" s="61"/>
      <c r="Z54" s="61"/>
    </row>
    <row r="55" spans="1:26" ht="24.75" customHeight="1" outlineLevel="1" x14ac:dyDescent="0.2">
      <c r="A55" s="257"/>
      <c r="B55" s="238"/>
      <c r="C55" s="238"/>
      <c r="D55" s="238"/>
      <c r="E55" s="238"/>
      <c r="F55" s="238"/>
      <c r="G55" s="98"/>
      <c r="H55" s="98"/>
      <c r="I55" s="98"/>
      <c r="J55" s="98"/>
      <c r="K55" s="98"/>
      <c r="L55" s="61"/>
      <c r="M55" s="61"/>
      <c r="N55" s="61"/>
      <c r="O55" s="61"/>
      <c r="P55" s="61"/>
      <c r="Q55" s="61"/>
      <c r="R55" s="61"/>
      <c r="S55" s="61"/>
      <c r="T55" s="61"/>
      <c r="U55" s="61"/>
      <c r="V55" s="61"/>
      <c r="W55" s="61"/>
      <c r="X55" s="61"/>
      <c r="Y55" s="61"/>
      <c r="Z55" s="61"/>
    </row>
    <row r="56" spans="1:26" ht="24.75" customHeight="1" outlineLevel="1" x14ac:dyDescent="0.2">
      <c r="A56" s="1"/>
      <c r="B56" s="70" t="s">
        <v>9</v>
      </c>
      <c r="C56" s="85">
        <v>2022</v>
      </c>
      <c r="D56" s="60"/>
      <c r="E56" s="60"/>
      <c r="F56" s="60"/>
      <c r="G56" s="60"/>
      <c r="H56" s="60"/>
      <c r="I56" s="60"/>
      <c r="J56" s="60"/>
      <c r="K56" s="60"/>
      <c r="L56" s="61"/>
      <c r="M56" s="61"/>
      <c r="N56" s="61"/>
      <c r="O56" s="61"/>
      <c r="P56" s="61"/>
      <c r="Q56" s="61"/>
      <c r="R56" s="61"/>
      <c r="S56" s="61"/>
      <c r="T56" s="61"/>
      <c r="U56" s="61"/>
      <c r="V56" s="61"/>
      <c r="W56" s="61"/>
      <c r="X56" s="61"/>
      <c r="Y56" s="61"/>
      <c r="Z56" s="61"/>
    </row>
    <row r="57" spans="1:26" ht="24.75" customHeight="1" outlineLevel="1" x14ac:dyDescent="0.2">
      <c r="A57" s="74"/>
      <c r="B57" s="86" t="s">
        <v>58</v>
      </c>
      <c r="C57" s="87">
        <v>195000000</v>
      </c>
      <c r="D57" s="60"/>
      <c r="E57" s="60"/>
      <c r="F57" s="60"/>
      <c r="G57" s="60"/>
      <c r="H57" s="60"/>
      <c r="I57" s="60"/>
      <c r="J57" s="60"/>
      <c r="K57" s="60"/>
      <c r="L57" s="61"/>
      <c r="M57" s="61"/>
      <c r="N57" s="61"/>
      <c r="O57" s="61"/>
      <c r="P57" s="61"/>
      <c r="Q57" s="61"/>
      <c r="R57" s="61"/>
      <c r="S57" s="61"/>
      <c r="T57" s="61"/>
      <c r="U57" s="61"/>
      <c r="V57" s="61"/>
      <c r="W57" s="61"/>
      <c r="X57" s="61"/>
      <c r="Y57" s="61"/>
      <c r="Z57" s="61"/>
    </row>
    <row r="58" spans="1:26" ht="24.75" customHeight="1" outlineLevel="1" x14ac:dyDescent="0.2">
      <c r="A58" s="1"/>
      <c r="B58" s="88" t="s">
        <v>11</v>
      </c>
      <c r="C58" s="89">
        <v>0.45</v>
      </c>
      <c r="D58" s="60"/>
      <c r="E58" s="60"/>
      <c r="F58" s="60"/>
      <c r="G58" s="60"/>
      <c r="H58" s="60"/>
      <c r="I58" s="60"/>
      <c r="J58" s="60"/>
      <c r="K58" s="60"/>
      <c r="L58" s="61"/>
      <c r="M58" s="61"/>
      <c r="N58" s="61"/>
      <c r="O58" s="61"/>
      <c r="P58" s="61"/>
      <c r="Q58" s="61"/>
      <c r="R58" s="61"/>
      <c r="S58" s="61"/>
      <c r="T58" s="61"/>
      <c r="U58" s="61"/>
      <c r="V58" s="61"/>
      <c r="W58" s="61"/>
      <c r="X58" s="61"/>
      <c r="Y58" s="61"/>
      <c r="Z58" s="61"/>
    </row>
    <row r="59" spans="1:26" ht="24.75" customHeight="1" outlineLevel="1" x14ac:dyDescent="0.2">
      <c r="A59" s="1"/>
      <c r="B59" s="88" t="s">
        <v>12</v>
      </c>
      <c r="C59" s="89">
        <v>0.55000000000000004</v>
      </c>
      <c r="D59" s="60"/>
      <c r="E59" s="60"/>
      <c r="F59" s="60"/>
      <c r="G59" s="60"/>
      <c r="H59" s="60"/>
      <c r="I59" s="60"/>
      <c r="J59" s="60"/>
      <c r="K59" s="60"/>
      <c r="L59" s="61"/>
      <c r="M59" s="61"/>
      <c r="N59" s="61"/>
      <c r="O59" s="61"/>
      <c r="P59" s="61"/>
      <c r="Q59" s="61"/>
      <c r="R59" s="61"/>
      <c r="S59" s="61"/>
      <c r="T59" s="61"/>
      <c r="U59" s="61"/>
      <c r="V59" s="61"/>
      <c r="W59" s="61"/>
      <c r="X59" s="61"/>
      <c r="Y59" s="61"/>
      <c r="Z59" s="61"/>
    </row>
    <row r="60" spans="1:26" ht="24.75" customHeight="1" outlineLevel="1" x14ac:dyDescent="0.2">
      <c r="A60" s="99"/>
      <c r="B60" s="100"/>
      <c r="C60" s="100"/>
      <c r="D60" s="100"/>
      <c r="E60" s="101"/>
      <c r="F60" s="101"/>
      <c r="G60" s="102"/>
      <c r="H60" s="102"/>
      <c r="I60" s="102"/>
      <c r="J60" s="102"/>
      <c r="K60" s="102"/>
      <c r="L60" s="61"/>
      <c r="M60" s="61"/>
      <c r="N60" s="61"/>
      <c r="O60" s="61"/>
      <c r="P60" s="61"/>
      <c r="Q60" s="61"/>
      <c r="R60" s="61"/>
      <c r="S60" s="61"/>
      <c r="T60" s="61"/>
      <c r="U60" s="61"/>
      <c r="V60" s="61"/>
      <c r="W60" s="61"/>
      <c r="X60" s="61"/>
      <c r="Y60" s="61"/>
      <c r="Z60" s="61"/>
    </row>
    <row r="61" spans="1:26" ht="24.75" customHeight="1" outlineLevel="1" x14ac:dyDescent="0.2">
      <c r="A61" s="263" t="s">
        <v>134</v>
      </c>
      <c r="B61" s="226"/>
      <c r="C61" s="226"/>
      <c r="D61" s="226"/>
      <c r="E61" s="226"/>
      <c r="F61" s="227"/>
      <c r="G61" s="265" t="s">
        <v>39</v>
      </c>
      <c r="H61" s="226"/>
      <c r="I61" s="226"/>
      <c r="J61" s="226"/>
      <c r="K61" s="227"/>
      <c r="L61" s="265" t="s">
        <v>121</v>
      </c>
      <c r="M61" s="226"/>
      <c r="N61" s="226"/>
      <c r="O61" s="226"/>
      <c r="P61" s="227"/>
    </row>
    <row r="62" spans="1:26" ht="24.75" customHeight="1" outlineLevel="1" x14ac:dyDescent="0.2">
      <c r="A62" s="62" t="s">
        <v>42</v>
      </c>
      <c r="B62" s="63" t="s">
        <v>59</v>
      </c>
      <c r="C62" s="63" t="s">
        <v>44</v>
      </c>
      <c r="D62" s="64" t="s">
        <v>45</v>
      </c>
      <c r="E62" s="63" t="s">
        <v>46</v>
      </c>
      <c r="F62" s="63" t="s">
        <v>47</v>
      </c>
      <c r="G62" s="65" t="s">
        <v>135</v>
      </c>
      <c r="H62" s="65" t="s">
        <v>22</v>
      </c>
      <c r="I62" s="65" t="s">
        <v>23</v>
      </c>
      <c r="J62" s="65" t="s">
        <v>136</v>
      </c>
      <c r="K62" s="65" t="s">
        <v>137</v>
      </c>
      <c r="L62" s="65" t="s">
        <v>135</v>
      </c>
      <c r="M62" s="65" t="s">
        <v>22</v>
      </c>
      <c r="N62" s="65" t="s">
        <v>23</v>
      </c>
      <c r="O62" s="65" t="s">
        <v>136</v>
      </c>
      <c r="P62" s="65" t="s">
        <v>137</v>
      </c>
    </row>
    <row r="63" spans="1:26" ht="60.75" customHeight="1" outlineLevel="1" x14ac:dyDescent="0.2">
      <c r="A63" s="66" t="s">
        <v>138</v>
      </c>
      <c r="B63" s="67" t="s">
        <v>139</v>
      </c>
      <c r="C63" s="67" t="s">
        <v>140</v>
      </c>
      <c r="D63" s="68" t="s">
        <v>97</v>
      </c>
      <c r="E63" s="67" t="s">
        <v>53</v>
      </c>
      <c r="F63" s="67" t="s">
        <v>141</v>
      </c>
      <c r="G63" s="103">
        <v>400000</v>
      </c>
      <c r="H63" s="104">
        <v>11500</v>
      </c>
      <c r="I63" s="103">
        <v>95000</v>
      </c>
      <c r="J63" s="103">
        <v>1200000</v>
      </c>
      <c r="K63" s="103">
        <f t="shared" ref="K63:K64" si="0">SUM(G63:J63)</f>
        <v>1706500</v>
      </c>
      <c r="L63" s="103">
        <v>16693</v>
      </c>
      <c r="M63" s="104">
        <v>0</v>
      </c>
      <c r="N63" s="103">
        <v>0</v>
      </c>
      <c r="O63" s="103">
        <v>132254</v>
      </c>
      <c r="P63" s="103">
        <f t="shared" ref="P63:P64" si="1">SUM(L63:O63)</f>
        <v>148947</v>
      </c>
    </row>
    <row r="64" spans="1:26" ht="135" outlineLevel="1" x14ac:dyDescent="0.2">
      <c r="A64" s="66" t="s">
        <v>142</v>
      </c>
      <c r="B64" s="67" t="s">
        <v>143</v>
      </c>
      <c r="C64" s="67" t="s">
        <v>144</v>
      </c>
      <c r="D64" s="68" t="s">
        <v>97</v>
      </c>
      <c r="E64" s="67" t="s">
        <v>53</v>
      </c>
      <c r="F64" s="67" t="s">
        <v>141</v>
      </c>
      <c r="G64" s="103">
        <v>23500</v>
      </c>
      <c r="H64" s="103">
        <v>2700</v>
      </c>
      <c r="I64" s="103">
        <v>200</v>
      </c>
      <c r="J64" s="103">
        <v>335000</v>
      </c>
      <c r="K64" s="103">
        <f t="shared" si="0"/>
        <v>361400</v>
      </c>
      <c r="L64" s="103">
        <v>0</v>
      </c>
      <c r="M64" s="103">
        <v>0</v>
      </c>
      <c r="N64" s="103">
        <v>0</v>
      </c>
      <c r="O64" s="103">
        <v>0</v>
      </c>
      <c r="P64" s="103">
        <f t="shared" si="1"/>
        <v>0</v>
      </c>
    </row>
    <row r="65" spans="1:26" ht="45" outlineLevel="1" x14ac:dyDescent="0.2">
      <c r="A65" s="66" t="s">
        <v>145</v>
      </c>
      <c r="B65" s="67" t="s">
        <v>146</v>
      </c>
      <c r="C65" s="67" t="s">
        <v>147</v>
      </c>
      <c r="D65" s="68" t="s">
        <v>148</v>
      </c>
      <c r="E65" s="67" t="s">
        <v>53</v>
      </c>
      <c r="F65" s="67" t="s">
        <v>149</v>
      </c>
      <c r="G65" s="264"/>
      <c r="H65" s="226"/>
      <c r="I65" s="226"/>
      <c r="J65" s="227"/>
      <c r="K65" s="103" t="s">
        <v>150</v>
      </c>
      <c r="L65" s="264"/>
      <c r="M65" s="226"/>
      <c r="N65" s="226"/>
      <c r="O65" s="227"/>
      <c r="P65" s="103">
        <v>0</v>
      </c>
    </row>
    <row r="66" spans="1:26" ht="45" outlineLevel="1" x14ac:dyDescent="0.2">
      <c r="A66" s="66" t="s">
        <v>151</v>
      </c>
      <c r="B66" s="67" t="s">
        <v>152</v>
      </c>
      <c r="C66" s="67" t="s">
        <v>153</v>
      </c>
      <c r="D66" s="68" t="s">
        <v>97</v>
      </c>
      <c r="E66" s="67" t="s">
        <v>53</v>
      </c>
      <c r="F66" s="67" t="s">
        <v>141</v>
      </c>
      <c r="G66" s="103">
        <v>354000</v>
      </c>
      <c r="H66" s="103">
        <v>100</v>
      </c>
      <c r="I66" s="103">
        <v>6440.861069000699</v>
      </c>
      <c r="J66" s="103">
        <v>0</v>
      </c>
      <c r="K66" s="103">
        <f>SUM(G66:J66)</f>
        <v>360540.86106900068</v>
      </c>
      <c r="L66" s="103">
        <v>277023</v>
      </c>
      <c r="M66" s="103">
        <v>4</v>
      </c>
      <c r="N66" s="103">
        <v>80</v>
      </c>
      <c r="O66" s="103">
        <v>104</v>
      </c>
      <c r="P66" s="103">
        <f>SUM(L66:O66)</f>
        <v>277211</v>
      </c>
    </row>
    <row r="67" spans="1:26" ht="35.25" customHeight="1" outlineLevel="1" x14ac:dyDescent="0.2">
      <c r="A67" s="66" t="s">
        <v>154</v>
      </c>
      <c r="B67" s="67" t="s">
        <v>155</v>
      </c>
      <c r="C67" s="105" t="s">
        <v>156</v>
      </c>
      <c r="D67" s="106" t="s">
        <v>97</v>
      </c>
      <c r="E67" s="105" t="s">
        <v>157</v>
      </c>
      <c r="F67" s="105" t="s">
        <v>141</v>
      </c>
      <c r="G67" s="107"/>
      <c r="H67" s="107"/>
      <c r="I67" s="107"/>
      <c r="J67" s="107"/>
      <c r="K67" s="103"/>
      <c r="L67" s="107"/>
      <c r="M67" s="107"/>
      <c r="N67" s="107"/>
      <c r="O67" s="107"/>
      <c r="P67" s="103"/>
    </row>
    <row r="68" spans="1:26" ht="81" customHeight="1" outlineLevel="1" x14ac:dyDescent="0.2">
      <c r="A68" s="66" t="s">
        <v>158</v>
      </c>
      <c r="B68" s="67" t="s">
        <v>159</v>
      </c>
      <c r="C68" s="67" t="s">
        <v>160</v>
      </c>
      <c r="D68" s="68" t="s">
        <v>97</v>
      </c>
      <c r="E68" s="67" t="s">
        <v>53</v>
      </c>
      <c r="F68" s="67" t="s">
        <v>141</v>
      </c>
      <c r="G68" s="103">
        <v>270000</v>
      </c>
      <c r="H68" s="103">
        <v>20</v>
      </c>
      <c r="I68" s="103">
        <v>20</v>
      </c>
      <c r="J68" s="103">
        <v>0</v>
      </c>
      <c r="K68" s="103">
        <f>SUM(G68:J68)</f>
        <v>270040</v>
      </c>
      <c r="L68" s="103">
        <v>278263</v>
      </c>
      <c r="M68" s="103">
        <v>4</v>
      </c>
      <c r="N68" s="103">
        <v>81</v>
      </c>
      <c r="O68" s="103">
        <v>51</v>
      </c>
      <c r="P68" s="103">
        <f>SUM(L68:O68)</f>
        <v>278399</v>
      </c>
    </row>
    <row r="69" spans="1:26" ht="71.25" customHeight="1" outlineLevel="1" x14ac:dyDescent="0.2">
      <c r="A69" s="66" t="s">
        <v>161</v>
      </c>
      <c r="B69" s="67" t="s">
        <v>162</v>
      </c>
      <c r="C69" s="105" t="s">
        <v>163</v>
      </c>
      <c r="D69" s="106" t="s">
        <v>97</v>
      </c>
      <c r="E69" s="105" t="s">
        <v>157</v>
      </c>
      <c r="F69" s="105" t="s">
        <v>141</v>
      </c>
      <c r="G69" s="107"/>
      <c r="H69" s="107"/>
      <c r="I69" s="107"/>
      <c r="J69" s="107"/>
      <c r="K69" s="107"/>
      <c r="L69" s="107"/>
      <c r="M69" s="107"/>
      <c r="N69" s="107"/>
      <c r="O69" s="107"/>
      <c r="P69" s="107"/>
    </row>
    <row r="70" spans="1:26" ht="75" customHeight="1" x14ac:dyDescent="0.2">
      <c r="A70" s="108" t="s">
        <v>164</v>
      </c>
      <c r="B70" s="109" t="s">
        <v>165</v>
      </c>
      <c r="C70" s="105" t="s">
        <v>166</v>
      </c>
      <c r="D70" s="106" t="s">
        <v>97</v>
      </c>
      <c r="E70" s="108" t="s">
        <v>157</v>
      </c>
      <c r="F70" s="108" t="s">
        <v>98</v>
      </c>
      <c r="G70" s="107"/>
      <c r="H70" s="107"/>
      <c r="I70" s="107"/>
      <c r="J70" s="107"/>
      <c r="K70" s="107"/>
      <c r="L70" s="107"/>
      <c r="M70" s="107"/>
      <c r="N70" s="107"/>
      <c r="O70" s="107"/>
      <c r="P70" s="107"/>
    </row>
    <row r="71" spans="1:26" ht="330" outlineLevel="1" x14ac:dyDescent="0.2">
      <c r="A71" s="66" t="s">
        <v>167</v>
      </c>
      <c r="B71" s="67" t="s">
        <v>168</v>
      </c>
      <c r="C71" s="67" t="s">
        <v>169</v>
      </c>
      <c r="D71" s="68" t="s">
        <v>97</v>
      </c>
      <c r="E71" s="67" t="s">
        <v>53</v>
      </c>
      <c r="F71" s="67" t="s">
        <v>170</v>
      </c>
      <c r="G71" s="103"/>
      <c r="H71" s="103"/>
      <c r="I71" s="103"/>
      <c r="J71" s="103"/>
      <c r="K71" s="110">
        <v>1600</v>
      </c>
      <c r="L71" s="103"/>
      <c r="M71" s="103"/>
      <c r="N71" s="103"/>
      <c r="O71" s="103"/>
      <c r="P71" s="110">
        <v>612</v>
      </c>
    </row>
    <row r="72" spans="1:26" ht="135" outlineLevel="1" x14ac:dyDescent="0.2">
      <c r="A72" s="66" t="s">
        <v>171</v>
      </c>
      <c r="B72" s="111" t="s">
        <v>172</v>
      </c>
      <c r="C72" s="67" t="s">
        <v>173</v>
      </c>
      <c r="D72" s="68" t="s">
        <v>174</v>
      </c>
      <c r="E72" s="67" t="s">
        <v>53</v>
      </c>
      <c r="F72" s="105" t="s">
        <v>141</v>
      </c>
      <c r="G72" s="103"/>
      <c r="H72" s="103"/>
      <c r="I72" s="103"/>
      <c r="J72" s="103"/>
      <c r="K72" s="103">
        <v>2220</v>
      </c>
      <c r="L72" s="103"/>
      <c r="M72" s="103"/>
      <c r="N72" s="103"/>
      <c r="O72" s="103"/>
      <c r="P72" s="103">
        <v>162</v>
      </c>
    </row>
    <row r="73" spans="1:26" ht="99.75" customHeight="1" outlineLevel="1" x14ac:dyDescent="0.2">
      <c r="A73" s="66" t="s">
        <v>175</v>
      </c>
      <c r="B73" s="67" t="s">
        <v>176</v>
      </c>
      <c r="C73" s="67" t="s">
        <v>177</v>
      </c>
      <c r="D73" s="68" t="s">
        <v>178</v>
      </c>
      <c r="E73" s="67" t="s">
        <v>179</v>
      </c>
      <c r="F73" s="67"/>
      <c r="G73" s="103"/>
      <c r="H73" s="103"/>
      <c r="I73" s="103"/>
      <c r="J73" s="103"/>
      <c r="K73" s="103">
        <v>72</v>
      </c>
      <c r="L73" s="103"/>
      <c r="M73" s="103"/>
      <c r="N73" s="103"/>
      <c r="O73" s="103"/>
      <c r="P73" s="103">
        <v>0</v>
      </c>
    </row>
    <row r="74" spans="1:26" ht="33" customHeight="1" outlineLevel="1" x14ac:dyDescent="0.2">
      <c r="A74" s="112"/>
      <c r="B74" s="98"/>
      <c r="C74" s="98"/>
      <c r="D74" s="113"/>
      <c r="E74" s="98"/>
      <c r="F74" s="98"/>
      <c r="G74" s="114"/>
      <c r="H74" s="114"/>
      <c r="I74" s="114"/>
      <c r="J74" s="114"/>
      <c r="K74" s="114"/>
      <c r="L74" s="61"/>
      <c r="M74" s="61"/>
      <c r="N74" s="61"/>
      <c r="O74" s="61"/>
      <c r="P74" s="61"/>
      <c r="Q74" s="61"/>
      <c r="R74" s="61"/>
      <c r="S74" s="61"/>
      <c r="T74" s="61"/>
      <c r="U74" s="61"/>
      <c r="V74" s="61"/>
      <c r="W74" s="61"/>
      <c r="X74" s="61"/>
      <c r="Y74" s="61"/>
      <c r="Z74" s="61"/>
    </row>
    <row r="75" spans="1:26" ht="21" customHeight="1" outlineLevel="1" x14ac:dyDescent="0.2">
      <c r="A75" s="267" t="s">
        <v>180</v>
      </c>
      <c r="B75" s="226"/>
      <c r="C75" s="226"/>
      <c r="D75" s="226"/>
      <c r="E75" s="226"/>
      <c r="F75" s="227"/>
      <c r="G75" s="61"/>
      <c r="H75" s="61"/>
      <c r="I75" s="61"/>
      <c r="J75" s="61"/>
      <c r="K75" s="61"/>
      <c r="L75" s="61"/>
      <c r="M75" s="61"/>
      <c r="N75" s="61"/>
      <c r="O75" s="61"/>
      <c r="P75" s="61"/>
      <c r="Q75" s="61"/>
      <c r="R75" s="61"/>
      <c r="S75" s="61"/>
      <c r="T75" s="61"/>
      <c r="U75" s="61"/>
      <c r="V75" s="61"/>
      <c r="W75" s="61"/>
      <c r="X75" s="61"/>
      <c r="Y75" s="61"/>
      <c r="Z75" s="61"/>
    </row>
    <row r="76" spans="1:26" ht="21" customHeight="1" outlineLevel="1" x14ac:dyDescent="0.2">
      <c r="A76" s="66" t="s">
        <v>103</v>
      </c>
      <c r="B76" s="262" t="s">
        <v>181</v>
      </c>
      <c r="C76" s="226"/>
      <c r="D76" s="226"/>
      <c r="E76" s="226"/>
      <c r="F76" s="227"/>
      <c r="G76" s="61"/>
      <c r="H76" s="61"/>
      <c r="I76" s="61"/>
      <c r="J76" s="61"/>
      <c r="K76" s="61"/>
      <c r="L76" s="61"/>
      <c r="M76" s="61"/>
      <c r="N76" s="61"/>
      <c r="O76" s="61"/>
      <c r="P76" s="61"/>
      <c r="Q76" s="61"/>
      <c r="R76" s="61"/>
      <c r="S76" s="61"/>
      <c r="T76" s="61"/>
      <c r="U76" s="61"/>
      <c r="V76" s="61"/>
      <c r="W76" s="61"/>
      <c r="X76" s="61"/>
      <c r="Y76" s="61"/>
      <c r="Z76" s="61"/>
    </row>
    <row r="77" spans="1:26" ht="21" customHeight="1" outlineLevel="1" x14ac:dyDescent="0.2">
      <c r="A77" s="66" t="s">
        <v>105</v>
      </c>
      <c r="B77" s="262" t="s">
        <v>182</v>
      </c>
      <c r="C77" s="226"/>
      <c r="D77" s="226"/>
      <c r="E77" s="226"/>
      <c r="F77" s="227"/>
      <c r="G77" s="61"/>
      <c r="H77" s="61"/>
      <c r="I77" s="61"/>
      <c r="J77" s="61"/>
      <c r="K77" s="61"/>
      <c r="L77" s="61"/>
      <c r="M77" s="61"/>
      <c r="N77" s="61"/>
      <c r="O77" s="61"/>
      <c r="P77" s="61"/>
      <c r="Q77" s="61"/>
      <c r="R77" s="61"/>
      <c r="S77" s="61"/>
      <c r="T77" s="61"/>
      <c r="U77" s="61"/>
      <c r="V77" s="61"/>
      <c r="W77" s="61"/>
      <c r="X77" s="61"/>
      <c r="Y77" s="61"/>
      <c r="Z77" s="61"/>
    </row>
    <row r="78" spans="1:26" ht="21" customHeight="1" outlineLevel="1" x14ac:dyDescent="0.2">
      <c r="A78" s="66" t="s">
        <v>107</v>
      </c>
      <c r="B78" s="262" t="s">
        <v>183</v>
      </c>
      <c r="C78" s="226"/>
      <c r="D78" s="226"/>
      <c r="E78" s="226"/>
      <c r="F78" s="227"/>
      <c r="G78" s="61"/>
      <c r="H78" s="61"/>
      <c r="I78" s="61"/>
      <c r="J78" s="61"/>
      <c r="K78" s="61"/>
      <c r="L78" s="61"/>
      <c r="M78" s="61"/>
      <c r="N78" s="61"/>
      <c r="O78" s="61"/>
      <c r="P78" s="61"/>
      <c r="Q78" s="61"/>
      <c r="R78" s="61"/>
      <c r="S78" s="61"/>
      <c r="T78" s="61"/>
      <c r="U78" s="61"/>
      <c r="V78" s="61"/>
      <c r="W78" s="61"/>
      <c r="X78" s="61"/>
      <c r="Y78" s="61"/>
      <c r="Z78" s="61"/>
    </row>
    <row r="79" spans="1:26" ht="15.75" customHeight="1" outlineLevel="1" x14ac:dyDescent="0.2">
      <c r="A79" s="66" t="s">
        <v>109</v>
      </c>
      <c r="B79" s="262" t="s">
        <v>184</v>
      </c>
      <c r="C79" s="226"/>
      <c r="D79" s="226"/>
      <c r="E79" s="226"/>
      <c r="F79" s="227"/>
      <c r="G79" s="61"/>
      <c r="H79" s="61"/>
      <c r="I79" s="61"/>
      <c r="J79" s="61"/>
      <c r="K79" s="61"/>
      <c r="L79" s="61"/>
      <c r="M79" s="61"/>
      <c r="N79" s="61"/>
      <c r="O79" s="61"/>
      <c r="P79" s="61"/>
      <c r="Q79" s="61"/>
      <c r="R79" s="61"/>
      <c r="S79" s="61"/>
      <c r="T79" s="61"/>
      <c r="U79" s="61"/>
      <c r="V79" s="61"/>
      <c r="W79" s="61"/>
      <c r="X79" s="61"/>
      <c r="Y79" s="61"/>
      <c r="Z79" s="61"/>
    </row>
    <row r="80" spans="1:26" ht="15.75" customHeight="1" outlineLevel="1" x14ac:dyDescent="0.2">
      <c r="A80" s="66" t="s">
        <v>111</v>
      </c>
      <c r="B80" s="262" t="s">
        <v>185</v>
      </c>
      <c r="C80" s="226"/>
      <c r="D80" s="226"/>
      <c r="E80" s="226"/>
      <c r="F80" s="227"/>
      <c r="G80" s="61"/>
      <c r="H80" s="61"/>
      <c r="I80" s="61"/>
      <c r="J80" s="61"/>
      <c r="K80" s="61"/>
      <c r="L80" s="61"/>
      <c r="M80" s="61"/>
      <c r="N80" s="61"/>
      <c r="O80" s="61"/>
      <c r="P80" s="61"/>
      <c r="Q80" s="61"/>
      <c r="R80" s="61"/>
      <c r="S80" s="61"/>
      <c r="T80" s="61"/>
      <c r="U80" s="61"/>
      <c r="V80" s="61"/>
      <c r="W80" s="61"/>
      <c r="X80" s="61"/>
      <c r="Y80" s="61"/>
      <c r="Z80" s="61"/>
    </row>
    <row r="81" spans="1:26" ht="21" customHeight="1" outlineLevel="1" x14ac:dyDescent="0.2">
      <c r="A81" s="66" t="s">
        <v>113</v>
      </c>
      <c r="B81" s="262" t="s">
        <v>186</v>
      </c>
      <c r="C81" s="226"/>
      <c r="D81" s="226"/>
      <c r="E81" s="226"/>
      <c r="F81" s="227"/>
      <c r="G81" s="61"/>
      <c r="H81" s="61"/>
      <c r="I81" s="61"/>
      <c r="J81" s="61"/>
      <c r="K81" s="61"/>
      <c r="L81" s="61"/>
      <c r="M81" s="61"/>
      <c r="N81" s="61"/>
      <c r="O81" s="61"/>
      <c r="P81" s="61"/>
      <c r="Q81" s="61"/>
      <c r="R81" s="61"/>
      <c r="S81" s="61"/>
      <c r="T81" s="61"/>
      <c r="U81" s="61"/>
      <c r="V81" s="61"/>
      <c r="W81" s="61"/>
      <c r="X81" s="61"/>
      <c r="Y81" s="61"/>
      <c r="Z81" s="61"/>
    </row>
    <row r="82" spans="1:26" ht="21" customHeight="1" outlineLevel="1" x14ac:dyDescent="0.2">
      <c r="A82" s="66" t="s">
        <v>115</v>
      </c>
      <c r="B82" s="260" t="s">
        <v>187</v>
      </c>
      <c r="C82" s="226"/>
      <c r="D82" s="226"/>
      <c r="E82" s="226"/>
      <c r="F82" s="227"/>
      <c r="G82" s="114"/>
      <c r="H82" s="114"/>
      <c r="I82" s="114"/>
      <c r="J82" s="114"/>
      <c r="K82" s="114"/>
      <c r="L82" s="61"/>
      <c r="M82" s="61"/>
      <c r="N82" s="61"/>
      <c r="O82" s="61"/>
      <c r="P82" s="61"/>
      <c r="Q82" s="61"/>
      <c r="R82" s="61"/>
      <c r="S82" s="61"/>
      <c r="T82" s="61"/>
      <c r="U82" s="61"/>
      <c r="V82" s="61"/>
      <c r="W82" s="61"/>
      <c r="X82" s="61"/>
      <c r="Y82" s="61"/>
      <c r="Z82" s="61"/>
    </row>
    <row r="83" spans="1:26" ht="21" customHeight="1" outlineLevel="1" x14ac:dyDescent="0.2">
      <c r="A83" s="66" t="s">
        <v>117</v>
      </c>
      <c r="B83" s="260" t="s">
        <v>188</v>
      </c>
      <c r="C83" s="226"/>
      <c r="D83" s="226"/>
      <c r="E83" s="226"/>
      <c r="F83" s="227"/>
      <c r="G83" s="114"/>
      <c r="H83" s="114"/>
      <c r="I83" s="114"/>
      <c r="J83" s="114"/>
      <c r="K83" s="114"/>
      <c r="L83" s="61"/>
      <c r="M83" s="61"/>
      <c r="N83" s="61"/>
      <c r="O83" s="61"/>
      <c r="P83" s="61"/>
      <c r="Q83" s="61"/>
      <c r="R83" s="61"/>
      <c r="S83" s="61"/>
      <c r="T83" s="61"/>
      <c r="U83" s="61"/>
      <c r="V83" s="61"/>
      <c r="W83" s="61"/>
      <c r="X83" s="61"/>
      <c r="Y83" s="61"/>
      <c r="Z83" s="61"/>
    </row>
    <row r="84" spans="1:26" ht="21" customHeight="1" outlineLevel="1" x14ac:dyDescent="0.2">
      <c r="A84" s="66" t="s">
        <v>119</v>
      </c>
      <c r="B84" s="260" t="s">
        <v>189</v>
      </c>
      <c r="C84" s="226"/>
      <c r="D84" s="226"/>
      <c r="E84" s="226"/>
      <c r="F84" s="227"/>
      <c r="G84" s="114"/>
      <c r="H84" s="114"/>
      <c r="I84" s="114"/>
      <c r="J84" s="114"/>
      <c r="K84" s="114"/>
      <c r="L84" s="61"/>
      <c r="M84" s="61"/>
      <c r="N84" s="61"/>
      <c r="O84" s="61"/>
      <c r="P84" s="61"/>
      <c r="Q84" s="61"/>
      <c r="R84" s="61"/>
      <c r="S84" s="61"/>
      <c r="T84" s="61"/>
      <c r="U84" s="61"/>
      <c r="V84" s="61"/>
      <c r="W84" s="61"/>
      <c r="X84" s="61"/>
      <c r="Y84" s="61"/>
      <c r="Z84" s="61"/>
    </row>
    <row r="85" spans="1:26" ht="21" customHeight="1" outlineLevel="1" x14ac:dyDescent="0.2">
      <c r="A85" s="66" t="s">
        <v>190</v>
      </c>
      <c r="B85" s="260" t="s">
        <v>191</v>
      </c>
      <c r="C85" s="226"/>
      <c r="D85" s="226"/>
      <c r="E85" s="226"/>
      <c r="F85" s="227"/>
      <c r="G85" s="114"/>
      <c r="H85" s="114"/>
      <c r="I85" s="114"/>
      <c r="J85" s="114"/>
      <c r="K85" s="114"/>
      <c r="L85" s="61"/>
      <c r="M85" s="61"/>
      <c r="N85" s="61"/>
      <c r="O85" s="61"/>
      <c r="P85" s="61"/>
      <c r="Q85" s="61"/>
      <c r="R85" s="61"/>
      <c r="S85" s="61"/>
      <c r="T85" s="61"/>
      <c r="U85" s="61"/>
      <c r="V85" s="61"/>
      <c r="W85" s="61"/>
      <c r="X85" s="61"/>
      <c r="Y85" s="61"/>
      <c r="Z85" s="61"/>
    </row>
    <row r="86" spans="1:26" ht="21" customHeight="1" outlineLevel="1" x14ac:dyDescent="0.2">
      <c r="A86" s="66" t="s">
        <v>192</v>
      </c>
      <c r="B86" s="260" t="s">
        <v>193</v>
      </c>
      <c r="C86" s="226"/>
      <c r="D86" s="226"/>
      <c r="E86" s="226"/>
      <c r="F86" s="227"/>
      <c r="G86" s="114"/>
      <c r="H86" s="114"/>
      <c r="I86" s="114"/>
      <c r="J86" s="114"/>
      <c r="K86" s="114"/>
      <c r="L86" s="61"/>
      <c r="M86" s="61"/>
      <c r="N86" s="61"/>
      <c r="O86" s="61"/>
      <c r="P86" s="61"/>
      <c r="Q86" s="61"/>
      <c r="R86" s="61"/>
      <c r="S86" s="61"/>
      <c r="T86" s="61"/>
      <c r="U86" s="61"/>
      <c r="V86" s="61"/>
      <c r="W86" s="61"/>
      <c r="X86" s="61"/>
      <c r="Y86" s="61"/>
      <c r="Z86" s="61"/>
    </row>
    <row r="87" spans="1:26" ht="21" customHeight="1" outlineLevel="1" x14ac:dyDescent="0.2">
      <c r="A87" s="66" t="s">
        <v>194</v>
      </c>
      <c r="B87" s="260" t="s">
        <v>195</v>
      </c>
      <c r="C87" s="226"/>
      <c r="D87" s="226"/>
      <c r="E87" s="226"/>
      <c r="F87" s="227"/>
      <c r="G87" s="114"/>
      <c r="H87" s="114"/>
      <c r="I87" s="114"/>
      <c r="J87" s="114"/>
      <c r="K87" s="114"/>
      <c r="L87" s="61"/>
      <c r="M87" s="61"/>
      <c r="N87" s="61"/>
      <c r="O87" s="61"/>
      <c r="P87" s="61"/>
      <c r="Q87" s="61"/>
      <c r="R87" s="61"/>
      <c r="S87" s="61"/>
      <c r="T87" s="61"/>
      <c r="U87" s="61"/>
      <c r="V87" s="61"/>
      <c r="W87" s="61"/>
      <c r="X87" s="61"/>
      <c r="Y87" s="61"/>
      <c r="Z87" s="61"/>
    </row>
    <row r="88" spans="1:26" ht="21" customHeight="1" outlineLevel="1" x14ac:dyDescent="0.2">
      <c r="A88" s="66" t="s">
        <v>196</v>
      </c>
      <c r="B88" s="260" t="s">
        <v>197</v>
      </c>
      <c r="C88" s="226"/>
      <c r="D88" s="226"/>
      <c r="E88" s="226"/>
      <c r="F88" s="227"/>
      <c r="G88" s="114"/>
      <c r="H88" s="114"/>
      <c r="I88" s="114"/>
      <c r="J88" s="114"/>
      <c r="K88" s="114"/>
      <c r="L88" s="61"/>
      <c r="M88" s="61"/>
      <c r="N88" s="61"/>
      <c r="O88" s="61"/>
      <c r="P88" s="61"/>
      <c r="Q88" s="61"/>
      <c r="R88" s="61"/>
      <c r="S88" s="61"/>
      <c r="T88" s="61"/>
      <c r="U88" s="61"/>
      <c r="V88" s="61"/>
      <c r="W88" s="61"/>
      <c r="X88" s="61"/>
      <c r="Y88" s="61"/>
      <c r="Z88" s="61"/>
    </row>
    <row r="89" spans="1:26" ht="21" customHeight="1" outlineLevel="1" x14ac:dyDescent="0.2">
      <c r="A89" s="66" t="s">
        <v>198</v>
      </c>
      <c r="B89" s="260" t="s">
        <v>199</v>
      </c>
      <c r="C89" s="226"/>
      <c r="D89" s="226"/>
      <c r="E89" s="226"/>
      <c r="F89" s="227"/>
      <c r="G89" s="114"/>
      <c r="H89" s="114"/>
      <c r="I89" s="114"/>
      <c r="J89" s="114"/>
      <c r="K89" s="114"/>
      <c r="L89" s="61"/>
      <c r="M89" s="61"/>
      <c r="N89" s="61"/>
      <c r="O89" s="61"/>
      <c r="P89" s="61"/>
      <c r="Q89" s="61"/>
      <c r="R89" s="61"/>
      <c r="S89" s="61"/>
      <c r="T89" s="61"/>
      <c r="U89" s="61"/>
      <c r="V89" s="61"/>
      <c r="W89" s="61"/>
      <c r="X89" s="61"/>
      <c r="Y89" s="61"/>
      <c r="Z89" s="61"/>
    </row>
    <row r="90" spans="1:26" ht="21" customHeight="1" outlineLevel="1" x14ac:dyDescent="0.2">
      <c r="A90" s="66" t="s">
        <v>200</v>
      </c>
      <c r="B90" s="260" t="s">
        <v>201</v>
      </c>
      <c r="C90" s="226"/>
      <c r="D90" s="226"/>
      <c r="E90" s="226"/>
      <c r="F90" s="227"/>
      <c r="G90" s="114"/>
      <c r="H90" s="114"/>
      <c r="I90" s="114"/>
      <c r="J90" s="114"/>
      <c r="K90" s="114"/>
      <c r="L90" s="61"/>
      <c r="M90" s="61"/>
      <c r="N90" s="61"/>
      <c r="O90" s="61"/>
      <c r="P90" s="61"/>
      <c r="Q90" s="61"/>
      <c r="R90" s="61"/>
      <c r="S90" s="61"/>
      <c r="T90" s="61"/>
      <c r="U90" s="61"/>
      <c r="V90" s="61"/>
      <c r="W90" s="61"/>
      <c r="X90" s="61"/>
      <c r="Y90" s="61"/>
      <c r="Z90" s="61"/>
    </row>
    <row r="91" spans="1:26" ht="21" customHeight="1" outlineLevel="1" x14ac:dyDescent="0.2">
      <c r="A91" s="66" t="s">
        <v>202</v>
      </c>
      <c r="B91" s="260" t="s">
        <v>203</v>
      </c>
      <c r="C91" s="226"/>
      <c r="D91" s="226"/>
      <c r="E91" s="226"/>
      <c r="F91" s="227"/>
      <c r="G91" s="114"/>
      <c r="H91" s="114"/>
      <c r="I91" s="114"/>
      <c r="J91" s="114"/>
      <c r="K91" s="114"/>
      <c r="L91" s="61"/>
      <c r="M91" s="61"/>
      <c r="N91" s="61"/>
      <c r="O91" s="61"/>
      <c r="P91" s="61"/>
      <c r="Q91" s="61"/>
      <c r="R91" s="61"/>
      <c r="S91" s="61"/>
      <c r="T91" s="61"/>
      <c r="U91" s="61"/>
      <c r="V91" s="61"/>
      <c r="W91" s="61"/>
      <c r="X91" s="61"/>
      <c r="Y91" s="61"/>
      <c r="Z91" s="61"/>
    </row>
    <row r="92" spans="1:26" ht="21" customHeight="1" outlineLevel="1" x14ac:dyDescent="0.2">
      <c r="A92" s="66" t="s">
        <v>204</v>
      </c>
      <c r="B92" s="260" t="s">
        <v>205</v>
      </c>
      <c r="C92" s="226"/>
      <c r="D92" s="226"/>
      <c r="E92" s="226"/>
      <c r="F92" s="227"/>
      <c r="G92" s="114"/>
      <c r="H92" s="114"/>
      <c r="I92" s="114"/>
      <c r="J92" s="114"/>
      <c r="K92" s="114"/>
      <c r="L92" s="61"/>
      <c r="M92" s="61"/>
      <c r="N92" s="61"/>
      <c r="O92" s="61"/>
      <c r="P92" s="61"/>
      <c r="Q92" s="61"/>
      <c r="R92" s="61"/>
      <c r="S92" s="61"/>
      <c r="T92" s="61"/>
      <c r="U92" s="61"/>
      <c r="V92" s="61"/>
      <c r="W92" s="61"/>
      <c r="X92" s="61"/>
      <c r="Y92" s="61"/>
      <c r="Z92" s="61"/>
    </row>
    <row r="93" spans="1:26" ht="24.75" customHeight="1" x14ac:dyDescent="0.2">
      <c r="A93" s="1"/>
      <c r="B93" s="60"/>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51" customHeight="1" x14ac:dyDescent="0.2">
      <c r="A94" s="252" t="s">
        <v>38</v>
      </c>
      <c r="B94" s="226"/>
      <c r="C94" s="226"/>
      <c r="D94" s="226"/>
      <c r="E94" s="226"/>
      <c r="F94" s="227"/>
      <c r="G94" s="60"/>
      <c r="H94" s="60"/>
      <c r="I94" s="60"/>
      <c r="J94" s="60"/>
      <c r="K94" s="60"/>
      <c r="L94" s="61"/>
      <c r="M94" s="61"/>
      <c r="N94" s="61"/>
      <c r="O94" s="61"/>
      <c r="P94" s="61"/>
      <c r="Q94" s="61"/>
      <c r="R94" s="61"/>
      <c r="S94" s="61"/>
      <c r="T94" s="61"/>
      <c r="U94" s="61"/>
      <c r="V94" s="61"/>
      <c r="W94" s="61"/>
      <c r="X94" s="61"/>
      <c r="Y94" s="61"/>
      <c r="Z94" s="61"/>
    </row>
    <row r="95" spans="1:26" ht="30" customHeight="1" x14ac:dyDescent="0.2">
      <c r="A95" s="257"/>
      <c r="B95" s="238"/>
      <c r="C95" s="238"/>
      <c r="D95" s="238"/>
      <c r="E95" s="69"/>
      <c r="F95" s="69"/>
      <c r="G95" s="115"/>
      <c r="H95" s="115"/>
      <c r="I95" s="115"/>
      <c r="J95" s="115"/>
      <c r="K95" s="115"/>
      <c r="L95" s="61"/>
      <c r="M95" s="61"/>
      <c r="N95" s="61"/>
      <c r="O95" s="61"/>
      <c r="P95" s="61"/>
      <c r="Q95" s="61"/>
      <c r="R95" s="61"/>
      <c r="S95" s="61"/>
      <c r="T95" s="61"/>
      <c r="U95" s="61"/>
      <c r="V95" s="61"/>
      <c r="W95" s="61"/>
      <c r="X95" s="61"/>
      <c r="Y95" s="61"/>
      <c r="Z95" s="61"/>
    </row>
    <row r="96" spans="1:26" ht="24.75" customHeight="1" outlineLevel="1" x14ac:dyDescent="0.2">
      <c r="A96" s="1"/>
      <c r="B96" s="116" t="s">
        <v>9</v>
      </c>
      <c r="C96" s="85">
        <v>2022</v>
      </c>
      <c r="D96" s="60"/>
      <c r="E96" s="60"/>
      <c r="F96" s="60"/>
      <c r="G96" s="60"/>
      <c r="H96" s="60"/>
      <c r="I96" s="60"/>
      <c r="J96" s="60"/>
      <c r="K96" s="60"/>
      <c r="L96" s="61"/>
      <c r="M96" s="61"/>
      <c r="N96" s="61"/>
      <c r="O96" s="61"/>
      <c r="P96" s="61"/>
      <c r="Q96" s="61"/>
      <c r="R96" s="61"/>
      <c r="S96" s="61"/>
      <c r="T96" s="61"/>
      <c r="U96" s="61"/>
      <c r="V96" s="61"/>
      <c r="W96" s="61"/>
      <c r="X96" s="61"/>
      <c r="Y96" s="61"/>
      <c r="Z96" s="61"/>
    </row>
    <row r="97" spans="1:26" ht="24.75" customHeight="1" outlineLevel="1" x14ac:dyDescent="0.2">
      <c r="A97" s="74"/>
      <c r="B97" s="86" t="s">
        <v>58</v>
      </c>
      <c r="C97" s="87">
        <v>12000000</v>
      </c>
      <c r="D97" s="60"/>
      <c r="E97" s="60"/>
      <c r="F97" s="60"/>
      <c r="G97" s="60"/>
      <c r="H97" s="60"/>
      <c r="I97" s="60"/>
      <c r="J97" s="60"/>
      <c r="K97" s="60"/>
      <c r="L97" s="61"/>
      <c r="M97" s="61"/>
      <c r="N97" s="61"/>
      <c r="O97" s="61"/>
      <c r="P97" s="61"/>
      <c r="Q97" s="61"/>
      <c r="R97" s="61"/>
      <c r="S97" s="61"/>
      <c r="T97" s="61"/>
      <c r="U97" s="61"/>
      <c r="V97" s="61"/>
      <c r="W97" s="61"/>
      <c r="X97" s="61"/>
      <c r="Y97" s="61"/>
      <c r="Z97" s="61"/>
    </row>
    <row r="98" spans="1:26" ht="24.75" customHeight="1" outlineLevel="1" x14ac:dyDescent="0.2">
      <c r="A98" s="1"/>
      <c r="B98" s="88" t="s">
        <v>11</v>
      </c>
      <c r="C98" s="89">
        <v>0.6</v>
      </c>
      <c r="D98" s="60"/>
      <c r="E98" s="60"/>
      <c r="F98" s="60"/>
      <c r="G98" s="60"/>
      <c r="H98" s="60"/>
      <c r="I98" s="60"/>
      <c r="J98" s="60"/>
      <c r="K98" s="60"/>
      <c r="L98" s="61"/>
      <c r="M98" s="61"/>
      <c r="N98" s="61"/>
      <c r="O98" s="61"/>
      <c r="P98" s="61"/>
      <c r="Q98" s="61"/>
      <c r="R98" s="61"/>
      <c r="S98" s="61"/>
      <c r="T98" s="61"/>
      <c r="U98" s="61"/>
      <c r="V98" s="61"/>
      <c r="W98" s="61"/>
      <c r="X98" s="61"/>
      <c r="Y98" s="61"/>
      <c r="Z98" s="61"/>
    </row>
    <row r="99" spans="1:26" ht="24.75" customHeight="1" outlineLevel="1" x14ac:dyDescent="0.2">
      <c r="A99" s="1"/>
      <c r="B99" s="88" t="s">
        <v>12</v>
      </c>
      <c r="C99" s="89">
        <v>0.4</v>
      </c>
      <c r="D99" s="60"/>
      <c r="E99" s="60"/>
      <c r="F99" s="60"/>
      <c r="G99" s="60"/>
      <c r="H99" s="60"/>
      <c r="I99" s="60"/>
      <c r="J99" s="60"/>
      <c r="K99" s="60"/>
      <c r="L99" s="61"/>
      <c r="M99" s="61"/>
      <c r="N99" s="61"/>
      <c r="O99" s="61"/>
      <c r="P99" s="61"/>
      <c r="Q99" s="61"/>
      <c r="R99" s="61"/>
      <c r="S99" s="61"/>
      <c r="T99" s="61"/>
      <c r="U99" s="61"/>
      <c r="V99" s="61"/>
      <c r="W99" s="61"/>
      <c r="X99" s="61"/>
      <c r="Y99" s="61"/>
      <c r="Z99" s="61"/>
    </row>
    <row r="100" spans="1:26" ht="19.5" customHeight="1" outlineLevel="1" x14ac:dyDescent="0.2">
      <c r="A100" s="1"/>
      <c r="B100" s="60"/>
      <c r="C100" s="61"/>
      <c r="D100" s="83"/>
      <c r="E100" s="83"/>
      <c r="F100" s="83"/>
      <c r="G100" s="60"/>
      <c r="H100" s="60"/>
      <c r="I100" s="60"/>
      <c r="J100" s="60"/>
      <c r="K100" s="60"/>
      <c r="L100" s="61"/>
      <c r="M100" s="61"/>
      <c r="N100" s="61"/>
      <c r="O100" s="61"/>
      <c r="P100" s="61"/>
      <c r="Q100" s="61"/>
      <c r="R100" s="61"/>
      <c r="S100" s="61"/>
      <c r="T100" s="61"/>
      <c r="U100" s="61"/>
      <c r="V100" s="61"/>
      <c r="W100" s="61"/>
      <c r="X100" s="61"/>
      <c r="Y100" s="61"/>
      <c r="Z100" s="61"/>
    </row>
    <row r="101" spans="1:26" ht="24.75" customHeight="1" outlineLevel="1" x14ac:dyDescent="0.2">
      <c r="A101" s="263" t="s">
        <v>206</v>
      </c>
      <c r="B101" s="226"/>
      <c r="C101" s="226"/>
      <c r="D101" s="226"/>
      <c r="E101" s="226"/>
      <c r="F101" s="227"/>
      <c r="G101" s="265" t="s">
        <v>207</v>
      </c>
      <c r="H101" s="226"/>
      <c r="I101" s="226"/>
      <c r="J101" s="226"/>
      <c r="K101" s="227"/>
      <c r="L101" s="265" t="s">
        <v>208</v>
      </c>
      <c r="M101" s="226"/>
      <c r="N101" s="226"/>
      <c r="O101" s="226"/>
      <c r="P101" s="227"/>
      <c r="Q101" s="265" t="s">
        <v>39</v>
      </c>
      <c r="R101" s="226"/>
      <c r="S101" s="226"/>
      <c r="T101" s="226"/>
      <c r="U101" s="227"/>
      <c r="V101" s="265" t="s">
        <v>82</v>
      </c>
      <c r="W101" s="226"/>
      <c r="X101" s="226"/>
      <c r="Y101" s="226"/>
      <c r="Z101" s="227"/>
    </row>
    <row r="102" spans="1:26" ht="24.75" customHeight="1" outlineLevel="1" x14ac:dyDescent="0.2">
      <c r="A102" s="62" t="s">
        <v>42</v>
      </c>
      <c r="B102" s="63" t="s">
        <v>59</v>
      </c>
      <c r="C102" s="63" t="s">
        <v>44</v>
      </c>
      <c r="D102" s="64" t="s">
        <v>45</v>
      </c>
      <c r="E102" s="63" t="s">
        <v>46</v>
      </c>
      <c r="F102" s="63" t="s">
        <v>47</v>
      </c>
      <c r="G102" s="65" t="s">
        <v>135</v>
      </c>
      <c r="H102" s="65" t="s">
        <v>22</v>
      </c>
      <c r="I102" s="65" t="s">
        <v>23</v>
      </c>
      <c r="J102" s="65" t="s">
        <v>136</v>
      </c>
      <c r="K102" s="65" t="s">
        <v>137</v>
      </c>
      <c r="L102" s="65" t="s">
        <v>135</v>
      </c>
      <c r="M102" s="65" t="s">
        <v>22</v>
      </c>
      <c r="N102" s="65" t="s">
        <v>23</v>
      </c>
      <c r="O102" s="65" t="s">
        <v>136</v>
      </c>
      <c r="P102" s="65" t="s">
        <v>137</v>
      </c>
      <c r="Q102" s="65" t="s">
        <v>135</v>
      </c>
      <c r="R102" s="65" t="s">
        <v>22</v>
      </c>
      <c r="S102" s="65" t="s">
        <v>23</v>
      </c>
      <c r="T102" s="65" t="s">
        <v>136</v>
      </c>
      <c r="U102" s="65" t="s">
        <v>137</v>
      </c>
      <c r="V102" s="65" t="s">
        <v>135</v>
      </c>
      <c r="W102" s="65" t="s">
        <v>22</v>
      </c>
      <c r="X102" s="65" t="s">
        <v>23</v>
      </c>
      <c r="Y102" s="65" t="s">
        <v>136</v>
      </c>
      <c r="Z102" s="65" t="s">
        <v>137</v>
      </c>
    </row>
    <row r="103" spans="1:26" ht="117" customHeight="1" outlineLevel="1" x14ac:dyDescent="0.2">
      <c r="A103" s="66" t="s">
        <v>209</v>
      </c>
      <c r="B103" s="67" t="s">
        <v>210</v>
      </c>
      <c r="C103" s="67" t="s">
        <v>211</v>
      </c>
      <c r="D103" s="68" t="s">
        <v>97</v>
      </c>
      <c r="E103" s="67" t="s">
        <v>53</v>
      </c>
      <c r="F103" s="67" t="s">
        <v>141</v>
      </c>
      <c r="G103" s="103"/>
      <c r="H103" s="103"/>
      <c r="I103" s="103"/>
      <c r="J103" s="103"/>
      <c r="K103" s="103"/>
      <c r="L103" s="103"/>
      <c r="M103" s="103"/>
      <c r="N103" s="103"/>
      <c r="O103" s="103"/>
      <c r="P103" s="103"/>
      <c r="Q103" s="103">
        <v>350000</v>
      </c>
      <c r="R103" s="103">
        <v>20000</v>
      </c>
      <c r="S103" s="103">
        <v>95000</v>
      </c>
      <c r="T103" s="103">
        <v>150000</v>
      </c>
      <c r="U103" s="103">
        <f>SUM(Q103:T103)</f>
        <v>615000</v>
      </c>
      <c r="V103" s="103">
        <v>113727</v>
      </c>
      <c r="W103" s="103">
        <v>13</v>
      </c>
      <c r="X103" s="103">
        <v>1511</v>
      </c>
      <c r="Y103" s="103">
        <v>11820</v>
      </c>
      <c r="Z103" s="103">
        <f>SUM(V103:Y103)</f>
        <v>127071</v>
      </c>
    </row>
    <row r="104" spans="1:26" ht="48" customHeight="1" outlineLevel="1" x14ac:dyDescent="0.2">
      <c r="A104" s="66" t="s">
        <v>212</v>
      </c>
      <c r="B104" s="67" t="s">
        <v>213</v>
      </c>
      <c r="C104" s="67" t="s">
        <v>214</v>
      </c>
      <c r="D104" s="68" t="s">
        <v>215</v>
      </c>
      <c r="E104" s="67" t="s">
        <v>53</v>
      </c>
      <c r="F104" s="67" t="s">
        <v>170</v>
      </c>
      <c r="G104" s="103"/>
      <c r="H104" s="103"/>
      <c r="I104" s="103"/>
      <c r="J104" s="103"/>
      <c r="K104" s="103"/>
      <c r="L104" s="103"/>
      <c r="M104" s="103"/>
      <c r="N104" s="103"/>
      <c r="O104" s="103"/>
      <c r="P104" s="103"/>
      <c r="Q104" s="103"/>
      <c r="R104" s="103"/>
      <c r="S104" s="103"/>
      <c r="T104" s="103"/>
      <c r="U104" s="103">
        <v>380000</v>
      </c>
      <c r="V104" s="103"/>
      <c r="W104" s="103"/>
      <c r="X104" s="103"/>
      <c r="Y104" s="103"/>
      <c r="Z104" s="103">
        <v>22453</v>
      </c>
    </row>
    <row r="105" spans="1:26" ht="48" customHeight="1" outlineLevel="1" x14ac:dyDescent="0.2">
      <c r="A105" s="66" t="s">
        <v>216</v>
      </c>
      <c r="B105" s="67" t="s">
        <v>217</v>
      </c>
      <c r="C105" s="67" t="s">
        <v>218</v>
      </c>
      <c r="D105" s="68" t="s">
        <v>97</v>
      </c>
      <c r="E105" s="67" t="s">
        <v>53</v>
      </c>
      <c r="F105" s="67" t="s">
        <v>98</v>
      </c>
      <c r="G105" s="97"/>
      <c r="H105" s="97"/>
      <c r="I105" s="97"/>
      <c r="J105" s="97"/>
      <c r="K105" s="97"/>
      <c r="L105" s="97"/>
      <c r="M105" s="97"/>
      <c r="N105" s="97"/>
      <c r="O105" s="97"/>
      <c r="P105" s="97"/>
      <c r="Q105" s="97"/>
      <c r="R105" s="97"/>
      <c r="S105" s="97"/>
      <c r="T105" s="97"/>
      <c r="U105" s="97">
        <v>0.9</v>
      </c>
      <c r="V105" s="97"/>
      <c r="W105" s="97"/>
      <c r="X105" s="97"/>
      <c r="Y105" s="97"/>
      <c r="Z105" s="97">
        <v>0.92</v>
      </c>
    </row>
    <row r="106" spans="1:26" ht="21" customHeight="1" outlineLevel="1" x14ac:dyDescent="0.2">
      <c r="A106" s="1"/>
      <c r="B106" s="83"/>
      <c r="C106" s="83"/>
      <c r="D106" s="83"/>
      <c r="E106" s="83"/>
      <c r="F106" s="83"/>
      <c r="G106" s="61"/>
      <c r="H106" s="61"/>
      <c r="I106" s="61"/>
      <c r="J106" s="61"/>
      <c r="K106" s="61"/>
      <c r="L106" s="61"/>
      <c r="M106" s="61"/>
      <c r="N106" s="61"/>
      <c r="O106" s="61"/>
      <c r="P106" s="61"/>
      <c r="Q106" s="61"/>
      <c r="R106" s="61"/>
      <c r="S106" s="61"/>
      <c r="T106" s="61"/>
      <c r="U106" s="61"/>
      <c r="V106" s="61"/>
      <c r="W106" s="61"/>
      <c r="X106" s="61"/>
      <c r="Y106" s="61"/>
      <c r="Z106" s="61"/>
    </row>
    <row r="107" spans="1:26" ht="24.75" customHeight="1" outlineLevel="1" x14ac:dyDescent="0.2">
      <c r="A107" s="253" t="s">
        <v>219</v>
      </c>
      <c r="B107" s="226"/>
      <c r="C107" s="226"/>
      <c r="D107" s="226"/>
      <c r="E107" s="226"/>
      <c r="F107" s="227"/>
      <c r="G107" s="61"/>
      <c r="H107" s="61"/>
      <c r="I107" s="61"/>
      <c r="J107" s="61"/>
      <c r="K107" s="61"/>
      <c r="L107" s="61"/>
      <c r="M107" s="61"/>
      <c r="N107" s="61"/>
      <c r="O107" s="61"/>
      <c r="P107" s="61"/>
      <c r="Q107" s="61"/>
      <c r="R107" s="61"/>
      <c r="S107" s="61"/>
      <c r="T107" s="61"/>
      <c r="U107" s="61"/>
      <c r="V107" s="61"/>
      <c r="W107" s="61"/>
      <c r="X107" s="61"/>
      <c r="Y107" s="61"/>
      <c r="Z107" s="61"/>
    </row>
    <row r="108" spans="1:26" ht="24.75" customHeight="1" outlineLevel="1" x14ac:dyDescent="0.2">
      <c r="A108" s="95" t="s">
        <v>103</v>
      </c>
      <c r="B108" s="260" t="s">
        <v>220</v>
      </c>
      <c r="C108" s="226"/>
      <c r="D108" s="226"/>
      <c r="E108" s="226"/>
      <c r="F108" s="227"/>
      <c r="G108" s="114"/>
      <c r="H108" s="114"/>
      <c r="I108" s="114"/>
      <c r="J108" s="114"/>
      <c r="K108" s="114"/>
      <c r="L108" s="61"/>
      <c r="M108" s="61"/>
      <c r="N108" s="61"/>
      <c r="O108" s="61"/>
      <c r="P108" s="61"/>
      <c r="Q108" s="61"/>
      <c r="R108" s="61"/>
      <c r="S108" s="61"/>
      <c r="T108" s="61"/>
      <c r="U108" s="61"/>
      <c r="V108" s="61"/>
      <c r="W108" s="61"/>
      <c r="X108" s="61"/>
      <c r="Y108" s="61"/>
      <c r="Z108" s="61"/>
    </row>
    <row r="109" spans="1:26" ht="24.75" customHeight="1" outlineLevel="1" x14ac:dyDescent="0.2">
      <c r="A109" s="95" t="s">
        <v>105</v>
      </c>
      <c r="B109" s="260" t="s">
        <v>221</v>
      </c>
      <c r="C109" s="226"/>
      <c r="D109" s="226"/>
      <c r="E109" s="226"/>
      <c r="F109" s="227"/>
      <c r="G109" s="114"/>
      <c r="H109" s="114"/>
      <c r="I109" s="114"/>
      <c r="J109" s="114"/>
      <c r="K109" s="114"/>
      <c r="L109" s="61"/>
      <c r="M109" s="61"/>
      <c r="N109" s="61"/>
      <c r="O109" s="61"/>
      <c r="P109" s="61"/>
      <c r="Q109" s="61"/>
      <c r="R109" s="61"/>
      <c r="S109" s="61"/>
      <c r="T109" s="61"/>
      <c r="U109" s="61"/>
      <c r="V109" s="61"/>
      <c r="W109" s="61"/>
      <c r="X109" s="61"/>
      <c r="Y109" s="61"/>
      <c r="Z109" s="61"/>
    </row>
    <row r="110" spans="1:26" ht="24.75" customHeight="1" outlineLevel="1" x14ac:dyDescent="0.2">
      <c r="A110" s="95" t="s">
        <v>107</v>
      </c>
      <c r="B110" s="260" t="s">
        <v>222</v>
      </c>
      <c r="C110" s="226"/>
      <c r="D110" s="226"/>
      <c r="E110" s="226"/>
      <c r="F110" s="227"/>
      <c r="G110" s="114"/>
      <c r="H110" s="114"/>
      <c r="I110" s="114"/>
      <c r="J110" s="114"/>
      <c r="K110" s="114"/>
      <c r="L110" s="61"/>
      <c r="M110" s="61"/>
      <c r="N110" s="61"/>
      <c r="O110" s="61"/>
      <c r="P110" s="61"/>
      <c r="Q110" s="61"/>
      <c r="R110" s="61"/>
      <c r="S110" s="61"/>
      <c r="T110" s="61"/>
      <c r="U110" s="61"/>
      <c r="V110" s="61"/>
      <c r="W110" s="61"/>
      <c r="X110" s="61"/>
      <c r="Y110" s="61"/>
      <c r="Z110" s="61"/>
    </row>
    <row r="111" spans="1:26" ht="24.75" customHeight="1" outlineLevel="1" x14ac:dyDescent="0.2">
      <c r="A111" s="95" t="s">
        <v>109</v>
      </c>
      <c r="B111" s="262" t="s">
        <v>223</v>
      </c>
      <c r="C111" s="226"/>
      <c r="D111" s="226"/>
      <c r="E111" s="226"/>
      <c r="F111" s="227"/>
      <c r="G111" s="61"/>
      <c r="H111" s="61"/>
      <c r="I111" s="61"/>
      <c r="J111" s="61"/>
      <c r="K111" s="61"/>
      <c r="L111" s="61"/>
      <c r="M111" s="61"/>
      <c r="N111" s="61"/>
      <c r="O111" s="61"/>
      <c r="P111" s="61"/>
      <c r="Q111" s="61"/>
      <c r="R111" s="61"/>
      <c r="S111" s="61"/>
      <c r="T111" s="61"/>
      <c r="U111" s="61"/>
      <c r="V111" s="61"/>
      <c r="W111" s="61"/>
      <c r="X111" s="61"/>
      <c r="Y111" s="61"/>
      <c r="Z111" s="61"/>
    </row>
    <row r="112" spans="1:26" ht="24.75" customHeight="1" outlineLevel="1" x14ac:dyDescent="0.2">
      <c r="A112" s="95" t="s">
        <v>111</v>
      </c>
      <c r="B112" s="262" t="s">
        <v>224</v>
      </c>
      <c r="C112" s="226"/>
      <c r="D112" s="226"/>
      <c r="E112" s="226"/>
      <c r="F112" s="227"/>
      <c r="G112" s="61"/>
      <c r="H112" s="61"/>
      <c r="I112" s="61"/>
      <c r="J112" s="61"/>
      <c r="K112" s="61"/>
      <c r="L112" s="61"/>
      <c r="M112" s="61"/>
      <c r="N112" s="61"/>
      <c r="O112" s="61"/>
      <c r="P112" s="61"/>
      <c r="Q112" s="61"/>
      <c r="R112" s="61"/>
      <c r="S112" s="61"/>
      <c r="T112" s="61"/>
      <c r="U112" s="61"/>
      <c r="V112" s="61"/>
      <c r="W112" s="61"/>
      <c r="X112" s="61"/>
      <c r="Y112" s="61"/>
      <c r="Z112" s="61"/>
    </row>
    <row r="113" spans="1:26" ht="24.75" customHeight="1" outlineLevel="1" x14ac:dyDescent="0.2">
      <c r="A113" s="95" t="s">
        <v>113</v>
      </c>
      <c r="B113" s="262" t="s">
        <v>225</v>
      </c>
      <c r="C113" s="226"/>
      <c r="D113" s="226"/>
      <c r="E113" s="226"/>
      <c r="F113" s="227"/>
      <c r="G113" s="61"/>
      <c r="H113" s="61"/>
      <c r="I113" s="61"/>
      <c r="J113" s="61"/>
      <c r="K113" s="61"/>
      <c r="L113" s="61"/>
      <c r="M113" s="61"/>
      <c r="N113" s="61"/>
      <c r="O113" s="61"/>
      <c r="P113" s="61"/>
      <c r="Q113" s="61"/>
      <c r="R113" s="61"/>
      <c r="S113" s="61"/>
      <c r="T113" s="61"/>
      <c r="U113" s="61"/>
      <c r="V113" s="61"/>
      <c r="W113" s="61"/>
      <c r="X113" s="61"/>
      <c r="Y113" s="61"/>
      <c r="Z113" s="61"/>
    </row>
    <row r="114" spans="1:26" ht="24.75" customHeight="1" outlineLevel="1" x14ac:dyDescent="0.2">
      <c r="A114" s="95" t="s">
        <v>115</v>
      </c>
      <c r="B114" s="260" t="s">
        <v>226</v>
      </c>
      <c r="C114" s="226"/>
      <c r="D114" s="226"/>
      <c r="E114" s="226"/>
      <c r="F114" s="227"/>
      <c r="G114" s="61"/>
      <c r="H114" s="61"/>
      <c r="I114" s="61"/>
      <c r="J114" s="61"/>
      <c r="K114" s="61"/>
      <c r="L114" s="61"/>
      <c r="M114" s="61"/>
      <c r="N114" s="61"/>
      <c r="O114" s="61"/>
      <c r="P114" s="61"/>
      <c r="Q114" s="61"/>
      <c r="R114" s="61"/>
      <c r="S114" s="61"/>
      <c r="T114" s="61"/>
      <c r="U114" s="61"/>
      <c r="V114" s="61"/>
      <c r="W114" s="61"/>
      <c r="X114" s="61"/>
      <c r="Y114" s="61"/>
      <c r="Z114" s="61"/>
    </row>
    <row r="115" spans="1:26" ht="24.75" customHeight="1" outlineLevel="1" x14ac:dyDescent="0.2">
      <c r="A115" s="95" t="s">
        <v>117</v>
      </c>
      <c r="B115" s="261" t="s">
        <v>227</v>
      </c>
      <c r="C115" s="226"/>
      <c r="D115" s="226"/>
      <c r="E115" s="226"/>
      <c r="F115" s="227"/>
      <c r="G115" s="61"/>
      <c r="H115" s="61"/>
      <c r="I115" s="61"/>
      <c r="J115" s="61"/>
      <c r="K115" s="61"/>
      <c r="L115" s="61"/>
      <c r="M115" s="61"/>
      <c r="N115" s="61"/>
      <c r="O115" s="61"/>
      <c r="P115" s="61"/>
      <c r="Q115" s="61"/>
      <c r="R115" s="61"/>
      <c r="S115" s="61"/>
      <c r="T115" s="61"/>
      <c r="U115" s="61"/>
      <c r="V115" s="61"/>
      <c r="W115" s="61"/>
      <c r="X115" s="61"/>
      <c r="Y115" s="61"/>
      <c r="Z115" s="61"/>
    </row>
    <row r="116" spans="1:26" ht="24.75" customHeight="1" outlineLevel="1" x14ac:dyDescent="0.2">
      <c r="A116" s="95" t="s">
        <v>119</v>
      </c>
      <c r="B116" s="262" t="s">
        <v>228</v>
      </c>
      <c r="C116" s="226"/>
      <c r="D116" s="226"/>
      <c r="E116" s="226"/>
      <c r="F116" s="227"/>
      <c r="G116" s="61"/>
      <c r="H116" s="61"/>
      <c r="I116" s="61"/>
      <c r="J116" s="61"/>
      <c r="K116" s="61"/>
      <c r="L116" s="61"/>
      <c r="M116" s="61"/>
      <c r="N116" s="61"/>
      <c r="O116" s="61"/>
      <c r="P116" s="61"/>
      <c r="Q116" s="61"/>
      <c r="R116" s="61"/>
      <c r="S116" s="61"/>
      <c r="T116" s="61"/>
      <c r="U116" s="61"/>
      <c r="V116" s="61"/>
      <c r="W116" s="61"/>
      <c r="X116" s="61"/>
      <c r="Y116" s="61"/>
      <c r="Z116" s="61"/>
    </row>
    <row r="117" spans="1:26" ht="24.75" customHeight="1" outlineLevel="1" x14ac:dyDescent="0.2">
      <c r="A117" s="66" t="s">
        <v>190</v>
      </c>
      <c r="B117" s="260" t="s">
        <v>229</v>
      </c>
      <c r="C117" s="226"/>
      <c r="D117" s="226"/>
      <c r="E117" s="226"/>
      <c r="F117" s="227"/>
      <c r="G117" s="61"/>
      <c r="H117" s="61"/>
      <c r="I117" s="61"/>
      <c r="J117" s="61"/>
      <c r="K117" s="61"/>
      <c r="L117" s="61"/>
      <c r="M117" s="61"/>
      <c r="N117" s="61"/>
      <c r="O117" s="61"/>
      <c r="P117" s="61"/>
      <c r="Q117" s="61"/>
      <c r="R117" s="61"/>
      <c r="S117" s="61"/>
      <c r="T117" s="61"/>
      <c r="U117" s="61"/>
      <c r="V117" s="61"/>
      <c r="W117" s="61"/>
      <c r="X117" s="61"/>
      <c r="Y117" s="61"/>
      <c r="Z117" s="61"/>
    </row>
    <row r="118" spans="1:26" ht="24.75" customHeight="1" x14ac:dyDescent="0.2">
      <c r="A118" s="108" t="s">
        <v>192</v>
      </c>
      <c r="B118" s="262" t="s">
        <v>230</v>
      </c>
      <c r="C118" s="226"/>
      <c r="D118" s="226"/>
      <c r="E118" s="226"/>
      <c r="F118" s="227"/>
      <c r="G118" s="61"/>
      <c r="H118" s="61"/>
      <c r="I118" s="61"/>
      <c r="J118" s="61"/>
      <c r="K118" s="61"/>
      <c r="L118" s="61"/>
      <c r="M118" s="61"/>
      <c r="N118" s="61"/>
      <c r="O118" s="61"/>
      <c r="P118" s="61"/>
      <c r="Q118" s="61"/>
      <c r="R118" s="61"/>
      <c r="S118" s="61"/>
      <c r="T118" s="61"/>
      <c r="U118" s="61"/>
      <c r="V118" s="61"/>
      <c r="W118" s="61"/>
      <c r="X118" s="61"/>
      <c r="Y118" s="61"/>
      <c r="Z118" s="61"/>
    </row>
    <row r="119" spans="1:26" ht="15.75" customHeight="1" x14ac:dyDescent="0.2">
      <c r="A119" s="1"/>
      <c r="B119" s="60"/>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5.75" customHeight="1" x14ac:dyDescent="0.2">
      <c r="A120" s="1"/>
      <c r="B120" s="60"/>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5.75" customHeight="1" x14ac:dyDescent="0.2">
      <c r="A121" s="1"/>
      <c r="B121" s="60"/>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5.75" customHeight="1" x14ac:dyDescent="0.2">
      <c r="A122" s="1"/>
      <c r="B122" s="60"/>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5.75" customHeight="1" x14ac:dyDescent="0.2">
      <c r="A123" s="1"/>
      <c r="B123" s="60"/>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5.75" customHeight="1" x14ac:dyDescent="0.2">
      <c r="A124" s="1"/>
      <c r="B124" s="60"/>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5.75" customHeight="1" x14ac:dyDescent="0.2">
      <c r="A125" s="1"/>
      <c r="B125" s="60"/>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5.75" customHeight="1" x14ac:dyDescent="0.2">
      <c r="A126" s="1"/>
      <c r="B126" s="60"/>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5.75" customHeight="1" x14ac:dyDescent="0.2">
      <c r="A127" s="1"/>
      <c r="B127" s="60"/>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5.75" customHeight="1" x14ac:dyDescent="0.2">
      <c r="A128" s="1"/>
      <c r="B128" s="60"/>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5.75" customHeight="1" x14ac:dyDescent="0.2">
      <c r="A129" s="1"/>
      <c r="B129" s="60"/>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5.75" customHeight="1" x14ac:dyDescent="0.2">
      <c r="A130" s="1"/>
      <c r="B130" s="60"/>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5.75" customHeight="1" x14ac:dyDescent="0.2">
      <c r="A131" s="1"/>
      <c r="B131" s="60"/>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5.75" customHeight="1" x14ac:dyDescent="0.2">
      <c r="A132" s="1"/>
      <c r="B132" s="60"/>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5.75" customHeight="1" x14ac:dyDescent="0.2">
      <c r="A133" s="1"/>
      <c r="B133" s="60"/>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5.75" customHeight="1" x14ac:dyDescent="0.2">
      <c r="A134" s="1"/>
      <c r="B134" s="6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5.75" customHeight="1" x14ac:dyDescent="0.2">
      <c r="A135" s="1"/>
      <c r="B135" s="60"/>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5.75" customHeight="1" x14ac:dyDescent="0.2">
      <c r="A136" s="1"/>
      <c r="B136" s="60"/>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5.75" customHeight="1" x14ac:dyDescent="0.2">
      <c r="A137" s="1"/>
      <c r="B137" s="60"/>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5.75" customHeight="1" x14ac:dyDescent="0.2">
      <c r="A138" s="1"/>
      <c r="B138" s="60"/>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5.75" customHeight="1" x14ac:dyDescent="0.2">
      <c r="A139" s="1"/>
      <c r="B139" s="60"/>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5.75" customHeight="1" x14ac:dyDescent="0.2">
      <c r="A140" s="1"/>
      <c r="B140" s="60"/>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5.75" customHeight="1" x14ac:dyDescent="0.2">
      <c r="A141" s="1"/>
      <c r="B141" s="60"/>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5.75" customHeight="1" x14ac:dyDescent="0.2">
      <c r="A142" s="1"/>
      <c r="B142" s="60"/>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5.75" customHeight="1" x14ac:dyDescent="0.2">
      <c r="A143" s="1"/>
      <c r="B143" s="60"/>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5.75" customHeight="1" x14ac:dyDescent="0.2">
      <c r="A144" s="1"/>
      <c r="B144" s="60"/>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5.75" customHeight="1" x14ac:dyDescent="0.2">
      <c r="A145" s="1"/>
      <c r="B145" s="60"/>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5.75" customHeight="1" x14ac:dyDescent="0.2">
      <c r="A146" s="1"/>
      <c r="B146" s="60"/>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5.75" customHeight="1" x14ac:dyDescent="0.2">
      <c r="A147" s="1"/>
      <c r="B147" s="60"/>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5.75" customHeight="1" x14ac:dyDescent="0.2">
      <c r="A148" s="1"/>
      <c r="B148" s="60"/>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5.75" customHeight="1" x14ac:dyDescent="0.2">
      <c r="A149" s="1"/>
      <c r="B149" s="60"/>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5.75" customHeight="1" x14ac:dyDescent="0.2">
      <c r="A150" s="1"/>
      <c r="B150" s="60"/>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5.75" customHeight="1" x14ac:dyDescent="0.2">
      <c r="A151" s="1"/>
      <c r="B151" s="60"/>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5.75" customHeight="1" x14ac:dyDescent="0.2">
      <c r="A152" s="1"/>
      <c r="B152" s="60"/>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5.75" customHeight="1" x14ac:dyDescent="0.2">
      <c r="A153" s="1"/>
      <c r="B153" s="60"/>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5.75" customHeight="1" x14ac:dyDescent="0.2">
      <c r="A154" s="1"/>
      <c r="B154" s="60"/>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5.75" customHeight="1" x14ac:dyDescent="0.2">
      <c r="A155" s="1"/>
      <c r="B155" s="60"/>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5.75" customHeight="1" x14ac:dyDescent="0.2">
      <c r="A156" s="1"/>
      <c r="B156" s="60"/>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5.75" customHeight="1" x14ac:dyDescent="0.2">
      <c r="A157" s="1"/>
      <c r="B157" s="60"/>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5.75" customHeight="1" x14ac:dyDescent="0.2">
      <c r="A158" s="1"/>
      <c r="B158" s="60"/>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5.75" customHeight="1" x14ac:dyDescent="0.2">
      <c r="A159" s="1"/>
      <c r="B159" s="60"/>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5.75" customHeight="1" x14ac:dyDescent="0.2">
      <c r="A160" s="1"/>
      <c r="B160" s="60"/>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5.75" customHeight="1" x14ac:dyDescent="0.2">
      <c r="A161" s="1"/>
      <c r="B161" s="60"/>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5.75" customHeight="1" x14ac:dyDescent="0.2">
      <c r="A162" s="1"/>
      <c r="B162" s="60"/>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5.75" customHeight="1" x14ac:dyDescent="0.2">
      <c r="A163" s="1"/>
      <c r="B163" s="60"/>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5.75" customHeight="1" x14ac:dyDescent="0.2">
      <c r="A164" s="1"/>
      <c r="B164" s="60"/>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5.75" customHeight="1" x14ac:dyDescent="0.2">
      <c r="A165" s="1"/>
      <c r="B165" s="60"/>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5.75" customHeight="1" x14ac:dyDescent="0.2">
      <c r="A166" s="1"/>
      <c r="B166" s="60"/>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5.75" customHeight="1" x14ac:dyDescent="0.2">
      <c r="A167" s="1"/>
      <c r="B167" s="60"/>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5.75" customHeight="1" x14ac:dyDescent="0.2">
      <c r="A168" s="1"/>
      <c r="B168" s="60"/>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5.75" customHeight="1" x14ac:dyDescent="0.2">
      <c r="A169" s="1"/>
      <c r="B169" s="60"/>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5.75" customHeight="1" x14ac:dyDescent="0.2">
      <c r="A170" s="1"/>
      <c r="B170" s="60"/>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5.75" customHeight="1" x14ac:dyDescent="0.2">
      <c r="A171" s="1"/>
      <c r="B171" s="60"/>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5.75" customHeight="1" x14ac:dyDescent="0.2">
      <c r="A172" s="1"/>
      <c r="B172" s="60"/>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5.75" customHeight="1" x14ac:dyDescent="0.2">
      <c r="A173" s="1"/>
      <c r="B173" s="60"/>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5.75" customHeight="1" x14ac:dyDescent="0.2">
      <c r="A174" s="1"/>
      <c r="B174" s="60"/>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5.75" customHeight="1" x14ac:dyDescent="0.2">
      <c r="A175" s="1"/>
      <c r="B175" s="60"/>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5.75" customHeight="1" x14ac:dyDescent="0.2">
      <c r="A176" s="1"/>
      <c r="B176" s="60"/>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5.75" customHeight="1" x14ac:dyDescent="0.2">
      <c r="A177" s="1"/>
      <c r="B177" s="60"/>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5.75" customHeight="1" x14ac:dyDescent="0.2">
      <c r="A178" s="1"/>
      <c r="B178" s="60"/>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5.75" customHeight="1" x14ac:dyDescent="0.2">
      <c r="A179" s="1"/>
      <c r="B179" s="60"/>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5.75" customHeight="1" x14ac:dyDescent="0.2">
      <c r="A180" s="1"/>
      <c r="B180" s="60"/>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5.75" customHeight="1" x14ac:dyDescent="0.2">
      <c r="A181" s="1"/>
      <c r="B181" s="60"/>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5.75" customHeight="1" x14ac:dyDescent="0.2">
      <c r="A182" s="1"/>
      <c r="B182" s="60"/>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5.75" customHeight="1" x14ac:dyDescent="0.2">
      <c r="A183" s="1"/>
      <c r="B183" s="60"/>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5.75" customHeight="1" x14ac:dyDescent="0.2">
      <c r="A184" s="1"/>
      <c r="B184" s="60"/>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5.75" customHeight="1" x14ac:dyDescent="0.2">
      <c r="A185" s="1"/>
      <c r="B185" s="60"/>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5.75" customHeight="1" x14ac:dyDescent="0.2">
      <c r="A186" s="1"/>
      <c r="B186" s="60"/>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5.75" customHeight="1" x14ac:dyDescent="0.2">
      <c r="A187" s="1"/>
      <c r="B187" s="60"/>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5.75" customHeight="1" x14ac:dyDescent="0.2">
      <c r="A188" s="1"/>
      <c r="B188" s="60"/>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5.75" customHeight="1" x14ac:dyDescent="0.2">
      <c r="A189" s="1"/>
      <c r="B189" s="60"/>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5.75" customHeight="1" x14ac:dyDescent="0.2">
      <c r="A190" s="1"/>
      <c r="B190" s="60"/>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5.75" customHeight="1" x14ac:dyDescent="0.2">
      <c r="A191" s="1"/>
      <c r="B191" s="60"/>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5.75" customHeight="1" x14ac:dyDescent="0.2">
      <c r="A192" s="1"/>
      <c r="B192" s="60"/>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5.75" customHeight="1" x14ac:dyDescent="0.2">
      <c r="A193" s="1"/>
      <c r="B193" s="60"/>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5.75" customHeight="1" x14ac:dyDescent="0.2">
      <c r="A194" s="1"/>
      <c r="B194" s="60"/>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5.75" customHeight="1" x14ac:dyDescent="0.2">
      <c r="A195" s="1"/>
      <c r="B195" s="60"/>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5.75" customHeight="1" x14ac:dyDescent="0.2">
      <c r="A196" s="1"/>
      <c r="B196" s="60"/>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5.75" customHeight="1" x14ac:dyDescent="0.2">
      <c r="A197" s="1"/>
      <c r="B197" s="60"/>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5.75" customHeight="1" x14ac:dyDescent="0.2">
      <c r="A198" s="1"/>
      <c r="B198" s="60"/>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5.75" customHeight="1" x14ac:dyDescent="0.2">
      <c r="A199" s="1"/>
      <c r="B199" s="60"/>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5.75" customHeight="1" x14ac:dyDescent="0.2">
      <c r="A200" s="1"/>
      <c r="B200" s="60"/>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5.75" customHeight="1" x14ac:dyDescent="0.2">
      <c r="A201" s="1"/>
      <c r="B201" s="60"/>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5.75" customHeight="1" x14ac:dyDescent="0.2">
      <c r="A202" s="1"/>
      <c r="B202" s="60"/>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5.75" customHeight="1" x14ac:dyDescent="0.2">
      <c r="A203" s="1"/>
      <c r="B203" s="60"/>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5.75" customHeight="1" x14ac:dyDescent="0.2">
      <c r="A204" s="1"/>
      <c r="B204" s="60"/>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5.75" customHeight="1" x14ac:dyDescent="0.2">
      <c r="A205" s="1"/>
      <c r="B205" s="60"/>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5.75" customHeight="1" x14ac:dyDescent="0.2">
      <c r="A206" s="1"/>
      <c r="B206" s="60"/>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5.75" customHeight="1" x14ac:dyDescent="0.2">
      <c r="A207" s="1"/>
      <c r="B207" s="60"/>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5.75" customHeight="1" x14ac:dyDescent="0.2">
      <c r="A208" s="1"/>
      <c r="B208" s="60"/>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5.75" customHeight="1" x14ac:dyDescent="0.2">
      <c r="A209" s="1"/>
      <c r="B209" s="60"/>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5.75" customHeight="1" x14ac:dyDescent="0.2">
      <c r="A210" s="1"/>
      <c r="B210" s="60"/>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5.75" customHeight="1" x14ac:dyDescent="0.2">
      <c r="A211" s="1"/>
      <c r="B211" s="60"/>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5.75" customHeight="1" x14ac:dyDescent="0.2">
      <c r="A212" s="1"/>
      <c r="B212" s="60"/>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5.75" customHeight="1" x14ac:dyDescent="0.2">
      <c r="A213" s="1"/>
      <c r="B213" s="60"/>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5.75" customHeight="1" x14ac:dyDescent="0.2">
      <c r="A214" s="1"/>
      <c r="B214" s="60"/>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5.75" customHeight="1" x14ac:dyDescent="0.2">
      <c r="A215" s="1"/>
      <c r="B215" s="60"/>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5.75" customHeight="1" x14ac:dyDescent="0.2">
      <c r="A216" s="1"/>
      <c r="B216" s="60"/>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5.75" customHeight="1" x14ac:dyDescent="0.2">
      <c r="A217" s="1"/>
      <c r="B217" s="60"/>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5.75" customHeight="1" x14ac:dyDescent="0.2">
      <c r="A218" s="1"/>
      <c r="B218" s="60"/>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5.75" customHeight="1" x14ac:dyDescent="0.2">
      <c r="A219" s="1"/>
      <c r="B219" s="60"/>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5.75" customHeight="1" x14ac:dyDescent="0.2">
      <c r="A220" s="1"/>
      <c r="B220" s="60"/>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5.75" customHeight="1" x14ac:dyDescent="0.2">
      <c r="A221" s="1"/>
      <c r="B221" s="60"/>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5.75" customHeight="1" x14ac:dyDescent="0.2">
      <c r="A222" s="1"/>
      <c r="B222" s="60"/>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5.75" customHeight="1" x14ac:dyDescent="0.2">
      <c r="A223" s="1"/>
      <c r="B223" s="60"/>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5.75" customHeight="1" x14ac:dyDescent="0.2">
      <c r="A224" s="1"/>
      <c r="B224" s="60"/>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5.75" customHeight="1" x14ac:dyDescent="0.2">
      <c r="A225" s="1"/>
      <c r="B225" s="60"/>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5.75" customHeight="1" x14ac:dyDescent="0.2">
      <c r="A226" s="1"/>
      <c r="B226" s="60"/>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5.75" customHeight="1" x14ac:dyDescent="0.2">
      <c r="A227" s="1"/>
      <c r="B227" s="60"/>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5.75" customHeight="1" x14ac:dyDescent="0.2">
      <c r="A228" s="1"/>
      <c r="B228" s="60"/>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5.75" customHeight="1" x14ac:dyDescent="0.2">
      <c r="A229" s="1"/>
      <c r="B229" s="60"/>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5.75" customHeight="1" x14ac:dyDescent="0.2">
      <c r="A230" s="1"/>
      <c r="B230" s="60"/>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5.75" customHeight="1" x14ac:dyDescent="0.2">
      <c r="A231" s="1"/>
      <c r="B231" s="60"/>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5.75" customHeight="1" x14ac:dyDescent="0.2">
      <c r="A232" s="1"/>
      <c r="B232" s="60"/>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5.75" customHeight="1" x14ac:dyDescent="0.2">
      <c r="A233" s="1"/>
      <c r="B233" s="60"/>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5.75" customHeight="1" x14ac:dyDescent="0.2">
      <c r="A234" s="1"/>
      <c r="B234" s="60"/>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5.75" customHeight="1" x14ac:dyDescent="0.2">
      <c r="A235" s="1"/>
      <c r="B235" s="60"/>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5.75" customHeight="1" x14ac:dyDescent="0.2">
      <c r="A236" s="1"/>
      <c r="B236" s="60"/>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5.75" customHeight="1" x14ac:dyDescent="0.2">
      <c r="A237" s="1"/>
      <c r="B237" s="60"/>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5.75" customHeight="1" x14ac:dyDescent="0.2">
      <c r="A238" s="1"/>
      <c r="B238" s="60"/>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5.75" customHeight="1" x14ac:dyDescent="0.2">
      <c r="A239" s="1"/>
      <c r="B239" s="60"/>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5.75" customHeight="1" x14ac:dyDescent="0.2">
      <c r="A240" s="1"/>
      <c r="B240" s="60"/>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5.75" customHeight="1" x14ac:dyDescent="0.2">
      <c r="A241" s="1"/>
      <c r="B241" s="60"/>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5.75" customHeight="1" x14ac:dyDescent="0.2">
      <c r="A242" s="1"/>
      <c r="B242" s="60"/>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5.75" customHeight="1" x14ac:dyDescent="0.2">
      <c r="A243" s="1"/>
      <c r="B243" s="60"/>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5.75" customHeight="1" x14ac:dyDescent="0.2">
      <c r="A244" s="1"/>
      <c r="B244" s="60"/>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5.75" customHeight="1" x14ac:dyDescent="0.2">
      <c r="A245" s="1"/>
      <c r="B245" s="60"/>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5.75" customHeight="1" x14ac:dyDescent="0.2">
      <c r="A246" s="1"/>
      <c r="B246" s="60"/>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5.75" customHeight="1" x14ac:dyDescent="0.2">
      <c r="A247" s="1"/>
      <c r="B247" s="60"/>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5.75" customHeight="1" x14ac:dyDescent="0.2">
      <c r="A248" s="1"/>
      <c r="B248" s="60"/>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5.75" customHeight="1" x14ac:dyDescent="0.2">
      <c r="A249" s="1"/>
      <c r="B249" s="60"/>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5.75" customHeight="1" x14ac:dyDescent="0.2">
      <c r="A250" s="1"/>
      <c r="B250" s="60"/>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5.75" customHeight="1" x14ac:dyDescent="0.2">
      <c r="A251" s="1"/>
      <c r="B251" s="60"/>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5.75" customHeight="1" x14ac:dyDescent="0.2">
      <c r="A252" s="1"/>
      <c r="B252" s="60"/>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5.75" customHeight="1" x14ac:dyDescent="0.2">
      <c r="A253" s="1"/>
      <c r="B253" s="60"/>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5.75" customHeight="1" x14ac:dyDescent="0.2">
      <c r="A254" s="1"/>
      <c r="B254" s="60"/>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5.75" customHeight="1" x14ac:dyDescent="0.2">
      <c r="A255" s="1"/>
      <c r="B255" s="60"/>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5.75" customHeight="1" x14ac:dyDescent="0.2">
      <c r="A256" s="1"/>
      <c r="B256" s="60"/>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5.75" customHeight="1" x14ac:dyDescent="0.2">
      <c r="A257" s="1"/>
      <c r="B257" s="60"/>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5.75" customHeight="1" x14ac:dyDescent="0.2">
      <c r="A258" s="1"/>
      <c r="B258" s="60"/>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5.75" customHeight="1" x14ac:dyDescent="0.2">
      <c r="A259" s="1"/>
      <c r="B259" s="60"/>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5.75" customHeight="1" x14ac:dyDescent="0.2">
      <c r="A260" s="1"/>
      <c r="B260" s="60"/>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5.75" customHeight="1" x14ac:dyDescent="0.2">
      <c r="A261" s="1"/>
      <c r="B261" s="60"/>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5.75" customHeight="1" x14ac:dyDescent="0.2">
      <c r="A262" s="1"/>
      <c r="B262" s="60"/>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5.75" customHeight="1" x14ac:dyDescent="0.2">
      <c r="A263" s="1"/>
      <c r="B263" s="60"/>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5.75" customHeight="1" x14ac:dyDescent="0.2">
      <c r="A264" s="1"/>
      <c r="B264" s="60"/>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5.75" customHeight="1" x14ac:dyDescent="0.2">
      <c r="A265" s="1"/>
      <c r="B265" s="60"/>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5.75" customHeight="1" x14ac:dyDescent="0.2">
      <c r="A266" s="1"/>
      <c r="B266" s="60"/>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5.75" customHeight="1" x14ac:dyDescent="0.2">
      <c r="A267" s="1"/>
      <c r="B267" s="60"/>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5.75" customHeight="1" x14ac:dyDescent="0.2">
      <c r="A268" s="1"/>
      <c r="B268" s="60"/>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5.75" customHeight="1" x14ac:dyDescent="0.2">
      <c r="A269" s="1"/>
      <c r="B269" s="60"/>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5.75" customHeight="1" x14ac:dyDescent="0.2">
      <c r="A270" s="1"/>
      <c r="B270" s="60"/>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5.75" customHeight="1" x14ac:dyDescent="0.2">
      <c r="A271" s="1"/>
      <c r="B271" s="60"/>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5.75" customHeight="1" x14ac:dyDescent="0.2">
      <c r="A272" s="1"/>
      <c r="B272" s="60"/>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5.75" customHeight="1" x14ac:dyDescent="0.2">
      <c r="A273" s="1"/>
      <c r="B273" s="60"/>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5.75" customHeight="1" x14ac:dyDescent="0.2">
      <c r="A274" s="1"/>
      <c r="B274" s="60"/>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5.75" customHeight="1" x14ac:dyDescent="0.2">
      <c r="A275" s="1"/>
      <c r="B275" s="60"/>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5.75" customHeight="1" x14ac:dyDescent="0.2">
      <c r="A276" s="1"/>
      <c r="B276" s="60"/>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5.75" customHeight="1" x14ac:dyDescent="0.2">
      <c r="A277" s="1"/>
      <c r="B277" s="60"/>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5.75" customHeight="1" x14ac:dyDescent="0.2">
      <c r="A278" s="1"/>
      <c r="B278" s="60"/>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5.75" customHeight="1" x14ac:dyDescent="0.2">
      <c r="A279" s="1"/>
      <c r="B279" s="60"/>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5.75" customHeight="1" x14ac:dyDescent="0.2">
      <c r="A280" s="1"/>
      <c r="B280" s="60"/>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5.75" customHeight="1" x14ac:dyDescent="0.2">
      <c r="A281" s="1"/>
      <c r="B281" s="60"/>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5.75" customHeight="1" x14ac:dyDescent="0.2">
      <c r="A282" s="1"/>
      <c r="B282" s="60"/>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5.75" customHeight="1" x14ac:dyDescent="0.2">
      <c r="A283" s="1"/>
      <c r="B283" s="60"/>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5.75" customHeight="1" x14ac:dyDescent="0.2">
      <c r="A284" s="1"/>
      <c r="B284" s="60"/>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5.75" customHeight="1" x14ac:dyDescent="0.2">
      <c r="A285" s="1"/>
      <c r="B285" s="60"/>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5.75" customHeight="1" x14ac:dyDescent="0.2">
      <c r="A286" s="1"/>
      <c r="B286" s="60"/>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5.75" customHeight="1" x14ac:dyDescent="0.2">
      <c r="A287" s="1"/>
      <c r="B287" s="60"/>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5.75" customHeight="1" x14ac:dyDescent="0.2">
      <c r="A288" s="1"/>
      <c r="B288" s="60"/>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5.75" customHeight="1" x14ac:dyDescent="0.2">
      <c r="A289" s="1"/>
      <c r="B289" s="60"/>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5.75" customHeight="1" x14ac:dyDescent="0.2">
      <c r="A290" s="1"/>
      <c r="B290" s="60"/>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5.75" customHeight="1" x14ac:dyDescent="0.2">
      <c r="A291" s="1"/>
      <c r="B291" s="60"/>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5.75" customHeight="1" x14ac:dyDescent="0.2">
      <c r="A292" s="1"/>
      <c r="B292" s="60"/>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5.75" customHeight="1" x14ac:dyDescent="0.2">
      <c r="A293" s="1"/>
      <c r="B293" s="60"/>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5.75" customHeight="1" x14ac:dyDescent="0.2">
      <c r="A294" s="1"/>
      <c r="B294" s="60"/>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5.75" customHeight="1" x14ac:dyDescent="0.2">
      <c r="A295" s="1"/>
      <c r="B295" s="60"/>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5.75" customHeight="1" x14ac:dyDescent="0.2">
      <c r="A296" s="1"/>
      <c r="B296" s="60"/>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5.75" customHeight="1" x14ac:dyDescent="0.2">
      <c r="A297" s="1"/>
      <c r="B297" s="60"/>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5.75" customHeight="1" x14ac:dyDescent="0.2">
      <c r="A298" s="1"/>
      <c r="B298" s="60"/>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5.75" customHeight="1" x14ac:dyDescent="0.2">
      <c r="A299" s="1"/>
      <c r="B299" s="60"/>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5.75" customHeight="1" x14ac:dyDescent="0.2">
      <c r="A300" s="1"/>
      <c r="B300" s="60"/>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5.75" customHeight="1" x14ac:dyDescent="0.2">
      <c r="A301" s="1"/>
      <c r="B301" s="60"/>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5.75" customHeight="1" x14ac:dyDescent="0.2">
      <c r="A302" s="1"/>
      <c r="B302" s="60"/>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5.75" customHeight="1" x14ac:dyDescent="0.2">
      <c r="A303" s="1"/>
      <c r="B303" s="60"/>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5.75" customHeight="1" x14ac:dyDescent="0.2">
      <c r="A304" s="1"/>
      <c r="B304" s="60"/>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5.75" customHeight="1" x14ac:dyDescent="0.2">
      <c r="A305" s="1"/>
      <c r="B305" s="60"/>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5.75" customHeight="1" x14ac:dyDescent="0.2">
      <c r="A306" s="1"/>
      <c r="B306" s="60"/>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5.75" customHeight="1" x14ac:dyDescent="0.2">
      <c r="A307" s="1"/>
      <c r="B307" s="60"/>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5.75" customHeight="1" x14ac:dyDescent="0.2">
      <c r="A308" s="1"/>
      <c r="B308" s="60"/>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5.75" customHeight="1" x14ac:dyDescent="0.2">
      <c r="A309" s="1"/>
      <c r="B309" s="60"/>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5.75" customHeight="1" x14ac:dyDescent="0.2">
      <c r="A310" s="1"/>
      <c r="B310" s="60"/>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5.75" customHeight="1" x14ac:dyDescent="0.2">
      <c r="A311" s="1"/>
      <c r="B311" s="60"/>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5.75" customHeight="1" x14ac:dyDescent="0.2">
      <c r="A312" s="1"/>
      <c r="B312" s="60"/>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5.75" customHeight="1" x14ac:dyDescent="0.2">
      <c r="A313" s="1"/>
      <c r="B313" s="60"/>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5.75" customHeight="1" x14ac:dyDescent="0.2">
      <c r="A314" s="1"/>
      <c r="B314" s="60"/>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5.75" customHeight="1" x14ac:dyDescent="0.2">
      <c r="A315" s="1"/>
      <c r="B315" s="60"/>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5.75" customHeight="1" x14ac:dyDescent="0.2">
      <c r="A316" s="1"/>
      <c r="B316" s="60"/>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5.75" customHeight="1" x14ac:dyDescent="0.2">
      <c r="A317" s="1"/>
      <c r="B317" s="60"/>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5.75" customHeight="1" x14ac:dyDescent="0.2">
      <c r="A318" s="1"/>
      <c r="B318" s="60"/>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5.75" customHeight="1" x14ac:dyDescent="0.2"/>
    <row r="320" spans="1: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7">
    <mergeCell ref="B44:F44"/>
    <mergeCell ref="B45:F45"/>
    <mergeCell ref="A28:F28"/>
    <mergeCell ref="G29:K29"/>
    <mergeCell ref="L29:P29"/>
    <mergeCell ref="G28:K28"/>
    <mergeCell ref="L28:P28"/>
    <mergeCell ref="B39:F39"/>
    <mergeCell ref="B40:F40"/>
    <mergeCell ref="B41:F41"/>
    <mergeCell ref="B42:F42"/>
    <mergeCell ref="B43:F43"/>
    <mergeCell ref="A36:F36"/>
    <mergeCell ref="B37:F37"/>
    <mergeCell ref="B38:F38"/>
    <mergeCell ref="G34:K34"/>
    <mergeCell ref="L34:P34"/>
    <mergeCell ref="G30:K30"/>
    <mergeCell ref="L30:P30"/>
    <mergeCell ref="G31:K31"/>
    <mergeCell ref="L31:P31"/>
    <mergeCell ref="G33:K33"/>
    <mergeCell ref="L33:P33"/>
    <mergeCell ref="G32:K32"/>
    <mergeCell ref="L32:P32"/>
    <mergeCell ref="L101:P101"/>
    <mergeCell ref="Q101:U101"/>
    <mergeCell ref="V101:Z101"/>
    <mergeCell ref="B89:F89"/>
    <mergeCell ref="B90:F90"/>
    <mergeCell ref="B91:F91"/>
    <mergeCell ref="B92:F92"/>
    <mergeCell ref="A94:F94"/>
    <mergeCell ref="A95:D95"/>
    <mergeCell ref="A101:F101"/>
    <mergeCell ref="B85:F85"/>
    <mergeCell ref="B86:F86"/>
    <mergeCell ref="B87:F87"/>
    <mergeCell ref="B88:F88"/>
    <mergeCell ref="G101:K101"/>
    <mergeCell ref="L61:P61"/>
    <mergeCell ref="L65:O65"/>
    <mergeCell ref="A47:F47"/>
    <mergeCell ref="A48:F48"/>
    <mergeCell ref="A54:F54"/>
    <mergeCell ref="G47:G48"/>
    <mergeCell ref="H47:H48"/>
    <mergeCell ref="B112:F112"/>
    <mergeCell ref="B113:F113"/>
    <mergeCell ref="A55:F55"/>
    <mergeCell ref="A61:F61"/>
    <mergeCell ref="G65:J65"/>
    <mergeCell ref="G61:K61"/>
    <mergeCell ref="A75:F75"/>
    <mergeCell ref="B76:F76"/>
    <mergeCell ref="B77:F77"/>
    <mergeCell ref="B78:F78"/>
    <mergeCell ref="B79:F79"/>
    <mergeCell ref="B80:F80"/>
    <mergeCell ref="B81:F81"/>
    <mergeCell ref="B82:F82"/>
    <mergeCell ref="B83:F83"/>
    <mergeCell ref="B84:F84"/>
    <mergeCell ref="A107:F107"/>
    <mergeCell ref="B108:F108"/>
    <mergeCell ref="B109:F109"/>
    <mergeCell ref="B110:F110"/>
    <mergeCell ref="B111:F111"/>
    <mergeCell ref="B114:F114"/>
    <mergeCell ref="B115:F115"/>
    <mergeCell ref="B116:F116"/>
    <mergeCell ref="B117:F117"/>
    <mergeCell ref="B118:F118"/>
    <mergeCell ref="A7:F7"/>
    <mergeCell ref="A13:F13"/>
    <mergeCell ref="G13:K13"/>
    <mergeCell ref="L13:P13"/>
    <mergeCell ref="L14:P14"/>
    <mergeCell ref="G14:K14"/>
    <mergeCell ref="G15:K15"/>
    <mergeCell ref="L15:P15"/>
    <mergeCell ref="G16:K16"/>
    <mergeCell ref="G17:K17"/>
    <mergeCell ref="L17:P17"/>
    <mergeCell ref="L16:P16"/>
    <mergeCell ref="A20:K20"/>
    <mergeCell ref="A21:K21"/>
    <mergeCell ref="A22:F22"/>
    <mergeCell ref="G18:K18"/>
    <mergeCell ref="L18:P18"/>
    <mergeCell ref="G19:K19"/>
    <mergeCell ref="L19:P19"/>
    <mergeCell ref="A1:F1"/>
    <mergeCell ref="A2:F2"/>
    <mergeCell ref="A6:F6"/>
    <mergeCell ref="G1:G2"/>
    <mergeCell ref="H1:H2"/>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V1000"/>
  <sheetViews>
    <sheetView zoomScale="70" zoomScaleNormal="70" workbookViewId="0"/>
  </sheetViews>
  <sheetFormatPr defaultColWidth="12.625" defaultRowHeight="15" customHeight="1" x14ac:dyDescent="0.2"/>
  <cols>
    <col min="3" max="3" width="25.5" customWidth="1"/>
    <col min="4" max="4" width="50.125" customWidth="1"/>
  </cols>
  <sheetData>
    <row r="1" spans="1:48" ht="15" customHeight="1" x14ac:dyDescent="0.35">
      <c r="A1" s="117"/>
      <c r="B1" s="299" t="s">
        <v>231</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118"/>
      <c r="AD1" s="118"/>
      <c r="AE1" s="118"/>
      <c r="AF1" s="118"/>
      <c r="AG1" s="118"/>
      <c r="AH1" s="118"/>
      <c r="AI1" s="118"/>
      <c r="AJ1" s="118"/>
      <c r="AK1" s="118"/>
      <c r="AL1" s="118"/>
      <c r="AM1" s="118"/>
      <c r="AN1" s="118"/>
      <c r="AO1" s="118"/>
      <c r="AP1" s="118"/>
      <c r="AQ1" s="118"/>
      <c r="AR1" s="118"/>
      <c r="AS1" s="118"/>
      <c r="AT1" s="118"/>
      <c r="AU1" s="118"/>
      <c r="AV1" s="118"/>
    </row>
    <row r="2" spans="1:48" ht="15" customHeight="1" x14ac:dyDescent="0.35">
      <c r="A2" s="117"/>
      <c r="B2" s="300" t="s">
        <v>41</v>
      </c>
      <c r="C2" s="238"/>
      <c r="D2" s="238"/>
      <c r="E2" s="238"/>
      <c r="F2" s="238"/>
      <c r="G2" s="238"/>
      <c r="H2" s="238"/>
      <c r="I2" s="301" t="s">
        <v>232</v>
      </c>
      <c r="J2" s="238"/>
      <c r="K2" s="238"/>
      <c r="L2" s="238"/>
      <c r="M2" s="238"/>
      <c r="N2" s="301" t="s">
        <v>22</v>
      </c>
      <c r="O2" s="238"/>
      <c r="P2" s="238"/>
      <c r="Q2" s="238"/>
      <c r="R2" s="238"/>
      <c r="S2" s="301" t="s">
        <v>23</v>
      </c>
      <c r="T2" s="238"/>
      <c r="U2" s="238"/>
      <c r="V2" s="238"/>
      <c r="W2" s="238"/>
      <c r="X2" s="301" t="s">
        <v>233</v>
      </c>
      <c r="Y2" s="238"/>
      <c r="Z2" s="238"/>
      <c r="AA2" s="238"/>
      <c r="AB2" s="238"/>
      <c r="AC2" s="118"/>
      <c r="AD2" s="118"/>
      <c r="AE2" s="118"/>
      <c r="AF2" s="118"/>
      <c r="AG2" s="118"/>
      <c r="AH2" s="118"/>
      <c r="AI2" s="118"/>
      <c r="AJ2" s="118"/>
      <c r="AK2" s="118"/>
      <c r="AL2" s="118"/>
      <c r="AM2" s="118"/>
      <c r="AN2" s="118"/>
      <c r="AO2" s="118"/>
      <c r="AP2" s="118"/>
      <c r="AQ2" s="118"/>
      <c r="AR2" s="118"/>
      <c r="AS2" s="118"/>
      <c r="AT2" s="118"/>
      <c r="AU2" s="118"/>
      <c r="AV2" s="118"/>
    </row>
    <row r="3" spans="1:48" ht="15" customHeight="1" x14ac:dyDescent="0.25">
      <c r="A3" s="117"/>
      <c r="B3" s="119" t="s">
        <v>42</v>
      </c>
      <c r="C3" s="120" t="s">
        <v>43</v>
      </c>
      <c r="D3" s="120" t="s">
        <v>44</v>
      </c>
      <c r="E3" s="288" t="s">
        <v>234</v>
      </c>
      <c r="F3" s="238"/>
      <c r="G3" s="120" t="s">
        <v>46</v>
      </c>
      <c r="H3" s="120" t="s">
        <v>47</v>
      </c>
      <c r="I3" s="121" t="s">
        <v>235</v>
      </c>
      <c r="J3" s="122" t="s">
        <v>236</v>
      </c>
      <c r="K3" s="123" t="s">
        <v>237</v>
      </c>
      <c r="L3" s="124" t="s">
        <v>17</v>
      </c>
      <c r="M3" s="123" t="s">
        <v>238</v>
      </c>
      <c r="N3" s="121" t="s">
        <v>235</v>
      </c>
      <c r="O3" s="122" t="s">
        <v>236</v>
      </c>
      <c r="P3" s="123" t="s">
        <v>237</v>
      </c>
      <c r="Q3" s="124" t="s">
        <v>17</v>
      </c>
      <c r="R3" s="123" t="s">
        <v>238</v>
      </c>
      <c r="S3" s="121" t="s">
        <v>235</v>
      </c>
      <c r="T3" s="122" t="s">
        <v>236</v>
      </c>
      <c r="U3" s="123" t="s">
        <v>237</v>
      </c>
      <c r="V3" s="124" t="s">
        <v>17</v>
      </c>
      <c r="W3" s="123" t="s">
        <v>238</v>
      </c>
      <c r="X3" s="121" t="s">
        <v>235</v>
      </c>
      <c r="Y3" s="122" t="s">
        <v>236</v>
      </c>
      <c r="Z3" s="123" t="s">
        <v>237</v>
      </c>
      <c r="AA3" s="124" t="s">
        <v>17</v>
      </c>
      <c r="AB3" s="123" t="s">
        <v>238</v>
      </c>
      <c r="AC3" s="118"/>
      <c r="AD3" s="118"/>
      <c r="AE3" s="118"/>
      <c r="AF3" s="118"/>
      <c r="AG3" s="118"/>
      <c r="AH3" s="118"/>
      <c r="AI3" s="118"/>
      <c r="AJ3" s="118"/>
      <c r="AK3" s="118"/>
      <c r="AL3" s="118"/>
      <c r="AM3" s="118"/>
      <c r="AN3" s="118"/>
      <c r="AO3" s="118"/>
      <c r="AP3" s="118"/>
      <c r="AQ3" s="118"/>
      <c r="AR3" s="118"/>
      <c r="AS3" s="118"/>
      <c r="AT3" s="118"/>
      <c r="AU3" s="118"/>
      <c r="AV3" s="118"/>
    </row>
    <row r="4" spans="1:48" ht="15" customHeight="1" x14ac:dyDescent="0.25">
      <c r="A4" s="117"/>
      <c r="B4" s="125" t="s">
        <v>49</v>
      </c>
      <c r="C4" s="126" t="s">
        <v>122</v>
      </c>
      <c r="D4" s="127" t="s">
        <v>123</v>
      </c>
      <c r="E4" s="289" t="s">
        <v>239</v>
      </c>
      <c r="F4" s="238"/>
      <c r="G4" s="127" t="s">
        <v>48</v>
      </c>
      <c r="H4" s="127" t="s">
        <v>125</v>
      </c>
      <c r="I4" s="128">
        <v>0.36</v>
      </c>
      <c r="J4" s="129">
        <v>0.41</v>
      </c>
      <c r="K4" s="130">
        <v>0.46</v>
      </c>
      <c r="L4" s="131">
        <v>0.56000000000000005</v>
      </c>
      <c r="M4" s="130"/>
      <c r="N4" s="128">
        <v>0.36</v>
      </c>
      <c r="O4" s="129">
        <v>0.41</v>
      </c>
      <c r="P4" s="130">
        <v>0.46</v>
      </c>
      <c r="Q4" s="131">
        <v>0.56000000000000005</v>
      </c>
      <c r="R4" s="130"/>
      <c r="S4" s="128">
        <v>0.36</v>
      </c>
      <c r="T4" s="129">
        <v>0.41</v>
      </c>
      <c r="U4" s="130">
        <v>0.46</v>
      </c>
      <c r="V4" s="131">
        <v>0.56000000000000005</v>
      </c>
      <c r="W4" s="130"/>
      <c r="X4" s="128">
        <v>0.36</v>
      </c>
      <c r="Y4" s="129">
        <v>0.41</v>
      </c>
      <c r="Z4" s="130">
        <v>0.46</v>
      </c>
      <c r="AA4" s="131">
        <v>0.56000000000000005</v>
      </c>
      <c r="AB4" s="132" t="s">
        <v>240</v>
      </c>
      <c r="AC4" s="118"/>
      <c r="AD4" s="133">
        <f>20000*8000/26000</f>
        <v>6153.8461538461543</v>
      </c>
      <c r="AE4" s="118"/>
      <c r="AF4" s="118"/>
      <c r="AG4" s="118"/>
      <c r="AH4" s="118"/>
      <c r="AI4" s="118"/>
      <c r="AJ4" s="118"/>
      <c r="AK4" s="118"/>
      <c r="AL4" s="118"/>
      <c r="AM4" s="118"/>
      <c r="AN4" s="118"/>
      <c r="AO4" s="118"/>
      <c r="AP4" s="118"/>
      <c r="AQ4" s="118"/>
      <c r="AR4" s="118"/>
      <c r="AS4" s="118"/>
      <c r="AT4" s="118"/>
      <c r="AU4" s="118"/>
      <c r="AV4" s="118"/>
    </row>
    <row r="5" spans="1:48" ht="15" customHeight="1" x14ac:dyDescent="0.25">
      <c r="A5" s="117"/>
      <c r="B5" s="125" t="s">
        <v>56</v>
      </c>
      <c r="C5" s="134" t="s">
        <v>241</v>
      </c>
      <c r="D5" s="127" t="s">
        <v>131</v>
      </c>
      <c r="E5" s="289" t="s">
        <v>132</v>
      </c>
      <c r="F5" s="238"/>
      <c r="G5" s="127" t="s">
        <v>48</v>
      </c>
      <c r="H5" s="127" t="s">
        <v>133</v>
      </c>
      <c r="I5" s="128">
        <v>0.28000000000000003</v>
      </c>
      <c r="J5" s="129">
        <v>0.33</v>
      </c>
      <c r="K5" s="130">
        <v>0.38</v>
      </c>
      <c r="L5" s="131">
        <v>0.48</v>
      </c>
      <c r="M5" s="130"/>
      <c r="N5" s="128">
        <v>0.28000000000000003</v>
      </c>
      <c r="O5" s="129">
        <v>0.33</v>
      </c>
      <c r="P5" s="130">
        <v>0.38</v>
      </c>
      <c r="Q5" s="131">
        <v>0.48</v>
      </c>
      <c r="R5" s="130"/>
      <c r="S5" s="128">
        <v>0.28000000000000003</v>
      </c>
      <c r="T5" s="129">
        <v>0.33</v>
      </c>
      <c r="U5" s="130">
        <v>0.38</v>
      </c>
      <c r="V5" s="131">
        <v>0.48</v>
      </c>
      <c r="W5" s="130"/>
      <c r="X5" s="128">
        <v>0.28000000000000003</v>
      </c>
      <c r="Y5" s="129">
        <v>0.33</v>
      </c>
      <c r="Z5" s="130">
        <v>0.38</v>
      </c>
      <c r="AA5" s="131">
        <v>0.48</v>
      </c>
      <c r="AB5" s="132" t="s">
        <v>240</v>
      </c>
      <c r="AC5" s="118"/>
      <c r="AD5" s="118"/>
      <c r="AE5" s="118"/>
      <c r="AF5" s="118"/>
      <c r="AG5" s="118"/>
      <c r="AH5" s="118"/>
      <c r="AI5" s="118"/>
      <c r="AJ5" s="118"/>
      <c r="AK5" s="118"/>
      <c r="AL5" s="118"/>
      <c r="AM5" s="118"/>
      <c r="AN5" s="118"/>
      <c r="AO5" s="118"/>
      <c r="AP5" s="118"/>
      <c r="AQ5" s="118"/>
      <c r="AR5" s="118"/>
      <c r="AS5" s="118"/>
      <c r="AT5" s="118"/>
      <c r="AU5" s="118"/>
      <c r="AV5" s="118"/>
    </row>
    <row r="6" spans="1:48" ht="15" customHeight="1" x14ac:dyDescent="0.25">
      <c r="A6" s="117"/>
      <c r="B6" s="125" t="s">
        <v>129</v>
      </c>
      <c r="C6" s="126" t="s">
        <v>126</v>
      </c>
      <c r="D6" s="127" t="s">
        <v>127</v>
      </c>
      <c r="E6" s="289" t="s">
        <v>128</v>
      </c>
      <c r="F6" s="238"/>
      <c r="G6" s="127" t="s">
        <v>48</v>
      </c>
      <c r="H6" s="127" t="s">
        <v>125</v>
      </c>
      <c r="I6" s="128">
        <v>0.03</v>
      </c>
      <c r="J6" s="129">
        <v>0.06</v>
      </c>
      <c r="K6" s="130">
        <v>0.1</v>
      </c>
      <c r="L6" s="131">
        <v>0.17</v>
      </c>
      <c r="M6" s="130"/>
      <c r="N6" s="128">
        <v>0.03</v>
      </c>
      <c r="O6" s="129">
        <v>0.06</v>
      </c>
      <c r="P6" s="130">
        <v>0.1</v>
      </c>
      <c r="Q6" s="131">
        <v>0.17</v>
      </c>
      <c r="R6" s="130"/>
      <c r="S6" s="128">
        <v>0.03</v>
      </c>
      <c r="T6" s="129">
        <v>0.06</v>
      </c>
      <c r="U6" s="130">
        <v>0.1</v>
      </c>
      <c r="V6" s="131">
        <v>0.17</v>
      </c>
      <c r="W6" s="130"/>
      <c r="X6" s="128">
        <v>0.03</v>
      </c>
      <c r="Y6" s="129">
        <v>0.06</v>
      </c>
      <c r="Z6" s="130">
        <v>0.1</v>
      </c>
      <c r="AA6" s="131">
        <v>0.17</v>
      </c>
      <c r="AB6" s="132" t="s">
        <v>240</v>
      </c>
      <c r="AC6" s="118"/>
      <c r="AD6" s="118"/>
      <c r="AE6" s="118"/>
      <c r="AF6" s="118"/>
      <c r="AG6" s="118"/>
      <c r="AH6" s="118"/>
      <c r="AI6" s="118"/>
      <c r="AJ6" s="118"/>
      <c r="AK6" s="118"/>
      <c r="AL6" s="118"/>
      <c r="AM6" s="118"/>
      <c r="AN6" s="118"/>
      <c r="AO6" s="118"/>
      <c r="AP6" s="118"/>
      <c r="AQ6" s="118"/>
      <c r="AR6" s="118"/>
      <c r="AS6" s="118"/>
      <c r="AT6" s="118"/>
      <c r="AU6" s="118"/>
      <c r="AV6" s="118"/>
    </row>
    <row r="7" spans="1:48" ht="15" customHeight="1" x14ac:dyDescent="0.25">
      <c r="A7" s="117"/>
      <c r="B7" s="135"/>
      <c r="C7" s="135"/>
      <c r="D7" s="136"/>
      <c r="E7" s="136"/>
      <c r="F7" s="136"/>
      <c r="G7" s="136"/>
      <c r="H7" s="136"/>
      <c r="I7" s="136"/>
      <c r="J7" s="136"/>
      <c r="K7" s="136"/>
      <c r="L7" s="136"/>
      <c r="M7" s="136"/>
      <c r="N7" s="136"/>
      <c r="O7" s="136"/>
      <c r="P7" s="136"/>
      <c r="Q7" s="137"/>
      <c r="R7" s="137"/>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row>
    <row r="8" spans="1:48" ht="15" customHeight="1" x14ac:dyDescent="0.35">
      <c r="A8" s="138"/>
      <c r="B8" s="274" t="s">
        <v>31</v>
      </c>
      <c r="C8" s="275"/>
      <c r="D8" s="275"/>
      <c r="E8" s="275"/>
      <c r="F8" s="275"/>
      <c r="G8" s="275"/>
      <c r="H8" s="275"/>
      <c r="I8" s="275"/>
      <c r="J8" s="275"/>
      <c r="K8" s="275"/>
      <c r="L8" s="275"/>
      <c r="M8" s="275"/>
      <c r="N8" s="275"/>
      <c r="O8" s="275"/>
      <c r="P8" s="275"/>
      <c r="Q8" s="275"/>
      <c r="R8" s="276"/>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row>
    <row r="9" spans="1:48" ht="15" customHeight="1" x14ac:dyDescent="0.25">
      <c r="A9" s="117"/>
      <c r="B9" s="238"/>
      <c r="C9" s="238"/>
      <c r="D9" s="238"/>
      <c r="E9" s="238"/>
      <c r="F9" s="238"/>
      <c r="G9" s="238"/>
      <c r="H9" s="23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row>
    <row r="10" spans="1:48" ht="15" customHeight="1" x14ac:dyDescent="0.35">
      <c r="A10" s="117"/>
      <c r="B10" s="138"/>
      <c r="C10" s="139" t="s">
        <v>9</v>
      </c>
      <c r="D10" s="140">
        <v>2018</v>
      </c>
      <c r="E10" s="141">
        <v>2019</v>
      </c>
      <c r="F10" s="283">
        <v>2020</v>
      </c>
      <c r="G10" s="238"/>
      <c r="H10" s="284">
        <v>2021</v>
      </c>
      <c r="I10" s="238"/>
      <c r="J10" s="118"/>
      <c r="K10" s="118"/>
      <c r="L10" s="118"/>
      <c r="M10" s="118"/>
      <c r="N10" s="118"/>
      <c r="O10" s="118"/>
      <c r="P10" s="118"/>
      <c r="Q10" s="238"/>
      <c r="R10" s="23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row>
    <row r="11" spans="1:48" ht="15" customHeight="1" x14ac:dyDescent="0.3">
      <c r="A11" s="117"/>
      <c r="B11" s="138"/>
      <c r="C11" s="142" t="s">
        <v>58</v>
      </c>
      <c r="D11" s="143">
        <v>10000000</v>
      </c>
      <c r="E11" s="144">
        <v>7000000</v>
      </c>
      <c r="F11" s="285">
        <v>11000000</v>
      </c>
      <c r="G11" s="238"/>
      <c r="H11" s="286">
        <v>11000000</v>
      </c>
      <c r="I11" s="23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row>
    <row r="12" spans="1:48" ht="15" customHeight="1" x14ac:dyDescent="0.3">
      <c r="A12" s="117"/>
      <c r="B12" s="138"/>
      <c r="C12" s="145" t="s">
        <v>11</v>
      </c>
      <c r="D12" s="146">
        <v>0.1</v>
      </c>
      <c r="E12" s="147">
        <v>0.1</v>
      </c>
      <c r="F12" s="279" t="str">
        <f t="shared" ref="F12:F13" ca="1" si="0">F12</f>
        <v>#REF!</v>
      </c>
      <c r="G12" s="238"/>
      <c r="H12" s="287">
        <v>0.1</v>
      </c>
      <c r="I12" s="238"/>
      <c r="J12" s="118"/>
      <c r="K12" s="118"/>
      <c r="L12" s="238"/>
      <c r="M12" s="238"/>
      <c r="N12" s="14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row>
    <row r="13" spans="1:48" ht="15" customHeight="1" x14ac:dyDescent="0.3">
      <c r="A13" s="117"/>
      <c r="B13" s="138"/>
      <c r="C13" s="145" t="s">
        <v>12</v>
      </c>
      <c r="D13" s="146">
        <v>0.9</v>
      </c>
      <c r="E13" s="147">
        <v>0.9</v>
      </c>
      <c r="F13" s="279" t="str">
        <f t="shared" ca="1" si="0"/>
        <v>#REF!</v>
      </c>
      <c r="G13" s="238"/>
      <c r="H13" s="287">
        <v>0.9</v>
      </c>
      <c r="I13" s="238"/>
      <c r="J13" s="118"/>
      <c r="K13" s="118"/>
      <c r="L13" s="238"/>
      <c r="M13" s="238"/>
      <c r="N13" s="14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row>
    <row r="14" spans="1:48" ht="15" customHeight="1" x14ac:dyDescent="0.25">
      <c r="A14" s="117"/>
      <c r="B14" s="117"/>
      <c r="C14" s="117"/>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row>
    <row r="15" spans="1:48" ht="15" customHeight="1" x14ac:dyDescent="0.35">
      <c r="A15" s="138"/>
      <c r="B15" s="303" t="s">
        <v>41</v>
      </c>
      <c r="C15" s="238"/>
      <c r="D15" s="238"/>
      <c r="E15" s="238"/>
      <c r="F15" s="238"/>
      <c r="G15" s="238"/>
      <c r="H15" s="238"/>
      <c r="I15" s="281" t="s">
        <v>242</v>
      </c>
      <c r="J15" s="238"/>
      <c r="K15" s="238"/>
      <c r="L15" s="238"/>
      <c r="M15" s="238"/>
      <c r="N15" s="281" t="s">
        <v>243</v>
      </c>
      <c r="O15" s="238"/>
      <c r="P15" s="238"/>
      <c r="Q15" s="238"/>
      <c r="R15" s="238"/>
      <c r="S15" s="282" t="s">
        <v>244</v>
      </c>
      <c r="T15" s="238"/>
      <c r="U15" s="238"/>
      <c r="V15" s="238"/>
      <c r="W15" s="238"/>
      <c r="X15" s="282" t="s">
        <v>245</v>
      </c>
      <c r="Y15" s="238"/>
      <c r="Z15" s="238"/>
      <c r="AA15" s="238"/>
      <c r="AB15" s="238"/>
      <c r="AC15" s="302" t="s">
        <v>246</v>
      </c>
      <c r="AD15" s="238"/>
      <c r="AE15" s="238"/>
      <c r="AF15" s="238"/>
      <c r="AG15" s="238"/>
      <c r="AH15" s="302" t="s">
        <v>247</v>
      </c>
      <c r="AI15" s="238"/>
      <c r="AJ15" s="238"/>
      <c r="AK15" s="238"/>
      <c r="AL15" s="238"/>
      <c r="AM15" s="294" t="s">
        <v>207</v>
      </c>
      <c r="AN15" s="238"/>
      <c r="AO15" s="238"/>
      <c r="AP15" s="238"/>
      <c r="AQ15" s="238"/>
      <c r="AR15" s="294" t="s">
        <v>248</v>
      </c>
      <c r="AS15" s="238"/>
      <c r="AT15" s="238"/>
      <c r="AU15" s="238"/>
      <c r="AV15" s="238"/>
    </row>
    <row r="16" spans="1:48" ht="15" customHeight="1" x14ac:dyDescent="0.25">
      <c r="A16" s="149" t="s">
        <v>249</v>
      </c>
      <c r="B16" s="119" t="s">
        <v>42</v>
      </c>
      <c r="C16" s="120" t="s">
        <v>59</v>
      </c>
      <c r="D16" s="120" t="s">
        <v>44</v>
      </c>
      <c r="E16" s="288" t="s">
        <v>60</v>
      </c>
      <c r="F16" s="238"/>
      <c r="G16" s="120" t="s">
        <v>46</v>
      </c>
      <c r="H16" s="120" t="s">
        <v>47</v>
      </c>
      <c r="I16" s="304" t="s">
        <v>61</v>
      </c>
      <c r="J16" s="238"/>
      <c r="K16" s="238"/>
      <c r="L16" s="238"/>
      <c r="M16" s="238"/>
      <c r="N16" s="304" t="s">
        <v>61</v>
      </c>
      <c r="O16" s="238"/>
      <c r="P16" s="238"/>
      <c r="Q16" s="238"/>
      <c r="R16" s="238"/>
      <c r="S16" s="305" t="s">
        <v>61</v>
      </c>
      <c r="T16" s="238"/>
      <c r="U16" s="238"/>
      <c r="V16" s="238"/>
      <c r="W16" s="238"/>
      <c r="X16" s="305" t="s">
        <v>61</v>
      </c>
      <c r="Y16" s="238"/>
      <c r="Z16" s="238"/>
      <c r="AA16" s="238"/>
      <c r="AB16" s="238"/>
      <c r="AC16" s="293" t="s">
        <v>61</v>
      </c>
      <c r="AD16" s="238"/>
      <c r="AE16" s="238"/>
      <c r="AF16" s="238"/>
      <c r="AG16" s="238"/>
      <c r="AH16" s="293" t="s">
        <v>61</v>
      </c>
      <c r="AI16" s="238"/>
      <c r="AJ16" s="238"/>
      <c r="AK16" s="238"/>
      <c r="AL16" s="238"/>
      <c r="AM16" s="294" t="s">
        <v>61</v>
      </c>
      <c r="AN16" s="238"/>
      <c r="AO16" s="238"/>
      <c r="AP16" s="238"/>
      <c r="AQ16" s="238"/>
      <c r="AR16" s="294" t="s">
        <v>61</v>
      </c>
      <c r="AS16" s="238"/>
      <c r="AT16" s="238"/>
      <c r="AU16" s="238"/>
      <c r="AV16" s="238"/>
    </row>
    <row r="17" spans="1:48" ht="15" customHeight="1" x14ac:dyDescent="0.25">
      <c r="A17" s="152" t="s">
        <v>250</v>
      </c>
      <c r="B17" s="125" t="s">
        <v>62</v>
      </c>
      <c r="C17" s="126" t="s">
        <v>63</v>
      </c>
      <c r="D17" s="134" t="s">
        <v>251</v>
      </c>
      <c r="E17" s="126" t="s">
        <v>252</v>
      </c>
      <c r="F17" s="117"/>
      <c r="G17" s="126" t="s">
        <v>66</v>
      </c>
      <c r="H17" s="126" t="s">
        <v>66</v>
      </c>
      <c r="I17" s="295">
        <v>0</v>
      </c>
      <c r="J17" s="238"/>
      <c r="K17" s="238"/>
      <c r="L17" s="238"/>
      <c r="M17" s="238"/>
      <c r="N17" s="295">
        <v>1</v>
      </c>
      <c r="O17" s="238"/>
      <c r="P17" s="238"/>
      <c r="Q17" s="238"/>
      <c r="R17" s="238"/>
      <c r="S17" s="296">
        <v>2</v>
      </c>
      <c r="T17" s="238"/>
      <c r="U17" s="238"/>
      <c r="V17" s="238"/>
      <c r="W17" s="238"/>
      <c r="X17" s="296">
        <v>2</v>
      </c>
      <c r="Y17" s="238"/>
      <c r="Z17" s="238"/>
      <c r="AA17" s="238"/>
      <c r="AB17" s="238"/>
      <c r="AC17" s="297">
        <v>3</v>
      </c>
      <c r="AD17" s="238"/>
      <c r="AE17" s="238"/>
      <c r="AF17" s="238"/>
      <c r="AG17" s="238"/>
      <c r="AH17" s="297">
        <v>2</v>
      </c>
      <c r="AI17" s="238"/>
      <c r="AJ17" s="238"/>
      <c r="AK17" s="238"/>
      <c r="AL17" s="238"/>
      <c r="AM17" s="298">
        <v>3</v>
      </c>
      <c r="AN17" s="238"/>
      <c r="AO17" s="238"/>
      <c r="AP17" s="238"/>
      <c r="AQ17" s="238"/>
      <c r="AR17" s="298">
        <v>2</v>
      </c>
      <c r="AS17" s="238"/>
      <c r="AT17" s="238"/>
      <c r="AU17" s="238"/>
      <c r="AV17" s="238"/>
    </row>
    <row r="18" spans="1:48" ht="15" customHeight="1" x14ac:dyDescent="0.25">
      <c r="A18" s="152" t="s">
        <v>250</v>
      </c>
      <c r="B18" s="125" t="s">
        <v>67</v>
      </c>
      <c r="C18" s="126" t="s">
        <v>72</v>
      </c>
      <c r="D18" s="126"/>
      <c r="E18" s="126" t="s">
        <v>74</v>
      </c>
      <c r="F18" s="117"/>
      <c r="G18" s="126" t="s">
        <v>66</v>
      </c>
      <c r="H18" s="126" t="s">
        <v>66</v>
      </c>
      <c r="I18" s="295">
        <v>0</v>
      </c>
      <c r="J18" s="238"/>
      <c r="K18" s="238"/>
      <c r="L18" s="238"/>
      <c r="M18" s="238"/>
      <c r="N18" s="295">
        <v>0</v>
      </c>
      <c r="O18" s="238"/>
      <c r="P18" s="238"/>
      <c r="Q18" s="238"/>
      <c r="R18" s="238"/>
      <c r="S18" s="296">
        <v>1</v>
      </c>
      <c r="T18" s="238"/>
      <c r="U18" s="238"/>
      <c r="V18" s="238"/>
      <c r="W18" s="238"/>
      <c r="X18" s="296">
        <v>1</v>
      </c>
      <c r="Y18" s="238"/>
      <c r="Z18" s="238"/>
      <c r="AA18" s="238"/>
      <c r="AB18" s="238"/>
      <c r="AC18" s="297">
        <v>2</v>
      </c>
      <c r="AD18" s="238"/>
      <c r="AE18" s="238"/>
      <c r="AF18" s="238"/>
      <c r="AG18" s="238"/>
      <c r="AH18" s="297">
        <v>1</v>
      </c>
      <c r="AI18" s="238"/>
      <c r="AJ18" s="238"/>
      <c r="AK18" s="238"/>
      <c r="AL18" s="238"/>
      <c r="AM18" s="298">
        <v>2</v>
      </c>
      <c r="AN18" s="238"/>
      <c r="AO18" s="238"/>
      <c r="AP18" s="238"/>
      <c r="AQ18" s="238"/>
      <c r="AR18" s="298">
        <v>0</v>
      </c>
      <c r="AS18" s="238"/>
      <c r="AT18" s="238"/>
      <c r="AU18" s="238"/>
      <c r="AV18" s="238"/>
    </row>
    <row r="19" spans="1:48" ht="15" customHeight="1" x14ac:dyDescent="0.25">
      <c r="A19" s="152" t="s">
        <v>250</v>
      </c>
      <c r="B19" s="125" t="s">
        <v>71</v>
      </c>
      <c r="C19" s="126" t="s">
        <v>76</v>
      </c>
      <c r="D19" s="126"/>
      <c r="E19" s="126" t="s">
        <v>253</v>
      </c>
      <c r="F19" s="117"/>
      <c r="G19" s="126" t="s">
        <v>66</v>
      </c>
      <c r="H19" s="126" t="s">
        <v>66</v>
      </c>
      <c r="I19" s="295">
        <v>0</v>
      </c>
      <c r="J19" s="238"/>
      <c r="K19" s="238"/>
      <c r="L19" s="238"/>
      <c r="M19" s="238"/>
      <c r="N19" s="295">
        <v>0</v>
      </c>
      <c r="O19" s="238"/>
      <c r="P19" s="238"/>
      <c r="Q19" s="238"/>
      <c r="R19" s="238"/>
      <c r="S19" s="296">
        <v>0</v>
      </c>
      <c r="T19" s="238"/>
      <c r="U19" s="238"/>
      <c r="V19" s="238"/>
      <c r="W19" s="238"/>
      <c r="X19" s="296">
        <v>0</v>
      </c>
      <c r="Y19" s="238"/>
      <c r="Z19" s="238"/>
      <c r="AA19" s="238"/>
      <c r="AB19" s="238"/>
      <c r="AC19" s="297">
        <v>1</v>
      </c>
      <c r="AD19" s="238"/>
      <c r="AE19" s="238"/>
      <c r="AF19" s="238"/>
      <c r="AG19" s="238"/>
      <c r="AH19" s="297">
        <v>0</v>
      </c>
      <c r="AI19" s="238"/>
      <c r="AJ19" s="238"/>
      <c r="AK19" s="238"/>
      <c r="AL19" s="238"/>
      <c r="AM19" s="298">
        <v>1</v>
      </c>
      <c r="AN19" s="238"/>
      <c r="AO19" s="238"/>
      <c r="AP19" s="238"/>
      <c r="AQ19" s="238"/>
      <c r="AR19" s="298">
        <v>0</v>
      </c>
      <c r="AS19" s="238"/>
      <c r="AT19" s="238"/>
      <c r="AU19" s="238"/>
      <c r="AV19" s="238"/>
    </row>
    <row r="20" spans="1:48" ht="15" customHeight="1" x14ac:dyDescent="0.25">
      <c r="A20" s="152" t="s">
        <v>250</v>
      </c>
      <c r="B20" s="125" t="s">
        <v>75</v>
      </c>
      <c r="C20" s="126" t="s">
        <v>254</v>
      </c>
      <c r="D20" s="126" t="s">
        <v>80</v>
      </c>
      <c r="E20" s="126" t="s">
        <v>81</v>
      </c>
      <c r="F20" s="117"/>
      <c r="G20" s="126" t="s">
        <v>66</v>
      </c>
      <c r="H20" s="126" t="s">
        <v>66</v>
      </c>
      <c r="I20" s="295">
        <v>0</v>
      </c>
      <c r="J20" s="238"/>
      <c r="K20" s="238"/>
      <c r="L20" s="238"/>
      <c r="M20" s="238"/>
      <c r="N20" s="295">
        <v>0</v>
      </c>
      <c r="O20" s="238"/>
      <c r="P20" s="238"/>
      <c r="Q20" s="238"/>
      <c r="R20" s="238"/>
      <c r="S20" s="296">
        <v>0</v>
      </c>
      <c r="T20" s="238"/>
      <c r="U20" s="238"/>
      <c r="V20" s="238"/>
      <c r="W20" s="238"/>
      <c r="X20" s="296">
        <v>0</v>
      </c>
      <c r="Y20" s="238"/>
      <c r="Z20" s="238"/>
      <c r="AA20" s="238"/>
      <c r="AB20" s="238"/>
      <c r="AC20" s="297">
        <v>1</v>
      </c>
      <c r="AD20" s="238"/>
      <c r="AE20" s="238"/>
      <c r="AF20" s="238"/>
      <c r="AG20" s="238"/>
      <c r="AH20" s="297">
        <v>0</v>
      </c>
      <c r="AI20" s="238"/>
      <c r="AJ20" s="238"/>
      <c r="AK20" s="238"/>
      <c r="AL20" s="238"/>
      <c r="AM20" s="298">
        <v>1</v>
      </c>
      <c r="AN20" s="238"/>
      <c r="AO20" s="238"/>
      <c r="AP20" s="238"/>
      <c r="AQ20" s="238"/>
      <c r="AR20" s="298">
        <v>1</v>
      </c>
      <c r="AS20" s="238"/>
      <c r="AT20" s="238"/>
      <c r="AU20" s="238"/>
      <c r="AV20" s="238"/>
    </row>
    <row r="21" spans="1:48" ht="15" customHeight="1" x14ac:dyDescent="0.25">
      <c r="A21" s="152" t="s">
        <v>250</v>
      </c>
      <c r="B21" s="125" t="s">
        <v>78</v>
      </c>
      <c r="C21" s="126" t="s">
        <v>255</v>
      </c>
      <c r="D21" s="126" t="s">
        <v>85</v>
      </c>
      <c r="E21" s="273" t="s">
        <v>86</v>
      </c>
      <c r="F21" s="238"/>
      <c r="G21" s="126" t="s">
        <v>53</v>
      </c>
      <c r="H21" s="126" t="s">
        <v>54</v>
      </c>
      <c r="I21" s="238"/>
      <c r="J21" s="238"/>
      <c r="K21" s="238"/>
      <c r="L21" s="238"/>
      <c r="M21" s="238"/>
      <c r="N21" s="238"/>
      <c r="O21" s="238"/>
      <c r="P21" s="238"/>
      <c r="Q21" s="238"/>
      <c r="R21" s="238"/>
      <c r="S21" s="296">
        <v>10000</v>
      </c>
      <c r="T21" s="238"/>
      <c r="U21" s="238"/>
      <c r="V21" s="238"/>
      <c r="W21" s="238"/>
      <c r="X21" s="296">
        <v>8808</v>
      </c>
      <c r="Y21" s="238"/>
      <c r="Z21" s="238"/>
      <c r="AA21" s="238"/>
      <c r="AB21" s="238"/>
      <c r="AC21" s="297">
        <v>10000</v>
      </c>
      <c r="AD21" s="238"/>
      <c r="AE21" s="238"/>
      <c r="AF21" s="238"/>
      <c r="AG21" s="238"/>
      <c r="AH21" s="297">
        <v>0</v>
      </c>
      <c r="AI21" s="238"/>
      <c r="AJ21" s="238"/>
      <c r="AK21" s="238"/>
      <c r="AL21" s="238"/>
      <c r="AM21" s="298">
        <v>10000</v>
      </c>
      <c r="AN21" s="238"/>
      <c r="AO21" s="238"/>
      <c r="AP21" s="238"/>
      <c r="AQ21" s="238"/>
      <c r="AR21" s="298">
        <v>0</v>
      </c>
      <c r="AS21" s="238"/>
      <c r="AT21" s="238"/>
      <c r="AU21" s="238"/>
      <c r="AV21" s="238"/>
    </row>
    <row r="22" spans="1:48" ht="15" customHeight="1" x14ac:dyDescent="0.25">
      <c r="A22" s="152" t="s">
        <v>250</v>
      </c>
      <c r="B22" s="125" t="s">
        <v>256</v>
      </c>
      <c r="C22" s="126" t="s">
        <v>88</v>
      </c>
      <c r="D22" s="126"/>
      <c r="E22" s="273" t="s">
        <v>89</v>
      </c>
      <c r="F22" s="238"/>
      <c r="G22" s="126" t="s">
        <v>53</v>
      </c>
      <c r="H22" s="126" t="s">
        <v>54</v>
      </c>
      <c r="I22" s="238"/>
      <c r="J22" s="238"/>
      <c r="K22" s="238"/>
      <c r="L22" s="238"/>
      <c r="M22" s="238"/>
      <c r="N22" s="238"/>
      <c r="O22" s="238"/>
      <c r="P22" s="238"/>
      <c r="Q22" s="238"/>
      <c r="R22" s="238"/>
      <c r="S22" s="296">
        <v>20</v>
      </c>
      <c r="T22" s="238"/>
      <c r="U22" s="238"/>
      <c r="V22" s="238"/>
      <c r="W22" s="238"/>
      <c r="X22" s="296">
        <v>7</v>
      </c>
      <c r="Y22" s="238"/>
      <c r="Z22" s="238"/>
      <c r="AA22" s="238"/>
      <c r="AB22" s="238"/>
      <c r="AC22" s="297">
        <v>70</v>
      </c>
      <c r="AD22" s="238"/>
      <c r="AE22" s="238"/>
      <c r="AF22" s="238"/>
      <c r="AG22" s="238"/>
      <c r="AH22" s="297">
        <v>20</v>
      </c>
      <c r="AI22" s="238"/>
      <c r="AJ22" s="238"/>
      <c r="AK22" s="238"/>
      <c r="AL22" s="238"/>
      <c r="AM22" s="298">
        <v>70</v>
      </c>
      <c r="AN22" s="238"/>
      <c r="AO22" s="238"/>
      <c r="AP22" s="238"/>
      <c r="AQ22" s="238"/>
      <c r="AR22" s="298">
        <v>0</v>
      </c>
      <c r="AS22" s="238"/>
      <c r="AT22" s="238"/>
      <c r="AU22" s="238"/>
      <c r="AV22" s="238"/>
    </row>
    <row r="23" spans="1:48" ht="15" customHeight="1" x14ac:dyDescent="0.25">
      <c r="A23" s="152" t="s">
        <v>250</v>
      </c>
      <c r="B23" s="125" t="s">
        <v>257</v>
      </c>
      <c r="C23" s="126" t="s">
        <v>91</v>
      </c>
      <c r="D23" s="126" t="s">
        <v>92</v>
      </c>
      <c r="E23" s="273" t="s">
        <v>93</v>
      </c>
      <c r="F23" s="238"/>
      <c r="G23" s="126" t="s">
        <v>53</v>
      </c>
      <c r="H23" s="126" t="s">
        <v>54</v>
      </c>
      <c r="I23" s="238"/>
      <c r="J23" s="238"/>
      <c r="K23" s="238"/>
      <c r="L23" s="238"/>
      <c r="M23" s="238"/>
      <c r="N23" s="238"/>
      <c r="O23" s="238"/>
      <c r="P23" s="238"/>
      <c r="Q23" s="238"/>
      <c r="R23" s="238"/>
      <c r="S23" s="296">
        <v>10</v>
      </c>
      <c r="T23" s="238"/>
      <c r="U23" s="238"/>
      <c r="V23" s="238"/>
      <c r="W23" s="238"/>
      <c r="X23" s="296">
        <v>5</v>
      </c>
      <c r="Y23" s="238"/>
      <c r="Z23" s="238"/>
      <c r="AA23" s="238"/>
      <c r="AB23" s="238"/>
      <c r="AC23" s="297">
        <v>40</v>
      </c>
      <c r="AD23" s="238"/>
      <c r="AE23" s="238"/>
      <c r="AF23" s="238"/>
      <c r="AG23" s="238"/>
      <c r="AH23" s="297">
        <v>8</v>
      </c>
      <c r="AI23" s="238"/>
      <c r="AJ23" s="238"/>
      <c r="AK23" s="238"/>
      <c r="AL23" s="238"/>
      <c r="AM23" s="298">
        <v>40</v>
      </c>
      <c r="AN23" s="238"/>
      <c r="AO23" s="238"/>
      <c r="AP23" s="238"/>
      <c r="AQ23" s="238"/>
      <c r="AR23" s="298">
        <v>0</v>
      </c>
      <c r="AS23" s="238"/>
      <c r="AT23" s="238"/>
      <c r="AU23" s="238"/>
      <c r="AV23" s="238"/>
    </row>
    <row r="24" spans="1:48" ht="15" customHeight="1" x14ac:dyDescent="0.25">
      <c r="A24" s="117"/>
      <c r="B24" s="117"/>
      <c r="C24" s="117"/>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row>
    <row r="25" spans="1:48" ht="15" customHeight="1" x14ac:dyDescent="0.35">
      <c r="A25" s="153"/>
      <c r="B25" s="280" t="s">
        <v>102</v>
      </c>
      <c r="C25" s="238"/>
      <c r="D25" s="238"/>
      <c r="E25" s="238"/>
      <c r="F25" s="238"/>
      <c r="G25" s="238"/>
      <c r="H25" s="306"/>
      <c r="I25" s="301" t="s">
        <v>258</v>
      </c>
      <c r="J25" s="238"/>
      <c r="K25" s="238"/>
      <c r="L25" s="135"/>
      <c r="M25" s="135"/>
      <c r="N25" s="135"/>
      <c r="O25" s="135"/>
      <c r="P25" s="135"/>
      <c r="Q25" s="135"/>
      <c r="R25" s="135"/>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row>
    <row r="26" spans="1:48" ht="15" customHeight="1" x14ac:dyDescent="0.25">
      <c r="A26" s="154"/>
      <c r="B26" s="155" t="s">
        <v>103</v>
      </c>
      <c r="C26" s="307" t="s">
        <v>259</v>
      </c>
      <c r="D26" s="238"/>
      <c r="E26" s="238"/>
      <c r="F26" s="238"/>
      <c r="G26" s="238"/>
      <c r="H26" s="238"/>
      <c r="I26" s="272" t="s">
        <v>260</v>
      </c>
      <c r="J26" s="238"/>
      <c r="K26" s="238"/>
      <c r="L26" s="156"/>
      <c r="M26" s="156"/>
      <c r="N26" s="156"/>
      <c r="O26" s="156"/>
      <c r="P26" s="156"/>
      <c r="Q26" s="156"/>
      <c r="R26" s="156"/>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row>
    <row r="27" spans="1:48" ht="15" customHeight="1" x14ac:dyDescent="0.25">
      <c r="A27" s="154"/>
      <c r="B27" s="155" t="s">
        <v>105</v>
      </c>
      <c r="C27" s="271" t="s">
        <v>106</v>
      </c>
      <c r="D27" s="238"/>
      <c r="E27" s="238"/>
      <c r="F27" s="238"/>
      <c r="G27" s="238"/>
      <c r="H27" s="238"/>
      <c r="I27" s="272" t="s">
        <v>261</v>
      </c>
      <c r="J27" s="238"/>
      <c r="K27" s="238"/>
      <c r="L27" s="156"/>
      <c r="M27" s="156"/>
      <c r="N27" s="156"/>
      <c r="O27" s="156"/>
      <c r="P27" s="156"/>
      <c r="Q27" s="156"/>
      <c r="R27" s="156"/>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row>
    <row r="28" spans="1:48" ht="15" customHeight="1" x14ac:dyDescent="0.25">
      <c r="A28" s="154"/>
      <c r="B28" s="155" t="s">
        <v>107</v>
      </c>
      <c r="C28" s="271" t="s">
        <v>108</v>
      </c>
      <c r="D28" s="238"/>
      <c r="E28" s="238"/>
      <c r="F28" s="238"/>
      <c r="G28" s="238"/>
      <c r="H28" s="238"/>
      <c r="I28" s="238"/>
      <c r="J28" s="238"/>
      <c r="K28" s="238"/>
      <c r="L28" s="156"/>
      <c r="M28" s="156"/>
      <c r="N28" s="156"/>
      <c r="O28" s="156"/>
      <c r="P28" s="156"/>
      <c r="Q28" s="156"/>
      <c r="R28" s="156"/>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row>
    <row r="29" spans="1:48" ht="15" customHeight="1" x14ac:dyDescent="0.25">
      <c r="A29" s="154"/>
      <c r="B29" s="155" t="s">
        <v>109</v>
      </c>
      <c r="C29" s="271" t="s">
        <v>262</v>
      </c>
      <c r="D29" s="238"/>
      <c r="E29" s="238"/>
      <c r="F29" s="238"/>
      <c r="G29" s="238"/>
      <c r="H29" s="238"/>
      <c r="I29" s="238"/>
      <c r="J29" s="238"/>
      <c r="K29" s="238"/>
      <c r="L29" s="156"/>
      <c r="M29" s="156"/>
      <c r="N29" s="156"/>
      <c r="O29" s="156"/>
      <c r="P29" s="156"/>
      <c r="Q29" s="156"/>
      <c r="R29" s="156"/>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row>
    <row r="30" spans="1:48" ht="15" customHeight="1" x14ac:dyDescent="0.25">
      <c r="A30" s="154"/>
      <c r="B30" s="155" t="s">
        <v>111</v>
      </c>
      <c r="C30" s="271" t="s">
        <v>263</v>
      </c>
      <c r="D30" s="238"/>
      <c r="E30" s="238"/>
      <c r="F30" s="238"/>
      <c r="G30" s="238"/>
      <c r="H30" s="238"/>
      <c r="I30" s="272" t="s">
        <v>264</v>
      </c>
      <c r="J30" s="238"/>
      <c r="K30" s="238"/>
      <c r="L30" s="156"/>
      <c r="M30" s="156"/>
      <c r="N30" s="156"/>
      <c r="O30" s="156"/>
      <c r="P30" s="156"/>
      <c r="Q30" s="156"/>
      <c r="R30" s="156"/>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row>
    <row r="31" spans="1:48" ht="15" customHeight="1" x14ac:dyDescent="0.25">
      <c r="A31" s="154"/>
      <c r="B31" s="155" t="s">
        <v>113</v>
      </c>
      <c r="C31" s="271" t="s">
        <v>265</v>
      </c>
      <c r="D31" s="238"/>
      <c r="E31" s="238"/>
      <c r="F31" s="238"/>
      <c r="G31" s="238"/>
      <c r="H31" s="238"/>
      <c r="I31" s="272" t="s">
        <v>261</v>
      </c>
      <c r="J31" s="238"/>
      <c r="K31" s="238"/>
      <c r="L31" s="156"/>
      <c r="M31" s="156"/>
      <c r="N31" s="156"/>
      <c r="O31" s="156"/>
      <c r="P31" s="156"/>
      <c r="Q31" s="156"/>
      <c r="R31" s="156"/>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row>
    <row r="32" spans="1:48" ht="15" customHeight="1" x14ac:dyDescent="0.25">
      <c r="A32" s="154"/>
      <c r="B32" s="155" t="s">
        <v>115</v>
      </c>
      <c r="C32" s="271" t="s">
        <v>266</v>
      </c>
      <c r="D32" s="238"/>
      <c r="E32" s="238"/>
      <c r="F32" s="238"/>
      <c r="G32" s="238"/>
      <c r="H32" s="238"/>
      <c r="I32" s="238"/>
      <c r="J32" s="238"/>
      <c r="K32" s="238"/>
      <c r="L32" s="156"/>
      <c r="M32" s="156"/>
      <c r="N32" s="156"/>
      <c r="O32" s="156"/>
      <c r="P32" s="156"/>
      <c r="Q32" s="156"/>
      <c r="R32" s="156"/>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row>
    <row r="33" spans="1:48" ht="15" customHeight="1" x14ac:dyDescent="0.25">
      <c r="A33" s="117"/>
      <c r="B33" s="155" t="s">
        <v>117</v>
      </c>
      <c r="C33" s="273" t="s">
        <v>114</v>
      </c>
      <c r="D33" s="238"/>
      <c r="E33" s="238"/>
      <c r="F33" s="238"/>
      <c r="G33" s="238"/>
      <c r="H33" s="238"/>
      <c r="I33" s="238"/>
      <c r="J33" s="238"/>
      <c r="K33" s="238"/>
      <c r="L33" s="117"/>
      <c r="M33" s="117"/>
      <c r="N33" s="117"/>
      <c r="O33" s="117"/>
      <c r="P33" s="117"/>
      <c r="Q33" s="117"/>
      <c r="R33" s="117"/>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row>
    <row r="34" spans="1:48" ht="15" customHeight="1" x14ac:dyDescent="0.25">
      <c r="A34" s="117"/>
      <c r="B34" s="155" t="s">
        <v>119</v>
      </c>
      <c r="C34" s="273" t="s">
        <v>267</v>
      </c>
      <c r="D34" s="238"/>
      <c r="E34" s="238"/>
      <c r="F34" s="238"/>
      <c r="G34" s="238"/>
      <c r="H34" s="238"/>
      <c r="I34" s="238"/>
      <c r="J34" s="238"/>
      <c r="K34" s="238"/>
      <c r="L34" s="117"/>
      <c r="M34" s="117"/>
      <c r="N34" s="117"/>
      <c r="O34" s="117"/>
      <c r="P34" s="117"/>
      <c r="Q34" s="117"/>
      <c r="R34" s="117"/>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row>
    <row r="35" spans="1:48" ht="15" customHeight="1" x14ac:dyDescent="0.25">
      <c r="A35" s="117"/>
      <c r="B35" s="155" t="s">
        <v>190</v>
      </c>
      <c r="C35" s="273" t="s">
        <v>268</v>
      </c>
      <c r="D35" s="238"/>
      <c r="E35" s="238"/>
      <c r="F35" s="238"/>
      <c r="G35" s="238"/>
      <c r="H35" s="238"/>
      <c r="I35" s="272" t="s">
        <v>269</v>
      </c>
      <c r="J35" s="238"/>
      <c r="K35" s="238"/>
      <c r="L35" s="117"/>
      <c r="M35" s="117"/>
      <c r="N35" s="117"/>
      <c r="O35" s="117"/>
      <c r="P35" s="117"/>
      <c r="Q35" s="117"/>
      <c r="R35" s="117"/>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row>
    <row r="36" spans="1:48" x14ac:dyDescent="0.25">
      <c r="A36" s="117"/>
      <c r="B36" s="135"/>
      <c r="C36" s="135"/>
      <c r="D36" s="137"/>
      <c r="E36" s="137"/>
      <c r="F36" s="137"/>
      <c r="G36" s="137"/>
      <c r="H36" s="137"/>
      <c r="I36" s="137"/>
      <c r="J36" s="137"/>
      <c r="K36" s="137"/>
      <c r="L36" s="137"/>
      <c r="M36" s="137"/>
      <c r="N36" s="137"/>
      <c r="O36" s="137"/>
      <c r="P36" s="137"/>
      <c r="Q36" s="137"/>
      <c r="R36" s="137"/>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row>
    <row r="37" spans="1:48" ht="16.5" x14ac:dyDescent="0.35">
      <c r="A37" s="153"/>
      <c r="B37" s="274" t="s">
        <v>270</v>
      </c>
      <c r="C37" s="275"/>
      <c r="D37" s="275"/>
      <c r="E37" s="275"/>
      <c r="F37" s="275"/>
      <c r="G37" s="275"/>
      <c r="H37" s="275"/>
      <c r="I37" s="275"/>
      <c r="J37" s="275"/>
      <c r="K37" s="275"/>
      <c r="L37" s="275"/>
      <c r="M37" s="275"/>
      <c r="N37" s="275"/>
      <c r="O37" s="275"/>
      <c r="P37" s="275"/>
      <c r="Q37" s="275"/>
      <c r="R37" s="276"/>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row>
    <row r="38" spans="1:48" x14ac:dyDescent="0.25">
      <c r="A38" s="158"/>
      <c r="B38" s="238"/>
      <c r="C38" s="238"/>
      <c r="D38" s="238"/>
      <c r="E38" s="238"/>
      <c r="F38" s="238"/>
      <c r="G38" s="238"/>
      <c r="H38" s="238"/>
      <c r="I38" s="238"/>
      <c r="J38" s="238"/>
      <c r="K38" s="238"/>
      <c r="L38" s="238"/>
      <c r="M38" s="238"/>
      <c r="N38" s="238"/>
      <c r="O38" s="238"/>
      <c r="P38" s="238"/>
      <c r="Q38" s="238"/>
      <c r="R38" s="156"/>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row>
    <row r="39" spans="1:48" ht="21" x14ac:dyDescent="0.35">
      <c r="A39" s="117"/>
      <c r="B39" s="138"/>
      <c r="C39" s="139" t="s">
        <v>9</v>
      </c>
      <c r="D39" s="140">
        <v>2018</v>
      </c>
      <c r="E39" s="141">
        <v>2019</v>
      </c>
      <c r="F39" s="283">
        <v>2020</v>
      </c>
      <c r="G39" s="238"/>
      <c r="H39" s="284">
        <v>2021</v>
      </c>
      <c r="I39" s="23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row>
    <row r="40" spans="1:48" ht="18.75" x14ac:dyDescent="0.3">
      <c r="A40" s="117"/>
      <c r="B40" s="138"/>
      <c r="C40" s="142" t="s">
        <v>58</v>
      </c>
      <c r="D40" s="143">
        <v>230000000</v>
      </c>
      <c r="E40" s="144">
        <v>200000000</v>
      </c>
      <c r="F40" s="285">
        <v>195000000</v>
      </c>
      <c r="G40" s="238"/>
      <c r="H40" s="286">
        <f>104000000+68220+10170000+24000000+66000000</f>
        <v>204238220</v>
      </c>
      <c r="I40" s="238"/>
      <c r="J40" s="159"/>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row>
    <row r="41" spans="1:48" ht="18.75" x14ac:dyDescent="0.3">
      <c r="A41" s="117"/>
      <c r="B41" s="138"/>
      <c r="C41" s="145" t="s">
        <v>11</v>
      </c>
      <c r="D41" s="146">
        <v>0.45</v>
      </c>
      <c r="E41" s="147">
        <v>0.4</v>
      </c>
      <c r="F41" s="279" t="str">
        <f t="shared" ref="F41:F42" ca="1" si="1">F41</f>
        <v>#REF!</v>
      </c>
      <c r="G41" s="238"/>
      <c r="H41" s="287">
        <v>0.55000000000000004</v>
      </c>
      <c r="I41" s="238"/>
      <c r="J41" s="159"/>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row>
    <row r="42" spans="1:48" ht="18.75" x14ac:dyDescent="0.3">
      <c r="A42" s="135"/>
      <c r="B42" s="153"/>
      <c r="C42" s="145" t="s">
        <v>12</v>
      </c>
      <c r="D42" s="146">
        <v>0.55000000000000004</v>
      </c>
      <c r="E42" s="147">
        <v>0.6</v>
      </c>
      <c r="F42" s="279" t="str">
        <f t="shared" ca="1" si="1"/>
        <v>#REF!</v>
      </c>
      <c r="G42" s="238"/>
      <c r="H42" s="287">
        <v>0.45</v>
      </c>
      <c r="I42" s="238"/>
      <c r="J42" s="160"/>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row>
    <row r="43" spans="1:48" x14ac:dyDescent="0.25">
      <c r="A43" s="158"/>
      <c r="B43" s="161"/>
      <c r="C43" s="162"/>
      <c r="D43" s="163"/>
      <c r="E43" s="163"/>
      <c r="F43" s="164"/>
      <c r="G43" s="164"/>
      <c r="H43" s="164"/>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row>
    <row r="44" spans="1:48" ht="21" x14ac:dyDescent="0.35">
      <c r="A44" s="117"/>
      <c r="B44" s="280" t="s">
        <v>271</v>
      </c>
      <c r="C44" s="238"/>
      <c r="D44" s="238"/>
      <c r="E44" s="238"/>
      <c r="F44" s="238"/>
      <c r="G44" s="238"/>
      <c r="H44" s="238"/>
      <c r="I44" s="281" t="s">
        <v>242</v>
      </c>
      <c r="J44" s="238"/>
      <c r="K44" s="238"/>
      <c r="L44" s="238"/>
      <c r="M44" s="238"/>
      <c r="N44" s="281" t="s">
        <v>243</v>
      </c>
      <c r="O44" s="238"/>
      <c r="P44" s="238"/>
      <c r="Q44" s="238"/>
      <c r="R44" s="238"/>
      <c r="S44" s="282" t="s">
        <v>245</v>
      </c>
      <c r="T44" s="238"/>
      <c r="U44" s="238"/>
      <c r="V44" s="238"/>
      <c r="W44" s="238"/>
      <c r="X44" s="282" t="s">
        <v>245</v>
      </c>
      <c r="Y44" s="238"/>
      <c r="Z44" s="238"/>
      <c r="AA44" s="238"/>
      <c r="AB44" s="238"/>
      <c r="AC44" s="277" t="s">
        <v>246</v>
      </c>
      <c r="AD44" s="238"/>
      <c r="AE44" s="238"/>
      <c r="AF44" s="238"/>
      <c r="AG44" s="238"/>
      <c r="AH44" s="277" t="s">
        <v>272</v>
      </c>
      <c r="AI44" s="238"/>
      <c r="AJ44" s="238"/>
      <c r="AK44" s="238"/>
      <c r="AL44" s="238"/>
      <c r="AM44" s="278" t="s">
        <v>207</v>
      </c>
      <c r="AN44" s="238"/>
      <c r="AO44" s="238"/>
      <c r="AP44" s="238"/>
      <c r="AQ44" s="238"/>
      <c r="AR44" s="278" t="s">
        <v>273</v>
      </c>
      <c r="AS44" s="238"/>
      <c r="AT44" s="238"/>
      <c r="AU44" s="238"/>
      <c r="AV44" s="238"/>
    </row>
    <row r="45" spans="1:48" x14ac:dyDescent="0.25">
      <c r="A45" s="149" t="s">
        <v>249</v>
      </c>
      <c r="B45" s="119" t="s">
        <v>42</v>
      </c>
      <c r="C45" s="120" t="s">
        <v>59</v>
      </c>
      <c r="D45" s="120" t="s">
        <v>44</v>
      </c>
      <c r="E45" s="288" t="s">
        <v>60</v>
      </c>
      <c r="F45" s="238"/>
      <c r="G45" s="120" t="s">
        <v>46</v>
      </c>
      <c r="H45" s="120" t="s">
        <v>47</v>
      </c>
      <c r="I45" s="166" t="s">
        <v>135</v>
      </c>
      <c r="J45" s="166" t="s">
        <v>22</v>
      </c>
      <c r="K45" s="166" t="s">
        <v>23</v>
      </c>
      <c r="L45" s="166" t="s">
        <v>136</v>
      </c>
      <c r="M45" s="166" t="s">
        <v>137</v>
      </c>
      <c r="N45" s="150" t="s">
        <v>135</v>
      </c>
      <c r="O45" s="150" t="s">
        <v>22</v>
      </c>
      <c r="P45" s="150" t="s">
        <v>23</v>
      </c>
      <c r="Q45" s="150" t="s">
        <v>136</v>
      </c>
      <c r="R45" s="150" t="s">
        <v>137</v>
      </c>
      <c r="S45" s="151" t="s">
        <v>135</v>
      </c>
      <c r="T45" s="151" t="s">
        <v>22</v>
      </c>
      <c r="U45" s="151" t="s">
        <v>23</v>
      </c>
      <c r="V45" s="151" t="s">
        <v>136</v>
      </c>
      <c r="W45" s="151" t="s">
        <v>137</v>
      </c>
      <c r="X45" s="151" t="s">
        <v>135</v>
      </c>
      <c r="Y45" s="151" t="s">
        <v>22</v>
      </c>
      <c r="Z45" s="151" t="s">
        <v>23</v>
      </c>
      <c r="AA45" s="151" t="s">
        <v>136</v>
      </c>
      <c r="AB45" s="151" t="s">
        <v>137</v>
      </c>
      <c r="AC45" s="167" t="s">
        <v>135</v>
      </c>
      <c r="AD45" s="167" t="s">
        <v>22</v>
      </c>
      <c r="AE45" s="167" t="s">
        <v>23</v>
      </c>
      <c r="AF45" s="167" t="s">
        <v>136</v>
      </c>
      <c r="AG45" s="167" t="s">
        <v>137</v>
      </c>
      <c r="AH45" s="167" t="s">
        <v>135</v>
      </c>
      <c r="AI45" s="167" t="s">
        <v>22</v>
      </c>
      <c r="AJ45" s="167" t="s">
        <v>23</v>
      </c>
      <c r="AK45" s="167" t="s">
        <v>136</v>
      </c>
      <c r="AL45" s="167" t="s">
        <v>137</v>
      </c>
      <c r="AM45" s="168" t="s">
        <v>135</v>
      </c>
      <c r="AN45" s="168" t="s">
        <v>22</v>
      </c>
      <c r="AO45" s="168" t="s">
        <v>23</v>
      </c>
      <c r="AP45" s="168" t="s">
        <v>136</v>
      </c>
      <c r="AQ45" s="168" t="s">
        <v>137</v>
      </c>
      <c r="AR45" s="168" t="s">
        <v>135</v>
      </c>
      <c r="AS45" s="168" t="s">
        <v>22</v>
      </c>
      <c r="AT45" s="168" t="s">
        <v>23</v>
      </c>
      <c r="AU45" s="168" t="s">
        <v>136</v>
      </c>
      <c r="AV45" s="168" t="s">
        <v>137</v>
      </c>
    </row>
    <row r="46" spans="1:48" ht="74.25" x14ac:dyDescent="0.25">
      <c r="A46" s="169" t="s">
        <v>274</v>
      </c>
      <c r="B46" s="125" t="s">
        <v>83</v>
      </c>
      <c r="C46" s="134" t="s">
        <v>275</v>
      </c>
      <c r="D46" s="127" t="s">
        <v>140</v>
      </c>
      <c r="E46" s="289" t="s">
        <v>97</v>
      </c>
      <c r="F46" s="238"/>
      <c r="G46" s="127" t="s">
        <v>53</v>
      </c>
      <c r="H46" s="127" t="s">
        <v>141</v>
      </c>
      <c r="I46" s="170">
        <v>101185</v>
      </c>
      <c r="J46" s="170">
        <v>0</v>
      </c>
      <c r="K46" s="170">
        <v>0</v>
      </c>
      <c r="L46" s="170">
        <v>365946</v>
      </c>
      <c r="M46" s="170">
        <f t="shared" ref="M46:M47" si="2">SUM(I46:L46)</f>
        <v>467131</v>
      </c>
      <c r="N46" s="171">
        <v>350000</v>
      </c>
      <c r="O46" s="171">
        <v>19000</v>
      </c>
      <c r="P46" s="171">
        <v>150000</v>
      </c>
      <c r="Q46" s="171">
        <v>800000</v>
      </c>
      <c r="R46" s="171">
        <f t="shared" ref="R46:R47" si="3">SUM(N46:Q46)</f>
        <v>1319000</v>
      </c>
      <c r="S46" s="172">
        <v>304300</v>
      </c>
      <c r="T46" s="172">
        <v>16500</v>
      </c>
      <c r="U46" s="172">
        <v>130400</v>
      </c>
      <c r="V46" s="172">
        <v>695700</v>
      </c>
      <c r="W46" s="172">
        <v>1146900</v>
      </c>
      <c r="X46" s="172">
        <v>216561</v>
      </c>
      <c r="Y46" s="172">
        <v>0</v>
      </c>
      <c r="Z46" s="172">
        <v>0</v>
      </c>
      <c r="AA46" s="172">
        <v>368319</v>
      </c>
      <c r="AB46" s="172">
        <f t="shared" ref="AB46:AB47" si="4">SUM(X46:AA46)</f>
        <v>584880</v>
      </c>
      <c r="AC46" s="173">
        <v>296700</v>
      </c>
      <c r="AD46" s="173">
        <v>16100</v>
      </c>
      <c r="AE46" s="173">
        <v>127100</v>
      </c>
      <c r="AF46" s="173">
        <v>678300</v>
      </c>
      <c r="AG46" s="173">
        <f t="shared" ref="AG46:AG47" si="5">SUM(AC46:AF46)</f>
        <v>1118200</v>
      </c>
      <c r="AH46" s="173">
        <v>174946</v>
      </c>
      <c r="AI46" s="173">
        <v>5012</v>
      </c>
      <c r="AJ46" s="173">
        <v>0</v>
      </c>
      <c r="AK46" s="173">
        <v>1247417</v>
      </c>
      <c r="AL46" s="173">
        <f t="shared" ref="AL46:AL47" si="6">SUM(AH46:AK46)</f>
        <v>1427375</v>
      </c>
      <c r="AM46" s="174">
        <v>421000</v>
      </c>
      <c r="AN46" s="174">
        <v>12000</v>
      </c>
      <c r="AO46" s="174">
        <v>100000</v>
      </c>
      <c r="AP46" s="174">
        <v>900000</v>
      </c>
      <c r="AQ46" s="174">
        <f t="shared" ref="AQ46:AQ47" si="7">SUM(AM46:AP46)</f>
        <v>1433000</v>
      </c>
      <c r="AR46" s="174">
        <v>60323</v>
      </c>
      <c r="AS46" s="174">
        <v>0</v>
      </c>
      <c r="AT46" s="174">
        <v>29500</v>
      </c>
      <c r="AU46" s="174">
        <v>241056</v>
      </c>
      <c r="AV46" s="174">
        <f t="shared" ref="AV46:AV47" si="8">SUM(AR46:AU46)</f>
        <v>330879</v>
      </c>
    </row>
    <row r="47" spans="1:48" ht="210" x14ac:dyDescent="0.25">
      <c r="A47" s="169" t="s">
        <v>274</v>
      </c>
      <c r="B47" s="125" t="s">
        <v>87</v>
      </c>
      <c r="C47" s="134" t="s">
        <v>276</v>
      </c>
      <c r="D47" s="127" t="s">
        <v>144</v>
      </c>
      <c r="E47" s="289" t="s">
        <v>97</v>
      </c>
      <c r="F47" s="238"/>
      <c r="G47" s="127" t="s">
        <v>53</v>
      </c>
      <c r="H47" s="127" t="s">
        <v>141</v>
      </c>
      <c r="I47" s="175">
        <v>11441</v>
      </c>
      <c r="J47" s="175">
        <v>0</v>
      </c>
      <c r="K47" s="175">
        <v>0</v>
      </c>
      <c r="L47" s="175">
        <v>40362</v>
      </c>
      <c r="M47" s="170">
        <f t="shared" si="2"/>
        <v>51803</v>
      </c>
      <c r="N47" s="171">
        <v>215000</v>
      </c>
      <c r="O47" s="171">
        <v>17000</v>
      </c>
      <c r="P47" s="171">
        <v>115000</v>
      </c>
      <c r="Q47" s="171">
        <v>570000</v>
      </c>
      <c r="R47" s="171">
        <f t="shared" si="3"/>
        <v>917000</v>
      </c>
      <c r="S47" s="172">
        <v>187000</v>
      </c>
      <c r="T47" s="172">
        <v>14800</v>
      </c>
      <c r="U47" s="172">
        <v>100000</v>
      </c>
      <c r="V47" s="172">
        <v>495700</v>
      </c>
      <c r="W47" s="172">
        <v>797500</v>
      </c>
      <c r="X47" s="172">
        <v>26361</v>
      </c>
      <c r="Y47" s="172">
        <v>0</v>
      </c>
      <c r="Z47" s="172">
        <v>0</v>
      </c>
      <c r="AA47" s="172">
        <v>359659</v>
      </c>
      <c r="AB47" s="172">
        <f t="shared" si="4"/>
        <v>386020</v>
      </c>
      <c r="AC47" s="173">
        <v>182300</v>
      </c>
      <c r="AD47" s="173">
        <v>14400</v>
      </c>
      <c r="AE47" s="173">
        <v>97500</v>
      </c>
      <c r="AF47" s="173">
        <v>483300</v>
      </c>
      <c r="AG47" s="173">
        <f t="shared" si="5"/>
        <v>777500</v>
      </c>
      <c r="AH47" s="173">
        <v>2595</v>
      </c>
      <c r="AI47" s="173">
        <v>2700</v>
      </c>
      <c r="AJ47" s="173">
        <v>200</v>
      </c>
      <c r="AK47" s="173">
        <v>47537</v>
      </c>
      <c r="AL47" s="173">
        <f t="shared" si="6"/>
        <v>53032</v>
      </c>
      <c r="AM47" s="174">
        <v>25000</v>
      </c>
      <c r="AN47" s="174">
        <v>2800</v>
      </c>
      <c r="AO47" s="174">
        <v>200</v>
      </c>
      <c r="AP47" s="174">
        <v>350000</v>
      </c>
      <c r="AQ47" s="174">
        <f t="shared" si="7"/>
        <v>378000</v>
      </c>
      <c r="AR47" s="174">
        <v>58964</v>
      </c>
      <c r="AS47" s="174">
        <v>679</v>
      </c>
      <c r="AT47" s="174">
        <v>3417</v>
      </c>
      <c r="AU47" s="174">
        <v>240623</v>
      </c>
      <c r="AV47" s="174">
        <f t="shared" si="8"/>
        <v>303683</v>
      </c>
    </row>
    <row r="48" spans="1:48" ht="45" x14ac:dyDescent="0.25">
      <c r="A48" s="152" t="s">
        <v>277</v>
      </c>
      <c r="B48" s="125" t="s">
        <v>90</v>
      </c>
      <c r="C48" s="126" t="s">
        <v>146</v>
      </c>
      <c r="D48" s="127" t="s">
        <v>147</v>
      </c>
      <c r="E48" s="289" t="s">
        <v>148</v>
      </c>
      <c r="F48" s="238"/>
      <c r="G48" s="127" t="s">
        <v>53</v>
      </c>
      <c r="H48" s="127" t="s">
        <v>149</v>
      </c>
      <c r="I48" s="238"/>
      <c r="J48" s="238"/>
      <c r="K48" s="238"/>
      <c r="L48" s="238"/>
      <c r="M48" s="176" t="s">
        <v>278</v>
      </c>
      <c r="N48" s="238"/>
      <c r="O48" s="238"/>
      <c r="P48" s="238"/>
      <c r="Q48" s="238"/>
      <c r="R48" s="171" t="s">
        <v>279</v>
      </c>
      <c r="S48" s="238"/>
      <c r="T48" s="238"/>
      <c r="U48" s="238"/>
      <c r="V48" s="238"/>
      <c r="W48" s="172" t="s">
        <v>280</v>
      </c>
      <c r="X48" s="238"/>
      <c r="Y48" s="238"/>
      <c r="Z48" s="238"/>
      <c r="AA48" s="238"/>
      <c r="AB48" s="172" t="s">
        <v>280</v>
      </c>
      <c r="AC48" s="238"/>
      <c r="AD48" s="238"/>
      <c r="AE48" s="238"/>
      <c r="AF48" s="238"/>
      <c r="AG48" s="173" t="s">
        <v>280</v>
      </c>
      <c r="AH48" s="238"/>
      <c r="AI48" s="238"/>
      <c r="AJ48" s="238"/>
      <c r="AK48" s="238"/>
      <c r="AL48" s="173" t="s">
        <v>280</v>
      </c>
      <c r="AM48" s="238"/>
      <c r="AN48" s="238"/>
      <c r="AO48" s="238"/>
      <c r="AP48" s="238"/>
      <c r="AQ48" s="174" t="s">
        <v>280</v>
      </c>
      <c r="AR48" s="238"/>
      <c r="AS48" s="238"/>
      <c r="AT48" s="238"/>
      <c r="AU48" s="238"/>
      <c r="AV48" s="174" t="s">
        <v>278</v>
      </c>
    </row>
    <row r="49" spans="1:48" ht="74.25" x14ac:dyDescent="0.25">
      <c r="A49" s="177" t="s">
        <v>281</v>
      </c>
      <c r="B49" s="178" t="s">
        <v>94</v>
      </c>
      <c r="C49" s="134" t="s">
        <v>282</v>
      </c>
      <c r="D49" s="127" t="s">
        <v>153</v>
      </c>
      <c r="E49" s="289" t="s">
        <v>97</v>
      </c>
      <c r="F49" s="238"/>
      <c r="G49" s="127" t="s">
        <v>53</v>
      </c>
      <c r="H49" s="127" t="s">
        <v>141</v>
      </c>
      <c r="I49" s="170">
        <v>271117</v>
      </c>
      <c r="J49" s="170">
        <v>52</v>
      </c>
      <c r="K49" s="170">
        <v>0</v>
      </c>
      <c r="L49" s="170">
        <v>103</v>
      </c>
      <c r="M49" s="170">
        <f>SUM(I49:L49)</f>
        <v>271272</v>
      </c>
      <c r="N49" s="171">
        <v>240000</v>
      </c>
      <c r="O49" s="171">
        <v>800</v>
      </c>
      <c r="P49" s="171">
        <v>50</v>
      </c>
      <c r="Q49" s="171">
        <v>700</v>
      </c>
      <c r="R49" s="171">
        <f>SUM(N49:Q49)</f>
        <v>241550</v>
      </c>
      <c r="S49" s="172">
        <v>240000</v>
      </c>
      <c r="T49" s="172">
        <v>800</v>
      </c>
      <c r="U49" s="172">
        <v>50</v>
      </c>
      <c r="V49" s="172">
        <v>700</v>
      </c>
      <c r="W49" s="172">
        <v>241550</v>
      </c>
      <c r="X49" s="172">
        <v>243204</v>
      </c>
      <c r="Y49" s="172">
        <v>0</v>
      </c>
      <c r="Z49" s="172">
        <v>0</v>
      </c>
      <c r="AA49" s="172">
        <v>0</v>
      </c>
      <c r="AB49" s="172">
        <f>SUM(X49:AA49)</f>
        <v>243204</v>
      </c>
      <c r="AC49" s="173">
        <v>192000</v>
      </c>
      <c r="AD49" s="173">
        <v>640</v>
      </c>
      <c r="AE49" s="173">
        <v>40</v>
      </c>
      <c r="AF49" s="173">
        <v>560</v>
      </c>
      <c r="AG49" s="173">
        <f>SUM(AC49:AF49)</f>
        <v>193240</v>
      </c>
      <c r="AH49" s="173">
        <v>351545</v>
      </c>
      <c r="AI49" s="173">
        <v>5</v>
      </c>
      <c r="AJ49" s="173">
        <v>16</v>
      </c>
      <c r="AK49" s="173">
        <v>236</v>
      </c>
      <c r="AL49" s="173">
        <f>SUM(AH49:AK49)</f>
        <v>351802</v>
      </c>
      <c r="AM49" s="174">
        <v>371000</v>
      </c>
      <c r="AN49" s="174">
        <v>96</v>
      </c>
      <c r="AO49" s="174">
        <v>6746</v>
      </c>
      <c r="AP49" s="174">
        <v>0</v>
      </c>
      <c r="AQ49" s="174">
        <f>SUM(AM49:AP49)</f>
        <v>377842</v>
      </c>
      <c r="AR49" s="174">
        <v>302151</v>
      </c>
      <c r="AS49" s="174">
        <v>9</v>
      </c>
      <c r="AT49" s="174">
        <v>25</v>
      </c>
      <c r="AU49" s="174">
        <v>78</v>
      </c>
      <c r="AV49" s="174">
        <f>SUM(AR49:AU49)</f>
        <v>302263</v>
      </c>
    </row>
    <row r="50" spans="1:48" ht="45" x14ac:dyDescent="0.25">
      <c r="A50" s="177" t="s">
        <v>281</v>
      </c>
      <c r="B50" s="125" t="s">
        <v>99</v>
      </c>
      <c r="C50" s="179" t="s">
        <v>155</v>
      </c>
      <c r="D50" s="180" t="s">
        <v>156</v>
      </c>
      <c r="E50" s="290" t="s">
        <v>97</v>
      </c>
      <c r="F50" s="238"/>
      <c r="G50" s="180" t="s">
        <v>157</v>
      </c>
      <c r="H50" s="180" t="s">
        <v>141</v>
      </c>
      <c r="I50" s="181"/>
      <c r="J50" s="181"/>
      <c r="K50" s="181"/>
      <c r="L50" s="181"/>
      <c r="M50" s="181"/>
      <c r="N50" s="181"/>
      <c r="O50" s="181"/>
      <c r="P50" s="181"/>
      <c r="Q50" s="181"/>
      <c r="R50" s="181"/>
      <c r="S50" s="182"/>
      <c r="T50" s="182"/>
      <c r="U50" s="182"/>
      <c r="V50" s="182"/>
      <c r="W50" s="182"/>
      <c r="X50" s="182"/>
      <c r="Y50" s="182"/>
      <c r="Z50" s="182"/>
      <c r="AA50" s="182"/>
      <c r="AB50" s="182"/>
      <c r="AC50" s="238"/>
      <c r="AD50" s="238"/>
      <c r="AE50" s="238"/>
      <c r="AF50" s="238"/>
      <c r="AG50" s="173"/>
      <c r="AH50" s="238"/>
      <c r="AI50" s="238"/>
      <c r="AJ50" s="238"/>
      <c r="AK50" s="238"/>
      <c r="AL50" s="173">
        <v>2251855</v>
      </c>
      <c r="AM50" s="183"/>
      <c r="AN50" s="183"/>
      <c r="AO50" s="183"/>
      <c r="AP50" s="183"/>
      <c r="AQ50" s="183"/>
      <c r="AR50" s="183"/>
      <c r="AS50" s="183"/>
      <c r="AT50" s="183"/>
      <c r="AU50" s="183"/>
      <c r="AV50" s="184">
        <v>2229799</v>
      </c>
    </row>
    <row r="51" spans="1:48" ht="90" x14ac:dyDescent="0.25">
      <c r="A51" s="177" t="s">
        <v>281</v>
      </c>
      <c r="B51" s="178" t="s">
        <v>283</v>
      </c>
      <c r="C51" s="134" t="s">
        <v>284</v>
      </c>
      <c r="D51" s="127" t="s">
        <v>160</v>
      </c>
      <c r="E51" s="289" t="s">
        <v>97</v>
      </c>
      <c r="F51" s="238"/>
      <c r="G51" s="127" t="s">
        <v>53</v>
      </c>
      <c r="H51" s="127" t="s">
        <v>141</v>
      </c>
      <c r="I51" s="170">
        <v>253866</v>
      </c>
      <c r="J51" s="170">
        <v>24</v>
      </c>
      <c r="K51" s="170">
        <v>0</v>
      </c>
      <c r="L51" s="170">
        <v>161</v>
      </c>
      <c r="M51" s="170">
        <f>SUM(I51:L51)</f>
        <v>254051</v>
      </c>
      <c r="N51" s="171">
        <v>260000</v>
      </c>
      <c r="O51" s="171">
        <v>800</v>
      </c>
      <c r="P51" s="171">
        <v>50</v>
      </c>
      <c r="Q51" s="171">
        <v>1300</v>
      </c>
      <c r="R51" s="171">
        <f>SUM(N51:Q51)</f>
        <v>262150</v>
      </c>
      <c r="S51" s="172">
        <v>260000</v>
      </c>
      <c r="T51" s="172">
        <v>800</v>
      </c>
      <c r="U51" s="172">
        <v>50</v>
      </c>
      <c r="V51" s="172">
        <v>1300</v>
      </c>
      <c r="W51" s="172">
        <v>262150</v>
      </c>
      <c r="X51" s="172">
        <v>264166</v>
      </c>
      <c r="Y51" s="172">
        <v>7</v>
      </c>
      <c r="Z51" s="172">
        <v>0</v>
      </c>
      <c r="AA51" s="172">
        <v>4</v>
      </c>
      <c r="AB51" s="172">
        <f>SUM(X51:AA51)</f>
        <v>264177</v>
      </c>
      <c r="AC51" s="173">
        <v>208000</v>
      </c>
      <c r="AD51" s="173">
        <v>640</v>
      </c>
      <c r="AE51" s="173">
        <v>40</v>
      </c>
      <c r="AF51" s="173">
        <v>1040</v>
      </c>
      <c r="AG51" s="173">
        <f>SUM(AC51:AF51)</f>
        <v>209720</v>
      </c>
      <c r="AH51" s="173">
        <v>272484</v>
      </c>
      <c r="AI51" s="173">
        <v>13</v>
      </c>
      <c r="AJ51" s="173">
        <v>1</v>
      </c>
      <c r="AK51" s="173">
        <v>12</v>
      </c>
      <c r="AL51" s="173">
        <f>SUM(AH51:AK51)</f>
        <v>272510</v>
      </c>
      <c r="AM51" s="174">
        <v>285000</v>
      </c>
      <c r="AN51" s="174">
        <v>15</v>
      </c>
      <c r="AO51" s="174">
        <v>5</v>
      </c>
      <c r="AP51" s="174">
        <v>15</v>
      </c>
      <c r="AQ51" s="174">
        <v>220000</v>
      </c>
      <c r="AR51" s="174">
        <v>291750</v>
      </c>
      <c r="AS51" s="174">
        <v>1</v>
      </c>
      <c r="AT51" s="174">
        <v>5</v>
      </c>
      <c r="AU51" s="174">
        <v>26</v>
      </c>
      <c r="AV51" s="174">
        <f>SUM(AR51:AU51)</f>
        <v>291782</v>
      </c>
    </row>
    <row r="52" spans="1:48" ht="90" x14ac:dyDescent="0.25">
      <c r="A52" s="177" t="s">
        <v>281</v>
      </c>
      <c r="B52" s="185" t="s">
        <v>285</v>
      </c>
      <c r="C52" s="186" t="s">
        <v>286</v>
      </c>
      <c r="D52" s="180" t="s">
        <v>163</v>
      </c>
      <c r="E52" s="290" t="s">
        <v>97</v>
      </c>
      <c r="F52" s="238"/>
      <c r="G52" s="180" t="s">
        <v>157</v>
      </c>
      <c r="H52" s="180" t="s">
        <v>141</v>
      </c>
      <c r="I52" s="181"/>
      <c r="J52" s="181"/>
      <c r="K52" s="181"/>
      <c r="L52" s="181"/>
      <c r="M52" s="181"/>
      <c r="N52" s="181"/>
      <c r="O52" s="181"/>
      <c r="P52" s="181"/>
      <c r="Q52" s="181"/>
      <c r="R52" s="181"/>
      <c r="S52" s="182"/>
      <c r="T52" s="182"/>
      <c r="U52" s="182"/>
      <c r="V52" s="182"/>
      <c r="W52" s="182"/>
      <c r="X52" s="182"/>
      <c r="Y52" s="182"/>
      <c r="Z52" s="182"/>
      <c r="AA52" s="182"/>
      <c r="AB52" s="182"/>
      <c r="AC52" s="238"/>
      <c r="AD52" s="238"/>
      <c r="AE52" s="238"/>
      <c r="AF52" s="238"/>
      <c r="AG52" s="173"/>
      <c r="AH52" s="238"/>
      <c r="AI52" s="238"/>
      <c r="AJ52" s="238"/>
      <c r="AK52" s="238"/>
      <c r="AL52" s="173">
        <v>596416</v>
      </c>
      <c r="AM52" s="183"/>
      <c r="AN52" s="183"/>
      <c r="AO52" s="183"/>
      <c r="AP52" s="183"/>
      <c r="AQ52" s="183"/>
      <c r="AR52" s="183"/>
      <c r="AS52" s="183"/>
      <c r="AT52" s="183"/>
      <c r="AU52" s="183"/>
      <c r="AV52" s="184">
        <v>486352</v>
      </c>
    </row>
    <row r="53" spans="1:48" ht="45" x14ac:dyDescent="0.25">
      <c r="A53" s="177" t="s">
        <v>281</v>
      </c>
      <c r="B53" s="185" t="s">
        <v>287</v>
      </c>
      <c r="C53" s="187" t="s">
        <v>165</v>
      </c>
      <c r="D53" s="188" t="s">
        <v>166</v>
      </c>
      <c r="E53" s="291" t="s">
        <v>97</v>
      </c>
      <c r="F53" s="238"/>
      <c r="G53" s="189" t="s">
        <v>157</v>
      </c>
      <c r="H53" s="189" t="s">
        <v>98</v>
      </c>
      <c r="I53" s="181"/>
      <c r="J53" s="181"/>
      <c r="K53" s="181"/>
      <c r="L53" s="181"/>
      <c r="M53" s="181"/>
      <c r="N53" s="181"/>
      <c r="O53" s="181"/>
      <c r="P53" s="181"/>
      <c r="Q53" s="181"/>
      <c r="R53" s="181"/>
      <c r="S53" s="182"/>
      <c r="T53" s="182"/>
      <c r="U53" s="182"/>
      <c r="V53" s="182"/>
      <c r="W53" s="182"/>
      <c r="X53" s="182"/>
      <c r="Y53" s="182"/>
      <c r="Z53" s="182"/>
      <c r="AA53" s="182"/>
      <c r="AB53" s="182"/>
      <c r="AC53" s="238"/>
      <c r="AD53" s="238"/>
      <c r="AE53" s="238"/>
      <c r="AF53" s="238"/>
      <c r="AG53" s="173"/>
      <c r="AH53" s="238"/>
      <c r="AI53" s="238"/>
      <c r="AJ53" s="238"/>
      <c r="AK53" s="238"/>
      <c r="AL53" s="173">
        <v>477133</v>
      </c>
      <c r="AM53" s="183"/>
      <c r="AN53" s="183"/>
      <c r="AO53" s="183"/>
      <c r="AP53" s="183"/>
      <c r="AQ53" s="183"/>
      <c r="AR53" s="183"/>
      <c r="AS53" s="183"/>
      <c r="AT53" s="183"/>
      <c r="AU53" s="183"/>
      <c r="AV53" s="183"/>
    </row>
    <row r="54" spans="1:48" ht="360" x14ac:dyDescent="0.25">
      <c r="A54" s="152" t="s">
        <v>277</v>
      </c>
      <c r="B54" s="125" t="s">
        <v>288</v>
      </c>
      <c r="C54" s="126" t="s">
        <v>168</v>
      </c>
      <c r="D54" s="127" t="s">
        <v>169</v>
      </c>
      <c r="E54" s="289" t="s">
        <v>97</v>
      </c>
      <c r="F54" s="238"/>
      <c r="G54" s="127" t="s">
        <v>53</v>
      </c>
      <c r="H54" s="127" t="s">
        <v>170</v>
      </c>
      <c r="I54" s="175">
        <v>139</v>
      </c>
      <c r="J54" s="175">
        <v>0</v>
      </c>
      <c r="K54" s="175">
        <v>0</v>
      </c>
      <c r="L54" s="175">
        <v>278</v>
      </c>
      <c r="M54" s="175">
        <f>SUM(I54:L54)</f>
        <v>417</v>
      </c>
      <c r="N54" s="171">
        <v>1500</v>
      </c>
      <c r="O54" s="171">
        <v>40</v>
      </c>
      <c r="P54" s="171">
        <v>50</v>
      </c>
      <c r="Q54" s="171">
        <v>400</v>
      </c>
      <c r="R54" s="171">
        <f>SUM(N54:Q54)</f>
        <v>1990</v>
      </c>
      <c r="S54" s="172">
        <v>1300</v>
      </c>
      <c r="T54" s="172">
        <v>30</v>
      </c>
      <c r="U54" s="172">
        <v>40</v>
      </c>
      <c r="V54" s="172">
        <v>300</v>
      </c>
      <c r="W54" s="172">
        <v>1670</v>
      </c>
      <c r="X54" s="172">
        <v>141</v>
      </c>
      <c r="Y54" s="172">
        <v>0</v>
      </c>
      <c r="Z54" s="172">
        <v>0</v>
      </c>
      <c r="AA54" s="172">
        <v>320</v>
      </c>
      <c r="AB54" s="172">
        <f>SUM(X54:AA54)</f>
        <v>461</v>
      </c>
      <c r="AC54" s="173">
        <v>1300</v>
      </c>
      <c r="AD54" s="173"/>
      <c r="AE54" s="173"/>
      <c r="AF54" s="173">
        <v>300</v>
      </c>
      <c r="AG54" s="173">
        <v>1600</v>
      </c>
      <c r="AH54" s="173">
        <v>1163</v>
      </c>
      <c r="AI54" s="173">
        <v>0</v>
      </c>
      <c r="AJ54" s="173">
        <v>0</v>
      </c>
      <c r="AK54" s="173">
        <v>12</v>
      </c>
      <c r="AL54" s="173">
        <f>SUM(AH54:AK54)</f>
        <v>1175</v>
      </c>
      <c r="AM54" s="174">
        <v>1300</v>
      </c>
      <c r="AN54" s="174">
        <f t="shared" ref="AN54:AO54" si="9">AI54*$H$40/$F$40</f>
        <v>0</v>
      </c>
      <c r="AO54" s="174">
        <f t="shared" si="9"/>
        <v>0</v>
      </c>
      <c r="AP54" s="174">
        <v>300</v>
      </c>
      <c r="AQ54" s="174">
        <v>1600</v>
      </c>
      <c r="AR54" s="174"/>
      <c r="AS54" s="174"/>
      <c r="AT54" s="174"/>
      <c r="AU54" s="174"/>
      <c r="AV54" s="174">
        <v>2745</v>
      </c>
    </row>
    <row r="55" spans="1:48" ht="75" x14ac:dyDescent="0.25">
      <c r="A55" s="177" t="s">
        <v>281</v>
      </c>
      <c r="B55" s="125" t="s">
        <v>289</v>
      </c>
      <c r="C55" s="126" t="s">
        <v>290</v>
      </c>
      <c r="D55" s="127" t="s">
        <v>291</v>
      </c>
      <c r="E55" s="289" t="s">
        <v>97</v>
      </c>
      <c r="F55" s="238"/>
      <c r="G55" s="127" t="s">
        <v>53</v>
      </c>
      <c r="H55" s="127" t="s">
        <v>292</v>
      </c>
      <c r="I55" s="238"/>
      <c r="J55" s="238"/>
      <c r="K55" s="238"/>
      <c r="L55" s="238"/>
      <c r="M55" s="175">
        <v>5</v>
      </c>
      <c r="N55" s="238"/>
      <c r="O55" s="238"/>
      <c r="P55" s="238"/>
      <c r="Q55" s="238"/>
      <c r="R55" s="171">
        <v>50</v>
      </c>
      <c r="S55" s="238"/>
      <c r="T55" s="238"/>
      <c r="U55" s="238"/>
      <c r="V55" s="238"/>
      <c r="W55" s="172">
        <v>45</v>
      </c>
      <c r="X55" s="238"/>
      <c r="Y55" s="238"/>
      <c r="Z55" s="238"/>
      <c r="AA55" s="238"/>
      <c r="AB55" s="172">
        <v>10</v>
      </c>
      <c r="AC55" s="238"/>
      <c r="AD55" s="238"/>
      <c r="AE55" s="238"/>
      <c r="AF55" s="238"/>
      <c r="AG55" s="173">
        <v>40</v>
      </c>
      <c r="AH55" s="238"/>
      <c r="AI55" s="238"/>
      <c r="AJ55" s="238"/>
      <c r="AK55" s="238"/>
      <c r="AL55" s="173">
        <v>0</v>
      </c>
      <c r="AM55" s="238"/>
      <c r="AN55" s="238"/>
      <c r="AO55" s="238"/>
      <c r="AP55" s="238"/>
      <c r="AQ55" s="174">
        <v>40</v>
      </c>
      <c r="AR55" s="238"/>
      <c r="AS55" s="238"/>
      <c r="AT55" s="238"/>
      <c r="AU55" s="238"/>
      <c r="AV55" s="174">
        <v>16</v>
      </c>
    </row>
    <row r="56" spans="1:48" ht="165" x14ac:dyDescent="0.25">
      <c r="A56" s="190" t="s">
        <v>281</v>
      </c>
      <c r="B56" s="118" t="s">
        <v>293</v>
      </c>
      <c r="C56" s="134" t="s">
        <v>294</v>
      </c>
      <c r="D56" s="127" t="s">
        <v>173</v>
      </c>
      <c r="E56" s="289" t="s">
        <v>174</v>
      </c>
      <c r="F56" s="238"/>
      <c r="G56" s="127" t="s">
        <v>53</v>
      </c>
      <c r="H56" s="180" t="s">
        <v>141</v>
      </c>
      <c r="I56" s="176"/>
      <c r="J56" s="176"/>
      <c r="K56" s="176"/>
      <c r="L56" s="176"/>
      <c r="M56" s="176"/>
      <c r="N56" s="171"/>
      <c r="O56" s="171"/>
      <c r="P56" s="171"/>
      <c r="Q56" s="171"/>
      <c r="R56" s="171"/>
      <c r="S56" s="172"/>
      <c r="T56" s="172"/>
      <c r="U56" s="172"/>
      <c r="V56" s="172"/>
      <c r="W56" s="172">
        <v>1193</v>
      </c>
      <c r="X56" s="172"/>
      <c r="Y56" s="172"/>
      <c r="Z56" s="172"/>
      <c r="AA56" s="172"/>
      <c r="AB56" s="172">
        <v>2411</v>
      </c>
      <c r="AC56" s="238"/>
      <c r="AD56" s="238"/>
      <c r="AE56" s="238"/>
      <c r="AF56" s="238"/>
      <c r="AG56" s="173">
        <v>1265</v>
      </c>
      <c r="AH56" s="238"/>
      <c r="AI56" s="238"/>
      <c r="AJ56" s="238"/>
      <c r="AK56" s="238"/>
      <c r="AL56" s="173">
        <v>1460</v>
      </c>
      <c r="AM56" s="174"/>
      <c r="AN56" s="174"/>
      <c r="AO56" s="174"/>
      <c r="AP56" s="174"/>
      <c r="AQ56" s="174">
        <v>2190</v>
      </c>
      <c r="AR56" s="174"/>
      <c r="AS56" s="174"/>
      <c r="AT56" s="174"/>
      <c r="AU56" s="174"/>
      <c r="AV56" s="174"/>
    </row>
    <row r="57" spans="1:48" ht="45" x14ac:dyDescent="0.25">
      <c r="A57" s="177" t="s">
        <v>281</v>
      </c>
      <c r="B57" s="185" t="s">
        <v>295</v>
      </c>
      <c r="C57" s="187" t="s">
        <v>296</v>
      </c>
      <c r="D57" s="188" t="s">
        <v>297</v>
      </c>
      <c r="E57" s="291" t="s">
        <v>97</v>
      </c>
      <c r="F57" s="238"/>
      <c r="G57" s="191" t="s">
        <v>298</v>
      </c>
      <c r="H57" s="189" t="s">
        <v>98</v>
      </c>
      <c r="I57" s="181"/>
      <c r="J57" s="181"/>
      <c r="K57" s="181"/>
      <c r="L57" s="181"/>
      <c r="M57" s="181"/>
      <c r="N57" s="181"/>
      <c r="O57" s="181"/>
      <c r="P57" s="181"/>
      <c r="Q57" s="181"/>
      <c r="R57" s="181"/>
      <c r="S57" s="182"/>
      <c r="T57" s="182"/>
      <c r="U57" s="182"/>
      <c r="V57" s="182"/>
      <c r="W57" s="182"/>
      <c r="X57" s="182"/>
      <c r="Y57" s="182"/>
      <c r="Z57" s="182"/>
      <c r="AA57" s="182"/>
      <c r="AB57" s="182"/>
      <c r="AC57" s="238"/>
      <c r="AD57" s="238"/>
      <c r="AE57" s="238"/>
      <c r="AF57" s="238"/>
      <c r="AG57" s="173"/>
      <c r="AH57" s="238"/>
      <c r="AI57" s="238"/>
      <c r="AJ57" s="238"/>
      <c r="AK57" s="238"/>
      <c r="AL57" s="173"/>
      <c r="AM57" s="183"/>
      <c r="AN57" s="183"/>
      <c r="AO57" s="183"/>
      <c r="AP57" s="183"/>
      <c r="AQ57" s="174">
        <v>2520</v>
      </c>
      <c r="AR57" s="183"/>
      <c r="AS57" s="183"/>
      <c r="AT57" s="183"/>
      <c r="AU57" s="183"/>
      <c r="AV57" s="174"/>
    </row>
    <row r="58" spans="1:48" ht="45" x14ac:dyDescent="0.25">
      <c r="A58" s="177" t="s">
        <v>281</v>
      </c>
      <c r="B58" s="125" t="s">
        <v>299</v>
      </c>
      <c r="C58" s="187" t="s">
        <v>300</v>
      </c>
      <c r="D58" s="188" t="s">
        <v>301</v>
      </c>
      <c r="E58" s="291" t="s">
        <v>302</v>
      </c>
      <c r="F58" s="238"/>
      <c r="G58" s="189" t="s">
        <v>303</v>
      </c>
      <c r="H58" s="189" t="s">
        <v>149</v>
      </c>
      <c r="I58" s="181"/>
      <c r="J58" s="181"/>
      <c r="K58" s="181"/>
      <c r="L58" s="181"/>
      <c r="M58" s="181"/>
      <c r="N58" s="181"/>
      <c r="O58" s="181"/>
      <c r="P58" s="181"/>
      <c r="Q58" s="181"/>
      <c r="R58" s="181"/>
      <c r="S58" s="182"/>
      <c r="T58" s="182"/>
      <c r="U58" s="182"/>
      <c r="V58" s="182"/>
      <c r="W58" s="182"/>
      <c r="X58" s="182"/>
      <c r="Y58" s="182"/>
      <c r="Z58" s="182"/>
      <c r="AA58" s="182"/>
      <c r="AB58" s="182"/>
      <c r="AC58" s="238"/>
      <c r="AD58" s="238"/>
      <c r="AE58" s="238"/>
      <c r="AF58" s="238"/>
      <c r="AG58" s="173"/>
      <c r="AH58" s="238"/>
      <c r="AI58" s="238"/>
      <c r="AJ58" s="238"/>
      <c r="AK58" s="238"/>
      <c r="AL58" s="173"/>
      <c r="AM58" s="183"/>
      <c r="AN58" s="183"/>
      <c r="AO58" s="183"/>
      <c r="AP58" s="183"/>
      <c r="AQ58" s="183">
        <f>3564*20%</f>
        <v>712.80000000000007</v>
      </c>
      <c r="AR58" s="183"/>
      <c r="AS58" s="183"/>
      <c r="AT58" s="183"/>
      <c r="AU58" s="183"/>
      <c r="AV58" s="184">
        <v>3278</v>
      </c>
    </row>
    <row r="59" spans="1:48" ht="45" x14ac:dyDescent="0.25">
      <c r="A59" s="192" t="s">
        <v>304</v>
      </c>
      <c r="B59" s="193" t="s">
        <v>305</v>
      </c>
      <c r="C59" s="194" t="s">
        <v>95</v>
      </c>
      <c r="D59" s="195" t="s">
        <v>96</v>
      </c>
      <c r="E59" s="195" t="s">
        <v>97</v>
      </c>
      <c r="F59" s="196"/>
      <c r="G59" s="127"/>
      <c r="H59" s="127"/>
      <c r="I59" s="197"/>
      <c r="J59" s="197"/>
      <c r="K59" s="197"/>
      <c r="L59" s="181"/>
      <c r="M59" s="198"/>
      <c r="N59" s="197"/>
      <c r="O59" s="197"/>
      <c r="P59" s="197"/>
      <c r="Q59" s="181"/>
      <c r="R59" s="171"/>
      <c r="S59" s="199"/>
      <c r="T59" s="199"/>
      <c r="U59" s="199"/>
      <c r="V59" s="182"/>
      <c r="W59" s="172"/>
      <c r="X59" s="199"/>
      <c r="Y59" s="199"/>
      <c r="Z59" s="199"/>
      <c r="AA59" s="182"/>
      <c r="AB59" s="172"/>
      <c r="AC59" s="238"/>
      <c r="AD59" s="238"/>
      <c r="AE59" s="238"/>
      <c r="AF59" s="238"/>
      <c r="AG59" s="173"/>
      <c r="AH59" s="238"/>
      <c r="AI59" s="238"/>
      <c r="AJ59" s="238"/>
      <c r="AK59" s="238"/>
      <c r="AL59" s="173"/>
      <c r="AM59" s="200"/>
      <c r="AN59" s="200"/>
      <c r="AO59" s="200"/>
      <c r="AP59" s="183"/>
      <c r="AQ59" s="174"/>
      <c r="AR59" s="200"/>
      <c r="AS59" s="200"/>
      <c r="AT59" s="200"/>
      <c r="AU59" s="183"/>
      <c r="AV59" s="174"/>
    </row>
    <row r="60" spans="1:48" ht="75" x14ac:dyDescent="0.25">
      <c r="A60" s="152" t="s">
        <v>277</v>
      </c>
      <c r="B60" s="201" t="s">
        <v>306</v>
      </c>
      <c r="C60" s="187" t="s">
        <v>176</v>
      </c>
      <c r="D60" s="202" t="s">
        <v>177</v>
      </c>
      <c r="E60" s="292" t="s">
        <v>178</v>
      </c>
      <c r="F60" s="238"/>
      <c r="G60" s="195" t="s">
        <v>179</v>
      </c>
      <c r="H60" s="127"/>
      <c r="I60" s="203"/>
      <c r="J60" s="203"/>
      <c r="K60" s="203"/>
      <c r="L60" s="198"/>
      <c r="M60" s="181"/>
      <c r="N60" s="197"/>
      <c r="O60" s="197"/>
      <c r="P60" s="197"/>
      <c r="Q60" s="181"/>
      <c r="R60" s="171"/>
      <c r="S60" s="199"/>
      <c r="T60" s="199"/>
      <c r="U60" s="199"/>
      <c r="V60" s="182"/>
      <c r="W60" s="172"/>
      <c r="X60" s="199"/>
      <c r="Y60" s="199"/>
      <c r="Z60" s="199"/>
      <c r="AA60" s="182"/>
      <c r="AB60" s="172"/>
      <c r="AC60" s="238"/>
      <c r="AD60" s="238"/>
      <c r="AE60" s="238"/>
      <c r="AF60" s="238"/>
      <c r="AG60" s="173"/>
      <c r="AH60" s="238"/>
      <c r="AI60" s="238"/>
      <c r="AJ60" s="238"/>
      <c r="AK60" s="238"/>
      <c r="AL60" s="173"/>
      <c r="AM60" s="174"/>
      <c r="AN60" s="174"/>
      <c r="AO60" s="174"/>
      <c r="AP60" s="174"/>
      <c r="AQ60" s="174">
        <v>72</v>
      </c>
      <c r="AR60" s="174"/>
      <c r="AS60" s="174"/>
      <c r="AT60" s="174"/>
      <c r="AU60" s="174"/>
      <c r="AV60" s="174"/>
    </row>
    <row r="61" spans="1:48" x14ac:dyDescent="0.25">
      <c r="A61" s="158"/>
      <c r="B61" s="156"/>
      <c r="C61" s="156"/>
      <c r="D61" s="204"/>
      <c r="E61" s="204"/>
      <c r="F61" s="204"/>
      <c r="G61" s="204"/>
      <c r="H61" s="204"/>
      <c r="I61" s="196"/>
      <c r="J61" s="196"/>
      <c r="K61" s="196"/>
      <c r="L61" s="196"/>
      <c r="M61" s="196"/>
      <c r="N61" s="196"/>
      <c r="O61" s="196"/>
      <c r="P61" s="196"/>
      <c r="Q61" s="196"/>
      <c r="R61" s="196"/>
      <c r="S61" s="196"/>
      <c r="T61" s="196"/>
      <c r="U61" s="196"/>
      <c r="V61" s="196"/>
      <c r="W61" s="196"/>
      <c r="X61" s="196"/>
      <c r="Y61" s="196"/>
      <c r="Z61" s="196"/>
      <c r="AA61" s="196"/>
      <c r="AB61" s="205"/>
      <c r="AC61" s="157"/>
      <c r="AD61" s="157"/>
      <c r="AE61" s="157"/>
      <c r="AF61" s="157"/>
      <c r="AG61" s="157"/>
      <c r="AH61" s="157"/>
      <c r="AI61" s="157"/>
      <c r="AJ61" s="157"/>
      <c r="AK61" s="157"/>
      <c r="AL61" s="157"/>
      <c r="AM61" s="157"/>
      <c r="AN61" s="157"/>
      <c r="AO61" s="157"/>
      <c r="AP61" s="157"/>
      <c r="AQ61" s="157"/>
      <c r="AR61" s="157"/>
      <c r="AS61" s="157"/>
      <c r="AT61" s="157"/>
      <c r="AU61" s="157"/>
      <c r="AV61" s="157"/>
    </row>
    <row r="62" spans="1:48" ht="21" x14ac:dyDescent="0.35">
      <c r="A62" s="138"/>
      <c r="B62" s="206" t="s">
        <v>307</v>
      </c>
      <c r="C62" s="207"/>
      <c r="D62" s="208"/>
      <c r="E62" s="208"/>
      <c r="F62" s="208"/>
      <c r="G62" s="208"/>
      <c r="H62" s="208"/>
      <c r="I62" s="117"/>
      <c r="J62" s="117"/>
      <c r="K62" s="117"/>
      <c r="L62" s="117"/>
      <c r="M62" s="117"/>
      <c r="N62" s="117"/>
      <c r="O62" s="117"/>
      <c r="P62" s="117"/>
      <c r="Q62" s="117"/>
      <c r="R62" s="117"/>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row>
    <row r="63" spans="1:48" x14ac:dyDescent="0.25">
      <c r="A63" s="117"/>
      <c r="B63" s="125" t="s">
        <v>103</v>
      </c>
      <c r="C63" s="273" t="s">
        <v>181</v>
      </c>
      <c r="D63" s="238"/>
      <c r="E63" s="238"/>
      <c r="F63" s="238"/>
      <c r="G63" s="238"/>
      <c r="H63" s="238"/>
      <c r="I63" s="117"/>
      <c r="J63" s="117"/>
      <c r="K63" s="117"/>
      <c r="L63" s="117"/>
      <c r="M63" s="117"/>
      <c r="N63" s="117"/>
      <c r="O63" s="117"/>
      <c r="P63" s="117"/>
      <c r="Q63" s="117"/>
      <c r="R63" s="117"/>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row>
    <row r="64" spans="1:48" x14ac:dyDescent="0.25">
      <c r="A64" s="117"/>
      <c r="B64" s="125" t="s">
        <v>105</v>
      </c>
      <c r="C64" s="273" t="s">
        <v>182</v>
      </c>
      <c r="D64" s="238"/>
      <c r="E64" s="238"/>
      <c r="F64" s="238"/>
      <c r="G64" s="238"/>
      <c r="H64" s="238"/>
      <c r="I64" s="117"/>
      <c r="J64" s="117"/>
      <c r="K64" s="117"/>
      <c r="L64" s="117"/>
      <c r="M64" s="117"/>
      <c r="N64" s="117"/>
      <c r="O64" s="117"/>
      <c r="P64" s="117"/>
      <c r="Q64" s="117"/>
      <c r="R64" s="117"/>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row>
    <row r="65" spans="1:48" x14ac:dyDescent="0.25">
      <c r="A65" s="117"/>
      <c r="B65" s="125" t="s">
        <v>107</v>
      </c>
      <c r="C65" s="273" t="s">
        <v>183</v>
      </c>
      <c r="D65" s="238"/>
      <c r="E65" s="238"/>
      <c r="F65" s="238"/>
      <c r="G65" s="238"/>
      <c r="H65" s="238"/>
      <c r="I65" s="117"/>
      <c r="J65" s="117"/>
      <c r="K65" s="209"/>
      <c r="L65" s="209"/>
      <c r="M65" s="209"/>
      <c r="N65" s="117"/>
      <c r="O65" s="117"/>
      <c r="P65" s="117"/>
      <c r="Q65" s="117"/>
      <c r="R65" s="117"/>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row>
    <row r="66" spans="1:48" x14ac:dyDescent="0.25">
      <c r="A66" s="117"/>
      <c r="B66" s="125" t="s">
        <v>109</v>
      </c>
      <c r="C66" s="273" t="s">
        <v>308</v>
      </c>
      <c r="D66" s="238"/>
      <c r="E66" s="238"/>
      <c r="F66" s="238"/>
      <c r="G66" s="238"/>
      <c r="H66" s="238"/>
      <c r="I66" s="117"/>
      <c r="J66" s="117"/>
      <c r="K66" s="117"/>
      <c r="L66" s="117"/>
      <c r="M66" s="117"/>
      <c r="N66" s="117"/>
      <c r="O66" s="117"/>
      <c r="P66" s="117"/>
      <c r="Q66" s="117"/>
      <c r="R66" s="117"/>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row>
    <row r="67" spans="1:48" x14ac:dyDescent="0.25">
      <c r="A67" s="117"/>
      <c r="B67" s="125" t="s">
        <v>111</v>
      </c>
      <c r="C67" s="273" t="s">
        <v>185</v>
      </c>
      <c r="D67" s="238"/>
      <c r="E67" s="238"/>
      <c r="F67" s="238"/>
      <c r="G67" s="238"/>
      <c r="H67" s="238"/>
      <c r="I67" s="117"/>
      <c r="J67" s="117"/>
      <c r="K67" s="117"/>
      <c r="L67" s="117"/>
      <c r="M67" s="117"/>
      <c r="N67" s="117"/>
      <c r="O67" s="117"/>
      <c r="P67" s="117"/>
      <c r="Q67" s="117"/>
      <c r="R67" s="117"/>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row>
    <row r="68" spans="1:48" x14ac:dyDescent="0.25">
      <c r="A68" s="135"/>
      <c r="B68" s="125" t="s">
        <v>113</v>
      </c>
      <c r="C68" s="273" t="s">
        <v>186</v>
      </c>
      <c r="D68" s="238"/>
      <c r="E68" s="238"/>
      <c r="F68" s="238"/>
      <c r="G68" s="238"/>
      <c r="H68" s="238"/>
      <c r="I68" s="135"/>
      <c r="J68" s="135"/>
      <c r="K68" s="135"/>
      <c r="L68" s="135"/>
      <c r="M68" s="135"/>
      <c r="N68" s="135"/>
      <c r="O68" s="135"/>
      <c r="P68" s="135"/>
      <c r="Q68" s="135"/>
      <c r="R68" s="135"/>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row>
    <row r="69" spans="1:48" x14ac:dyDescent="0.25">
      <c r="A69" s="154"/>
      <c r="B69" s="125" t="s">
        <v>115</v>
      </c>
      <c r="C69" s="271" t="s">
        <v>187</v>
      </c>
      <c r="D69" s="238"/>
      <c r="E69" s="238"/>
      <c r="F69" s="238"/>
      <c r="G69" s="238"/>
      <c r="H69" s="238"/>
      <c r="I69" s="156"/>
      <c r="J69" s="156"/>
      <c r="K69" s="156"/>
      <c r="L69" s="156"/>
      <c r="M69" s="156"/>
      <c r="N69" s="156"/>
      <c r="O69" s="156"/>
      <c r="P69" s="156"/>
      <c r="Q69" s="156"/>
      <c r="R69" s="156"/>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row>
    <row r="70" spans="1:48" x14ac:dyDescent="0.25">
      <c r="A70" s="154"/>
      <c r="B70" s="125" t="s">
        <v>117</v>
      </c>
      <c r="C70" s="271" t="s">
        <v>188</v>
      </c>
      <c r="D70" s="238"/>
      <c r="E70" s="238"/>
      <c r="F70" s="238"/>
      <c r="G70" s="238"/>
      <c r="H70" s="238"/>
      <c r="I70" s="156"/>
      <c r="J70" s="156"/>
      <c r="K70" s="156"/>
      <c r="L70" s="156"/>
      <c r="M70" s="156"/>
      <c r="N70" s="156"/>
      <c r="O70" s="156"/>
      <c r="P70" s="156"/>
      <c r="Q70" s="156"/>
      <c r="R70" s="156"/>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row>
    <row r="71" spans="1:48" x14ac:dyDescent="0.25">
      <c r="A71" s="154"/>
      <c r="B71" s="125" t="s">
        <v>119</v>
      </c>
      <c r="C71" s="271" t="s">
        <v>189</v>
      </c>
      <c r="D71" s="238"/>
      <c r="E71" s="238"/>
      <c r="F71" s="238"/>
      <c r="G71" s="238"/>
      <c r="H71" s="238"/>
      <c r="I71" s="156"/>
      <c r="J71" s="156"/>
      <c r="K71" s="156"/>
      <c r="L71" s="156"/>
      <c r="M71" s="156"/>
      <c r="N71" s="156"/>
      <c r="O71" s="156"/>
      <c r="P71" s="156"/>
      <c r="Q71" s="156"/>
      <c r="R71" s="156"/>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row>
    <row r="72" spans="1:48" x14ac:dyDescent="0.25">
      <c r="A72" s="154"/>
      <c r="B72" s="125" t="s">
        <v>190</v>
      </c>
      <c r="C72" s="271" t="s">
        <v>191</v>
      </c>
      <c r="D72" s="238"/>
      <c r="E72" s="238"/>
      <c r="F72" s="238"/>
      <c r="G72" s="238"/>
      <c r="H72" s="238"/>
      <c r="I72" s="156"/>
      <c r="J72" s="156"/>
      <c r="K72" s="156"/>
      <c r="L72" s="156"/>
      <c r="M72" s="156"/>
      <c r="N72" s="156"/>
      <c r="O72" s="156"/>
      <c r="P72" s="156"/>
      <c r="Q72" s="156"/>
      <c r="R72" s="156"/>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row>
    <row r="73" spans="1:48" x14ac:dyDescent="0.25">
      <c r="A73" s="154"/>
      <c r="B73" s="125" t="s">
        <v>192</v>
      </c>
      <c r="C73" s="271" t="s">
        <v>193</v>
      </c>
      <c r="D73" s="238"/>
      <c r="E73" s="238"/>
      <c r="F73" s="238"/>
      <c r="G73" s="238"/>
      <c r="H73" s="238"/>
      <c r="I73" s="156"/>
      <c r="J73" s="156"/>
      <c r="K73" s="156"/>
      <c r="L73" s="156"/>
      <c r="M73" s="156"/>
      <c r="N73" s="156"/>
      <c r="O73" s="156"/>
      <c r="P73" s="156"/>
      <c r="Q73" s="156"/>
      <c r="R73" s="156"/>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row>
    <row r="74" spans="1:48" x14ac:dyDescent="0.25">
      <c r="A74" s="154"/>
      <c r="B74" s="125" t="s">
        <v>194</v>
      </c>
      <c r="C74" s="271" t="s">
        <v>195</v>
      </c>
      <c r="D74" s="238"/>
      <c r="E74" s="238"/>
      <c r="F74" s="238"/>
      <c r="G74" s="238"/>
      <c r="H74" s="238"/>
      <c r="I74" s="156"/>
      <c r="J74" s="156"/>
      <c r="K74" s="156"/>
      <c r="L74" s="156"/>
      <c r="M74" s="156"/>
      <c r="N74" s="156"/>
      <c r="O74" s="156"/>
      <c r="P74" s="156"/>
      <c r="Q74" s="156"/>
      <c r="R74" s="156"/>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row>
    <row r="75" spans="1:48" x14ac:dyDescent="0.25">
      <c r="A75" s="154"/>
      <c r="B75" s="125" t="s">
        <v>196</v>
      </c>
      <c r="C75" s="271" t="s">
        <v>197</v>
      </c>
      <c r="D75" s="238"/>
      <c r="E75" s="238"/>
      <c r="F75" s="238"/>
      <c r="G75" s="238"/>
      <c r="H75" s="238"/>
      <c r="I75" s="156"/>
      <c r="J75" s="156"/>
      <c r="K75" s="156"/>
      <c r="L75" s="156"/>
      <c r="M75" s="156"/>
      <c r="N75" s="156"/>
      <c r="O75" s="156"/>
      <c r="P75" s="156"/>
      <c r="Q75" s="156"/>
      <c r="R75" s="156"/>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row>
    <row r="76" spans="1:48" x14ac:dyDescent="0.25">
      <c r="A76" s="154"/>
      <c r="B76" s="125" t="s">
        <v>198</v>
      </c>
      <c r="C76" s="271" t="s">
        <v>199</v>
      </c>
      <c r="D76" s="238"/>
      <c r="E76" s="238"/>
      <c r="F76" s="238"/>
      <c r="G76" s="238"/>
      <c r="H76" s="238"/>
      <c r="I76" s="156"/>
      <c r="J76" s="156"/>
      <c r="K76" s="156"/>
      <c r="L76" s="156"/>
      <c r="M76" s="156"/>
      <c r="N76" s="156"/>
      <c r="O76" s="156"/>
      <c r="P76" s="156"/>
      <c r="Q76" s="156"/>
      <c r="R76" s="156"/>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row>
    <row r="77" spans="1:48" x14ac:dyDescent="0.25">
      <c r="A77" s="154"/>
      <c r="B77" s="125" t="s">
        <v>200</v>
      </c>
      <c r="C77" s="271" t="s">
        <v>201</v>
      </c>
      <c r="D77" s="238"/>
      <c r="E77" s="238"/>
      <c r="F77" s="238"/>
      <c r="G77" s="238"/>
      <c r="H77" s="238"/>
      <c r="I77" s="156"/>
      <c r="J77" s="156"/>
      <c r="K77" s="156"/>
      <c r="L77" s="156"/>
      <c r="M77" s="156"/>
      <c r="N77" s="156"/>
      <c r="O77" s="156"/>
      <c r="P77" s="156"/>
      <c r="Q77" s="156"/>
      <c r="R77" s="156"/>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row>
    <row r="78" spans="1:48" x14ac:dyDescent="0.25">
      <c r="A78" s="154"/>
      <c r="B78" s="125" t="s">
        <v>202</v>
      </c>
      <c r="C78" s="271" t="s">
        <v>309</v>
      </c>
      <c r="D78" s="238"/>
      <c r="E78" s="238"/>
      <c r="F78" s="238"/>
      <c r="G78" s="238"/>
      <c r="H78" s="238"/>
      <c r="I78" s="156"/>
      <c r="J78" s="156"/>
      <c r="K78" s="156"/>
      <c r="L78" s="156"/>
      <c r="M78" s="156"/>
      <c r="N78" s="156"/>
      <c r="O78" s="156"/>
      <c r="P78" s="156"/>
      <c r="Q78" s="156"/>
      <c r="R78" s="156"/>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row>
    <row r="79" spans="1:48" x14ac:dyDescent="0.25">
      <c r="A79" s="154"/>
      <c r="B79" s="125" t="s">
        <v>204</v>
      </c>
      <c r="C79" s="271" t="s">
        <v>205</v>
      </c>
      <c r="D79" s="238"/>
      <c r="E79" s="238"/>
      <c r="F79" s="238"/>
      <c r="G79" s="238"/>
      <c r="H79" s="238"/>
      <c r="I79" s="156"/>
      <c r="J79" s="156"/>
      <c r="K79" s="156"/>
      <c r="L79" s="156"/>
      <c r="M79" s="156"/>
      <c r="N79" s="156"/>
      <c r="O79" s="156"/>
      <c r="P79" s="156"/>
      <c r="Q79" s="156"/>
      <c r="R79" s="156"/>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row>
    <row r="80" spans="1:48" x14ac:dyDescent="0.25">
      <c r="A80" s="117"/>
      <c r="B80" s="193" t="s">
        <v>310</v>
      </c>
      <c r="C80" s="307" t="s">
        <v>311</v>
      </c>
      <c r="D80" s="238"/>
      <c r="E80" s="238"/>
      <c r="F80" s="238"/>
      <c r="G80" s="238"/>
      <c r="H80" s="238"/>
      <c r="I80" s="117"/>
      <c r="J80" s="117"/>
      <c r="K80" s="117"/>
      <c r="L80" s="117"/>
      <c r="M80" s="117"/>
      <c r="N80" s="117"/>
      <c r="O80" s="117"/>
      <c r="P80" s="117"/>
      <c r="Q80" s="117"/>
      <c r="R80" s="117"/>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row>
    <row r="81" spans="1:48" x14ac:dyDescent="0.25">
      <c r="A81" s="117"/>
      <c r="B81" s="193" t="s">
        <v>312</v>
      </c>
      <c r="C81" s="307" t="s">
        <v>313</v>
      </c>
      <c r="D81" s="238"/>
      <c r="E81" s="238"/>
      <c r="F81" s="238"/>
      <c r="G81" s="238"/>
      <c r="H81" s="238"/>
      <c r="I81" s="117"/>
      <c r="J81" s="117"/>
      <c r="K81" s="117"/>
      <c r="L81" s="117"/>
      <c r="M81" s="117"/>
      <c r="N81" s="117"/>
      <c r="O81" s="117"/>
      <c r="P81" s="117"/>
      <c r="Q81" s="117"/>
      <c r="R81" s="117"/>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row>
    <row r="82" spans="1:48" x14ac:dyDescent="0.25">
      <c r="A82" s="117"/>
      <c r="B82" s="193" t="s">
        <v>314</v>
      </c>
      <c r="C82" s="307" t="s">
        <v>315</v>
      </c>
      <c r="D82" s="238"/>
      <c r="E82" s="238"/>
      <c r="F82" s="238"/>
      <c r="G82" s="238"/>
      <c r="H82" s="238"/>
      <c r="I82" s="117"/>
      <c r="J82" s="117"/>
      <c r="K82" s="117"/>
      <c r="L82" s="117"/>
      <c r="M82" s="117"/>
      <c r="N82" s="117"/>
      <c r="O82" s="117"/>
      <c r="P82" s="117"/>
      <c r="Q82" s="117"/>
      <c r="R82" s="117"/>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row>
    <row r="83" spans="1:48" x14ac:dyDescent="0.25">
      <c r="A83" s="117"/>
      <c r="B83" s="117"/>
      <c r="C83" s="117"/>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row>
    <row r="84" spans="1:48" x14ac:dyDescent="0.25">
      <c r="A84" s="117"/>
      <c r="B84" s="117"/>
      <c r="C84" s="117"/>
      <c r="D84" s="117"/>
      <c r="E84" s="117"/>
      <c r="F84" s="117"/>
      <c r="G84" s="117"/>
      <c r="H84" s="117"/>
      <c r="I84" s="117"/>
      <c r="J84" s="117"/>
      <c r="K84" s="117"/>
      <c r="L84" s="117"/>
      <c r="M84" s="117"/>
      <c r="N84" s="117"/>
      <c r="O84" s="117"/>
      <c r="P84" s="117"/>
      <c r="Q84" s="117"/>
      <c r="R84" s="117"/>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row>
    <row r="85" spans="1:48" x14ac:dyDescent="0.25">
      <c r="A85" s="117"/>
      <c r="B85" s="135"/>
      <c r="C85" s="135"/>
      <c r="D85" s="135"/>
      <c r="E85" s="135"/>
      <c r="F85" s="135"/>
      <c r="G85" s="135"/>
      <c r="H85" s="135"/>
      <c r="I85" s="135"/>
      <c r="J85" s="135"/>
      <c r="K85" s="135"/>
      <c r="L85" s="135"/>
      <c r="M85" s="135"/>
      <c r="N85" s="135"/>
      <c r="O85" s="135"/>
      <c r="P85" s="135"/>
      <c r="Q85" s="135"/>
      <c r="R85" s="135"/>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row>
    <row r="86" spans="1:48" ht="16.5" x14ac:dyDescent="0.35">
      <c r="A86" s="138"/>
      <c r="B86" s="309" t="s">
        <v>37</v>
      </c>
      <c r="C86" s="275"/>
      <c r="D86" s="275"/>
      <c r="E86" s="275"/>
      <c r="F86" s="275"/>
      <c r="G86" s="275"/>
      <c r="H86" s="275"/>
      <c r="I86" s="275"/>
      <c r="J86" s="275"/>
      <c r="K86" s="275"/>
      <c r="L86" s="275"/>
      <c r="M86" s="275"/>
      <c r="N86" s="275"/>
      <c r="O86" s="275"/>
      <c r="P86" s="275"/>
      <c r="Q86" s="275"/>
      <c r="R86" s="276"/>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row>
    <row r="87" spans="1:48" x14ac:dyDescent="0.25">
      <c r="A87" s="117"/>
      <c r="B87" s="238"/>
      <c r="C87" s="238"/>
      <c r="D87" s="238"/>
      <c r="E87" s="238"/>
      <c r="F87" s="23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row>
    <row r="88" spans="1:48" ht="21" x14ac:dyDescent="0.35">
      <c r="A88" s="117"/>
      <c r="B88" s="138"/>
      <c r="C88" s="139" t="s">
        <v>9</v>
      </c>
      <c r="D88" s="140">
        <v>2018</v>
      </c>
      <c r="E88" s="141">
        <v>2019</v>
      </c>
      <c r="F88" s="283">
        <v>2020</v>
      </c>
      <c r="G88" s="238"/>
      <c r="H88" s="284">
        <v>2021</v>
      </c>
      <c r="I88" s="23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row>
    <row r="89" spans="1:48" ht="18.75" x14ac:dyDescent="0.3">
      <c r="A89" s="117"/>
      <c r="B89" s="138"/>
      <c r="C89" s="142" t="s">
        <v>58</v>
      </c>
      <c r="D89" s="143">
        <v>10000000</v>
      </c>
      <c r="E89" s="144">
        <v>7000000</v>
      </c>
      <c r="F89" s="285">
        <v>6000000</v>
      </c>
      <c r="G89" s="238"/>
      <c r="H89" s="286">
        <v>7600000</v>
      </c>
      <c r="I89" s="23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row>
    <row r="90" spans="1:48" ht="18.75" x14ac:dyDescent="0.3">
      <c r="A90" s="117"/>
      <c r="B90" s="138"/>
      <c r="C90" s="145" t="s">
        <v>11</v>
      </c>
      <c r="D90" s="146">
        <v>0.4</v>
      </c>
      <c r="E90" s="147">
        <v>0.4</v>
      </c>
      <c r="F90" s="279" t="str">
        <f t="shared" ref="F90:F91" ca="1" si="10">F90</f>
        <v>#REF!</v>
      </c>
      <c r="G90" s="238"/>
      <c r="H90" s="287">
        <v>0.6</v>
      </c>
      <c r="I90" s="23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row>
    <row r="91" spans="1:48" ht="18.75" x14ac:dyDescent="0.3">
      <c r="A91" s="117"/>
      <c r="B91" s="138"/>
      <c r="C91" s="145" t="s">
        <v>12</v>
      </c>
      <c r="D91" s="146">
        <v>0.6</v>
      </c>
      <c r="E91" s="147">
        <v>0.6</v>
      </c>
      <c r="F91" s="279" t="str">
        <f t="shared" ca="1" si="10"/>
        <v>#REF!</v>
      </c>
      <c r="G91" s="238"/>
      <c r="H91" s="287">
        <v>0.4</v>
      </c>
      <c r="I91" s="23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row>
    <row r="92" spans="1:48" x14ac:dyDescent="0.25">
      <c r="A92" s="117"/>
      <c r="B92" s="117"/>
      <c r="C92" s="117"/>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row>
    <row r="93" spans="1:48" ht="21" x14ac:dyDescent="0.35">
      <c r="A93" s="117"/>
      <c r="B93" s="280" t="s">
        <v>206</v>
      </c>
      <c r="C93" s="238"/>
      <c r="D93" s="238"/>
      <c r="E93" s="238"/>
      <c r="F93" s="238"/>
      <c r="G93" s="238"/>
      <c r="H93" s="238"/>
      <c r="I93" s="281" t="s">
        <v>316</v>
      </c>
      <c r="J93" s="238"/>
      <c r="K93" s="238"/>
      <c r="L93" s="238"/>
      <c r="M93" s="238"/>
      <c r="N93" s="281" t="s">
        <v>243</v>
      </c>
      <c r="O93" s="238"/>
      <c r="P93" s="238"/>
      <c r="Q93" s="238"/>
      <c r="R93" s="238"/>
      <c r="S93" s="282" t="s">
        <v>244</v>
      </c>
      <c r="T93" s="238"/>
      <c r="U93" s="238"/>
      <c r="V93" s="238"/>
      <c r="W93" s="238"/>
      <c r="X93" s="282" t="s">
        <v>245</v>
      </c>
      <c r="Y93" s="238"/>
      <c r="Z93" s="238"/>
      <c r="AA93" s="238"/>
      <c r="AB93" s="238"/>
      <c r="AC93" s="277" t="s">
        <v>246</v>
      </c>
      <c r="AD93" s="238"/>
      <c r="AE93" s="238"/>
      <c r="AF93" s="238"/>
      <c r="AG93" s="238"/>
      <c r="AH93" s="277" t="s">
        <v>317</v>
      </c>
      <c r="AI93" s="238"/>
      <c r="AJ93" s="238"/>
      <c r="AK93" s="238"/>
      <c r="AL93" s="238"/>
      <c r="AM93" s="310" t="s">
        <v>207</v>
      </c>
      <c r="AN93" s="238"/>
      <c r="AO93" s="238"/>
      <c r="AP93" s="238"/>
      <c r="AQ93" s="238"/>
      <c r="AR93" s="310" t="s">
        <v>207</v>
      </c>
      <c r="AS93" s="238"/>
      <c r="AT93" s="238"/>
      <c r="AU93" s="238"/>
      <c r="AV93" s="238"/>
    </row>
    <row r="94" spans="1:48" x14ac:dyDescent="0.25">
      <c r="A94" s="149" t="s">
        <v>249</v>
      </c>
      <c r="B94" s="119" t="s">
        <v>42</v>
      </c>
      <c r="C94" s="120" t="s">
        <v>59</v>
      </c>
      <c r="D94" s="120" t="s">
        <v>44</v>
      </c>
      <c r="E94" s="288" t="s">
        <v>318</v>
      </c>
      <c r="F94" s="238"/>
      <c r="G94" s="120" t="s">
        <v>46</v>
      </c>
      <c r="H94" s="120" t="s">
        <v>47</v>
      </c>
      <c r="I94" s="166" t="s">
        <v>135</v>
      </c>
      <c r="J94" s="166" t="s">
        <v>22</v>
      </c>
      <c r="K94" s="166" t="s">
        <v>23</v>
      </c>
      <c r="L94" s="166" t="s">
        <v>136</v>
      </c>
      <c r="M94" s="166" t="s">
        <v>137</v>
      </c>
      <c r="N94" s="150" t="s">
        <v>135</v>
      </c>
      <c r="O94" s="150" t="s">
        <v>22</v>
      </c>
      <c r="P94" s="150" t="s">
        <v>23</v>
      </c>
      <c r="Q94" s="150" t="s">
        <v>136</v>
      </c>
      <c r="R94" s="150" t="s">
        <v>137</v>
      </c>
      <c r="S94" s="151" t="s">
        <v>135</v>
      </c>
      <c r="T94" s="151" t="s">
        <v>22</v>
      </c>
      <c r="U94" s="151" t="s">
        <v>23</v>
      </c>
      <c r="V94" s="151" t="s">
        <v>136</v>
      </c>
      <c r="W94" s="151" t="s">
        <v>137</v>
      </c>
      <c r="X94" s="151" t="s">
        <v>135</v>
      </c>
      <c r="Y94" s="151" t="s">
        <v>22</v>
      </c>
      <c r="Z94" s="151" t="s">
        <v>23</v>
      </c>
      <c r="AA94" s="151" t="s">
        <v>136</v>
      </c>
      <c r="AB94" s="151" t="s">
        <v>137</v>
      </c>
      <c r="AC94" s="167" t="s">
        <v>135</v>
      </c>
      <c r="AD94" s="167" t="s">
        <v>22</v>
      </c>
      <c r="AE94" s="167" t="s">
        <v>23</v>
      </c>
      <c r="AF94" s="167" t="s">
        <v>136</v>
      </c>
      <c r="AG94" s="167" t="s">
        <v>319</v>
      </c>
      <c r="AH94" s="167" t="s">
        <v>135</v>
      </c>
      <c r="AI94" s="167" t="s">
        <v>22</v>
      </c>
      <c r="AJ94" s="167" t="s">
        <v>23</v>
      </c>
      <c r="AK94" s="167" t="s">
        <v>136</v>
      </c>
      <c r="AL94" s="167" t="s">
        <v>137</v>
      </c>
      <c r="AM94" s="210" t="s">
        <v>135</v>
      </c>
      <c r="AN94" s="210" t="s">
        <v>22</v>
      </c>
      <c r="AO94" s="210" t="s">
        <v>23</v>
      </c>
      <c r="AP94" s="210" t="s">
        <v>136</v>
      </c>
      <c r="AQ94" s="210" t="s">
        <v>137</v>
      </c>
      <c r="AR94" s="210" t="s">
        <v>135</v>
      </c>
      <c r="AS94" s="210" t="s">
        <v>22</v>
      </c>
      <c r="AT94" s="210" t="s">
        <v>23</v>
      </c>
      <c r="AU94" s="210" t="s">
        <v>136</v>
      </c>
      <c r="AV94" s="210" t="s">
        <v>137</v>
      </c>
    </row>
    <row r="95" spans="1:48" ht="150" x14ac:dyDescent="0.25">
      <c r="A95" s="177" t="s">
        <v>281</v>
      </c>
      <c r="B95" s="125" t="s">
        <v>320</v>
      </c>
      <c r="C95" s="134" t="s">
        <v>321</v>
      </c>
      <c r="D95" s="127" t="s">
        <v>211</v>
      </c>
      <c r="E95" s="289" t="s">
        <v>97</v>
      </c>
      <c r="F95" s="238"/>
      <c r="G95" s="127" t="s">
        <v>53</v>
      </c>
      <c r="H95" s="127" t="s">
        <v>141</v>
      </c>
      <c r="I95" s="170">
        <v>196752</v>
      </c>
      <c r="J95" s="170">
        <v>97</v>
      </c>
      <c r="K95" s="170">
        <v>4</v>
      </c>
      <c r="L95" s="170">
        <v>48798</v>
      </c>
      <c r="M95" s="170">
        <f>SUM(I95:L95)</f>
        <v>245651</v>
      </c>
      <c r="N95" s="171">
        <v>220000</v>
      </c>
      <c r="O95" s="171">
        <v>14000</v>
      </c>
      <c r="P95" s="171">
        <v>60000</v>
      </c>
      <c r="Q95" s="171">
        <v>100000</v>
      </c>
      <c r="R95" s="171">
        <f t="shared" ref="R95:R97" si="11">SUM(N95:Q95)</f>
        <v>394000</v>
      </c>
      <c r="S95" s="172">
        <v>154000</v>
      </c>
      <c r="T95" s="172">
        <v>9800</v>
      </c>
      <c r="U95" s="172">
        <v>42000</v>
      </c>
      <c r="V95" s="172">
        <v>70000</v>
      </c>
      <c r="W95" s="172">
        <v>275800</v>
      </c>
      <c r="X95" s="172">
        <v>226198</v>
      </c>
      <c r="Y95" s="172">
        <v>47</v>
      </c>
      <c r="Z95" s="172">
        <v>109</v>
      </c>
      <c r="AA95" s="172">
        <v>71393</v>
      </c>
      <c r="AB95" s="172">
        <f t="shared" ref="AB95:AB97" si="12">SUM(X95:AA95)</f>
        <v>297747</v>
      </c>
      <c r="AC95" s="173">
        <v>132000</v>
      </c>
      <c r="AD95" s="173">
        <v>8400</v>
      </c>
      <c r="AE95" s="173">
        <v>36000</v>
      </c>
      <c r="AF95" s="173">
        <v>60000</v>
      </c>
      <c r="AG95" s="173">
        <f>SUM(AC95:AF95)</f>
        <v>236400</v>
      </c>
      <c r="AH95" s="173">
        <v>299474</v>
      </c>
      <c r="AI95" s="173">
        <v>33</v>
      </c>
      <c r="AJ95" s="173">
        <v>3273</v>
      </c>
      <c r="AK95" s="173">
        <v>19825</v>
      </c>
      <c r="AL95" s="173">
        <f>SUM(AH95:AK95)</f>
        <v>322605</v>
      </c>
      <c r="AM95" s="174">
        <v>245000</v>
      </c>
      <c r="AN95" s="174">
        <v>14000</v>
      </c>
      <c r="AO95" s="174">
        <v>60000</v>
      </c>
      <c r="AP95" s="174">
        <v>100000</v>
      </c>
      <c r="AQ95" s="174">
        <f>SUM(AM95:AP95)</f>
        <v>419000</v>
      </c>
      <c r="AR95" s="174" t="e">
        <f t="shared" ref="AR95:AU95" si="13">SUM(#REF!)</f>
        <v>#REF!</v>
      </c>
      <c r="AS95" s="174" t="e">
        <f t="shared" si="13"/>
        <v>#REF!</v>
      </c>
      <c r="AT95" s="174" t="e">
        <f t="shared" si="13"/>
        <v>#REF!</v>
      </c>
      <c r="AU95" s="174" t="e">
        <f t="shared" si="13"/>
        <v>#REF!</v>
      </c>
      <c r="AV95" s="174">
        <v>157191</v>
      </c>
    </row>
    <row r="96" spans="1:48" ht="45" x14ac:dyDescent="0.25">
      <c r="A96" s="169" t="s">
        <v>322</v>
      </c>
      <c r="B96" s="125" t="s">
        <v>323</v>
      </c>
      <c r="C96" s="126" t="s">
        <v>324</v>
      </c>
      <c r="D96" s="127"/>
      <c r="E96" s="289" t="s">
        <v>101</v>
      </c>
      <c r="F96" s="238"/>
      <c r="G96" s="127" t="s">
        <v>53</v>
      </c>
      <c r="H96" s="127" t="s">
        <v>54</v>
      </c>
      <c r="I96" s="181"/>
      <c r="J96" s="181"/>
      <c r="K96" s="181"/>
      <c r="L96" s="175">
        <v>150</v>
      </c>
      <c r="M96" s="170">
        <f>SUM(L96)</f>
        <v>150</v>
      </c>
      <c r="N96" s="171"/>
      <c r="O96" s="171"/>
      <c r="P96" s="171"/>
      <c r="Q96" s="171">
        <v>7000</v>
      </c>
      <c r="R96" s="171">
        <f t="shared" si="11"/>
        <v>7000</v>
      </c>
      <c r="S96" s="172"/>
      <c r="T96" s="172"/>
      <c r="U96" s="172"/>
      <c r="V96" s="172">
        <v>4900</v>
      </c>
      <c r="W96" s="172">
        <v>4900</v>
      </c>
      <c r="X96" s="172">
        <v>385</v>
      </c>
      <c r="Y96" s="172">
        <v>125</v>
      </c>
      <c r="Z96" s="172">
        <v>200</v>
      </c>
      <c r="AA96" s="172">
        <v>2937</v>
      </c>
      <c r="AB96" s="172">
        <f t="shared" si="12"/>
        <v>3647</v>
      </c>
      <c r="AC96" s="173"/>
      <c r="AD96" s="173"/>
      <c r="AE96" s="173"/>
      <c r="AF96" s="173">
        <v>4200</v>
      </c>
      <c r="AG96" s="173">
        <v>2500</v>
      </c>
      <c r="AH96" s="173"/>
      <c r="AI96" s="173"/>
      <c r="AJ96" s="173"/>
      <c r="AK96" s="173"/>
      <c r="AL96" s="173">
        <v>0</v>
      </c>
      <c r="AM96" s="174"/>
      <c r="AN96" s="174"/>
      <c r="AO96" s="174"/>
      <c r="AP96" s="174">
        <f>ROUND(AK96*$F$89/$E$89,-2)</f>
        <v>0</v>
      </c>
      <c r="AQ96" s="174">
        <v>4200</v>
      </c>
      <c r="AR96" s="174"/>
      <c r="AS96" s="174"/>
      <c r="AT96" s="174"/>
      <c r="AU96" s="174"/>
      <c r="AV96" s="174"/>
    </row>
    <row r="97" spans="1:48" ht="30" x14ac:dyDescent="0.25">
      <c r="A97" s="177" t="s">
        <v>281</v>
      </c>
      <c r="B97" s="125" t="s">
        <v>325</v>
      </c>
      <c r="C97" s="126" t="s">
        <v>213</v>
      </c>
      <c r="D97" s="127" t="s">
        <v>214</v>
      </c>
      <c r="E97" s="289" t="s">
        <v>215</v>
      </c>
      <c r="F97" s="238"/>
      <c r="G97" s="127" t="s">
        <v>53</v>
      </c>
      <c r="H97" s="127" t="s">
        <v>170</v>
      </c>
      <c r="I97" s="170">
        <v>110265</v>
      </c>
      <c r="J97" s="170">
        <v>70</v>
      </c>
      <c r="K97" s="170">
        <v>1950</v>
      </c>
      <c r="L97" s="170">
        <v>17631</v>
      </c>
      <c r="M97" s="170">
        <f>SUM(I97:L97)</f>
        <v>129916</v>
      </c>
      <c r="N97" s="171">
        <v>100000</v>
      </c>
      <c r="O97" s="171">
        <v>10000</v>
      </c>
      <c r="P97" s="171">
        <v>30000</v>
      </c>
      <c r="Q97" s="171">
        <v>30000</v>
      </c>
      <c r="R97" s="171">
        <f t="shared" si="11"/>
        <v>170000</v>
      </c>
      <c r="S97" s="172">
        <v>70000</v>
      </c>
      <c r="T97" s="172">
        <v>7000</v>
      </c>
      <c r="U97" s="172">
        <v>21000</v>
      </c>
      <c r="V97" s="172">
        <v>21000</v>
      </c>
      <c r="W97" s="172">
        <v>119000</v>
      </c>
      <c r="X97" s="172">
        <v>49751</v>
      </c>
      <c r="Y97" s="172">
        <v>75</v>
      </c>
      <c r="Z97" s="172">
        <v>5</v>
      </c>
      <c r="AA97" s="172">
        <v>315</v>
      </c>
      <c r="AB97" s="172">
        <f t="shared" si="12"/>
        <v>50146</v>
      </c>
      <c r="AC97" s="238"/>
      <c r="AD97" s="238"/>
      <c r="AE97" s="238"/>
      <c r="AF97" s="238"/>
      <c r="AG97" s="173">
        <v>119000</v>
      </c>
      <c r="AH97" s="238"/>
      <c r="AI97" s="238"/>
      <c r="AJ97" s="238"/>
      <c r="AK97" s="238"/>
      <c r="AL97" s="173">
        <v>38683</v>
      </c>
      <c r="AM97" s="174">
        <f t="shared" ref="AM97:AP97" si="14">ROUND(AH97*$F$89/$E$89,-2)</f>
        <v>0</v>
      </c>
      <c r="AN97" s="174">
        <f t="shared" si="14"/>
        <v>0</v>
      </c>
      <c r="AO97" s="174">
        <f t="shared" si="14"/>
        <v>0</v>
      </c>
      <c r="AP97" s="174">
        <f t="shared" si="14"/>
        <v>0</v>
      </c>
      <c r="AQ97" s="174">
        <f>48%*AQ95</f>
        <v>201120</v>
      </c>
      <c r="AR97" s="174"/>
      <c r="AS97" s="174"/>
      <c r="AT97" s="174"/>
      <c r="AU97" s="174"/>
      <c r="AV97" s="174">
        <v>35945</v>
      </c>
    </row>
    <row r="98" spans="1:48" ht="45" x14ac:dyDescent="0.25">
      <c r="A98" s="152" t="s">
        <v>277</v>
      </c>
      <c r="B98" s="193" t="s">
        <v>326</v>
      </c>
      <c r="C98" s="194" t="s">
        <v>217</v>
      </c>
      <c r="D98" s="195" t="s">
        <v>218</v>
      </c>
      <c r="E98" s="292" t="s">
        <v>97</v>
      </c>
      <c r="F98" s="238"/>
      <c r="G98" s="195" t="s">
        <v>53</v>
      </c>
      <c r="H98" s="195" t="s">
        <v>98</v>
      </c>
      <c r="I98" s="181"/>
      <c r="J98" s="181"/>
      <c r="K98" s="181"/>
      <c r="L98" s="181"/>
      <c r="M98" s="181"/>
      <c r="N98" s="181"/>
      <c r="O98" s="181"/>
      <c r="P98" s="181"/>
      <c r="Q98" s="181"/>
      <c r="R98" s="181"/>
      <c r="S98" s="238"/>
      <c r="T98" s="238"/>
      <c r="U98" s="238"/>
      <c r="V98" s="238"/>
      <c r="W98" s="129">
        <v>0.6</v>
      </c>
      <c r="X98" s="311">
        <f>ROUND(V98*$E$88/$D$88,-2)</f>
        <v>0</v>
      </c>
      <c r="Y98" s="238"/>
      <c r="Z98" s="238"/>
      <c r="AA98" s="238"/>
      <c r="AB98" s="129">
        <v>0.27</v>
      </c>
      <c r="AC98" s="238"/>
      <c r="AD98" s="238"/>
      <c r="AE98" s="238"/>
      <c r="AF98" s="238"/>
      <c r="AG98" s="130">
        <v>0.9</v>
      </c>
      <c r="AH98" s="238"/>
      <c r="AI98" s="238"/>
      <c r="AJ98" s="238"/>
      <c r="AK98" s="238"/>
      <c r="AL98" s="130">
        <v>0.64</v>
      </c>
      <c r="AM98" s="211"/>
      <c r="AN98" s="211"/>
      <c r="AO98" s="211"/>
      <c r="AP98" s="211"/>
      <c r="AQ98" s="211">
        <v>0.9</v>
      </c>
      <c r="AR98" s="211"/>
      <c r="AS98" s="211"/>
      <c r="AT98" s="211"/>
      <c r="AU98" s="211"/>
      <c r="AV98" s="211"/>
    </row>
    <row r="99" spans="1:48" x14ac:dyDescent="0.25">
      <c r="A99" s="117"/>
      <c r="B99" s="117"/>
      <c r="C99" s="117"/>
      <c r="D99" s="118"/>
      <c r="E99" s="118"/>
      <c r="F99" s="118"/>
      <c r="G99" s="118"/>
      <c r="H99" s="118"/>
      <c r="I99" s="238"/>
      <c r="J99" s="238"/>
      <c r="K99" s="238"/>
      <c r="L99" s="238"/>
      <c r="M99" s="238"/>
      <c r="N99" s="238"/>
      <c r="O99" s="238"/>
      <c r="P99" s="238"/>
      <c r="Q99" s="238"/>
      <c r="R99" s="238"/>
      <c r="S99" s="238"/>
      <c r="T99" s="238"/>
      <c r="U99" s="238"/>
      <c r="V99" s="238"/>
      <c r="W99" s="238"/>
      <c r="X99" s="196"/>
      <c r="Y99" s="196"/>
      <c r="Z99" s="196"/>
      <c r="AA99" s="196"/>
      <c r="AB99" s="196"/>
      <c r="AC99" s="118"/>
      <c r="AD99" s="118"/>
      <c r="AE99" s="118"/>
      <c r="AF99" s="118"/>
      <c r="AG99" s="118"/>
      <c r="AH99" s="118"/>
      <c r="AI99" s="118"/>
      <c r="AJ99" s="118"/>
      <c r="AK99" s="118"/>
      <c r="AL99" s="118"/>
      <c r="AM99" s="118"/>
      <c r="AN99" s="118"/>
      <c r="AO99" s="118"/>
      <c r="AP99" s="118"/>
      <c r="AQ99" s="118"/>
      <c r="AR99" s="118"/>
      <c r="AS99" s="118"/>
      <c r="AT99" s="118"/>
      <c r="AU99" s="118"/>
      <c r="AV99" s="118"/>
    </row>
    <row r="100" spans="1:48" ht="21" x14ac:dyDescent="0.35">
      <c r="A100" s="153"/>
      <c r="B100" s="212" t="s">
        <v>219</v>
      </c>
      <c r="C100" s="213"/>
      <c r="D100" s="214"/>
      <c r="E100" s="214"/>
      <c r="F100" s="214"/>
      <c r="G100" s="214"/>
      <c r="H100" s="214"/>
      <c r="I100" s="135"/>
      <c r="J100" s="135"/>
      <c r="K100" s="135"/>
      <c r="L100" s="135"/>
      <c r="M100" s="135"/>
      <c r="N100" s="135"/>
      <c r="O100" s="135"/>
      <c r="P100" s="135"/>
      <c r="Q100" s="135"/>
      <c r="R100" s="135"/>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row>
    <row r="101" spans="1:48" x14ac:dyDescent="0.25">
      <c r="A101" s="154"/>
      <c r="B101" s="155" t="s">
        <v>103</v>
      </c>
      <c r="C101" s="271" t="s">
        <v>220</v>
      </c>
      <c r="D101" s="238"/>
      <c r="E101" s="238"/>
      <c r="F101" s="238"/>
      <c r="G101" s="238"/>
      <c r="H101" s="238"/>
      <c r="I101" s="156"/>
      <c r="J101" s="156"/>
      <c r="K101" s="156"/>
      <c r="L101" s="156"/>
      <c r="M101" s="156"/>
      <c r="N101" s="156"/>
      <c r="O101" s="156"/>
      <c r="P101" s="156"/>
      <c r="Q101" s="156"/>
      <c r="R101" s="156"/>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row>
    <row r="102" spans="1:48" x14ac:dyDescent="0.25">
      <c r="A102" s="154"/>
      <c r="B102" s="155" t="s">
        <v>105</v>
      </c>
      <c r="C102" s="271" t="s">
        <v>221</v>
      </c>
      <c r="D102" s="238"/>
      <c r="E102" s="238"/>
      <c r="F102" s="238"/>
      <c r="G102" s="238"/>
      <c r="H102" s="238"/>
      <c r="I102" s="156"/>
      <c r="J102" s="156"/>
      <c r="K102" s="156"/>
      <c r="L102" s="156"/>
      <c r="M102" s="156"/>
      <c r="N102" s="156"/>
      <c r="O102" s="156"/>
      <c r="P102" s="156"/>
      <c r="Q102" s="156"/>
      <c r="R102" s="156"/>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row>
    <row r="103" spans="1:48" x14ac:dyDescent="0.25">
      <c r="A103" s="154"/>
      <c r="B103" s="155" t="s">
        <v>107</v>
      </c>
      <c r="C103" s="271" t="s">
        <v>222</v>
      </c>
      <c r="D103" s="238"/>
      <c r="E103" s="238"/>
      <c r="F103" s="238"/>
      <c r="G103" s="238"/>
      <c r="H103" s="238"/>
      <c r="I103" s="156"/>
      <c r="J103" s="156"/>
      <c r="K103" s="156"/>
      <c r="L103" s="156"/>
      <c r="M103" s="156"/>
      <c r="N103" s="156"/>
      <c r="O103" s="156"/>
      <c r="P103" s="156"/>
      <c r="Q103" s="156"/>
      <c r="R103" s="156"/>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row>
    <row r="104" spans="1:48" x14ac:dyDescent="0.25">
      <c r="A104" s="117"/>
      <c r="B104" s="155" t="s">
        <v>109</v>
      </c>
      <c r="C104" s="273" t="s">
        <v>223</v>
      </c>
      <c r="D104" s="238"/>
      <c r="E104" s="238"/>
      <c r="F104" s="238"/>
      <c r="G104" s="238"/>
      <c r="H104" s="238"/>
      <c r="I104" s="117"/>
      <c r="J104" s="117"/>
      <c r="K104" s="117"/>
      <c r="L104" s="117"/>
      <c r="M104" s="117"/>
      <c r="N104" s="117"/>
      <c r="O104" s="117"/>
      <c r="P104" s="117"/>
      <c r="Q104" s="117"/>
      <c r="R104" s="117"/>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row>
    <row r="105" spans="1:48" x14ac:dyDescent="0.25">
      <c r="A105" s="117"/>
      <c r="B105" s="155" t="s">
        <v>111</v>
      </c>
      <c r="C105" s="273" t="s">
        <v>224</v>
      </c>
      <c r="D105" s="238"/>
      <c r="E105" s="238"/>
      <c r="F105" s="238"/>
      <c r="G105" s="238"/>
      <c r="H105" s="238"/>
      <c r="I105" s="117"/>
      <c r="J105" s="117"/>
      <c r="K105" s="117"/>
      <c r="L105" s="117"/>
      <c r="M105" s="117"/>
      <c r="N105" s="117"/>
      <c r="O105" s="117"/>
      <c r="P105" s="117"/>
      <c r="Q105" s="117"/>
      <c r="R105" s="117"/>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row>
    <row r="106" spans="1:48" x14ac:dyDescent="0.25">
      <c r="A106" s="117"/>
      <c r="B106" s="155" t="s">
        <v>113</v>
      </c>
      <c r="C106" s="273" t="s">
        <v>225</v>
      </c>
      <c r="D106" s="238"/>
      <c r="E106" s="238"/>
      <c r="F106" s="238"/>
      <c r="G106" s="238"/>
      <c r="H106" s="238"/>
      <c r="I106" s="117"/>
      <c r="J106" s="117"/>
      <c r="K106" s="117"/>
      <c r="L106" s="117"/>
      <c r="M106" s="117"/>
      <c r="N106" s="117"/>
      <c r="O106" s="117"/>
      <c r="P106" s="117"/>
      <c r="Q106" s="117"/>
      <c r="R106" s="117"/>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row>
    <row r="107" spans="1:48" x14ac:dyDescent="0.25">
      <c r="A107" s="117"/>
      <c r="B107" s="155" t="s">
        <v>115</v>
      </c>
      <c r="C107" s="271" t="s">
        <v>226</v>
      </c>
      <c r="D107" s="238"/>
      <c r="E107" s="238"/>
      <c r="F107" s="238"/>
      <c r="G107" s="238"/>
      <c r="H107" s="238"/>
      <c r="I107" s="117"/>
      <c r="J107" s="117"/>
      <c r="K107" s="117"/>
      <c r="L107" s="117"/>
      <c r="M107" s="117"/>
      <c r="N107" s="117"/>
      <c r="O107" s="117"/>
      <c r="P107" s="117"/>
      <c r="Q107" s="117"/>
      <c r="R107" s="117"/>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row>
    <row r="108" spans="1:48" x14ac:dyDescent="0.25">
      <c r="A108" s="117"/>
      <c r="B108" s="155" t="s">
        <v>117</v>
      </c>
      <c r="C108" s="271" t="s">
        <v>227</v>
      </c>
      <c r="D108" s="238"/>
      <c r="E108" s="238"/>
      <c r="F108" s="238"/>
      <c r="G108" s="238"/>
      <c r="H108" s="238"/>
      <c r="I108" s="117"/>
      <c r="J108" s="117"/>
      <c r="K108" s="117"/>
      <c r="L108" s="117"/>
      <c r="M108" s="117"/>
      <c r="N108" s="117"/>
      <c r="O108" s="117"/>
      <c r="P108" s="117"/>
      <c r="Q108" s="117"/>
      <c r="R108" s="117"/>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row>
    <row r="109" spans="1:48" x14ac:dyDescent="0.25">
      <c r="A109" s="117"/>
      <c r="B109" s="155" t="s">
        <v>119</v>
      </c>
      <c r="C109" s="273" t="s">
        <v>228</v>
      </c>
      <c r="D109" s="238"/>
      <c r="E109" s="238"/>
      <c r="F109" s="238"/>
      <c r="G109" s="238"/>
      <c r="H109" s="238"/>
      <c r="I109" s="117"/>
      <c r="J109" s="117"/>
      <c r="K109" s="117"/>
      <c r="L109" s="117"/>
      <c r="M109" s="117"/>
      <c r="N109" s="117"/>
      <c r="O109" s="117"/>
      <c r="P109" s="117"/>
      <c r="Q109" s="117"/>
      <c r="R109" s="117"/>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row>
    <row r="110" spans="1:48" x14ac:dyDescent="0.25">
      <c r="A110" s="117"/>
      <c r="B110" s="193" t="s">
        <v>190</v>
      </c>
      <c r="C110" s="307" t="s">
        <v>229</v>
      </c>
      <c r="D110" s="238"/>
      <c r="E110" s="238"/>
      <c r="F110" s="238"/>
      <c r="G110" s="238"/>
      <c r="H110" s="238"/>
      <c r="I110" s="117"/>
      <c r="J110" s="117"/>
      <c r="K110" s="117"/>
      <c r="L110" s="117"/>
      <c r="M110" s="117"/>
      <c r="N110" s="117"/>
      <c r="O110" s="117"/>
      <c r="P110" s="117"/>
      <c r="Q110" s="117"/>
      <c r="R110" s="117"/>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row>
    <row r="111" spans="1:48" x14ac:dyDescent="0.25">
      <c r="A111" s="117"/>
      <c r="B111" s="215" t="s">
        <v>192</v>
      </c>
      <c r="C111" s="308" t="s">
        <v>230</v>
      </c>
      <c r="D111" s="238"/>
      <c r="E111" s="238"/>
      <c r="F111" s="238"/>
      <c r="G111" s="238"/>
      <c r="H111" s="23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row>
    <row r="112" spans="1:48" x14ac:dyDescent="0.25">
      <c r="A112" s="117"/>
      <c r="B112" s="117"/>
      <c r="C112" s="117"/>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row>
    <row r="113" spans="1:48" x14ac:dyDescent="0.25">
      <c r="A113" s="117"/>
      <c r="B113" s="117"/>
      <c r="C113" s="117"/>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row>
    <row r="114" spans="1:48" x14ac:dyDescent="0.25">
      <c r="A114" s="117"/>
      <c r="B114" s="117"/>
      <c r="C114" s="117"/>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row>
    <row r="115" spans="1:48" x14ac:dyDescent="0.25">
      <c r="A115" s="117"/>
      <c r="B115" s="117"/>
      <c r="C115" s="117"/>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row>
    <row r="116" spans="1:48" x14ac:dyDescent="0.25">
      <c r="A116" s="117"/>
      <c r="B116" s="117"/>
      <c r="C116" s="117"/>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row>
    <row r="117" spans="1:48" x14ac:dyDescent="0.25">
      <c r="A117" s="117"/>
      <c r="B117" s="117"/>
      <c r="C117" s="117"/>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row>
    <row r="118" spans="1:48" x14ac:dyDescent="0.25">
      <c r="A118" s="117"/>
      <c r="B118" s="117"/>
      <c r="C118" s="117"/>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row>
    <row r="119" spans="1:48" x14ac:dyDescent="0.25">
      <c r="A119" s="117"/>
      <c r="B119" s="117"/>
      <c r="C119" s="117"/>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row>
    <row r="120" spans="1:48" x14ac:dyDescent="0.25">
      <c r="A120" s="117"/>
      <c r="B120" s="117"/>
      <c r="C120" s="117"/>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row>
    <row r="121" spans="1:48" x14ac:dyDescent="0.25">
      <c r="A121" s="117"/>
      <c r="B121" s="117"/>
      <c r="C121" s="117"/>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row>
    <row r="122" spans="1:48" x14ac:dyDescent="0.25">
      <c r="A122" s="117"/>
      <c r="B122" s="117"/>
      <c r="C122" s="117"/>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row>
    <row r="123" spans="1:48" x14ac:dyDescent="0.25">
      <c r="A123" s="117"/>
      <c r="B123" s="117"/>
      <c r="C123" s="117"/>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row>
    <row r="124" spans="1:48" x14ac:dyDescent="0.25">
      <c r="A124" s="117"/>
      <c r="B124" s="117"/>
      <c r="C124" s="117"/>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row>
    <row r="125" spans="1:48" x14ac:dyDescent="0.25">
      <c r="A125" s="117"/>
      <c r="B125" s="117"/>
      <c r="C125" s="117"/>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row>
    <row r="126" spans="1:48" x14ac:dyDescent="0.25">
      <c r="A126" s="117"/>
      <c r="B126" s="117"/>
      <c r="C126" s="117"/>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row>
    <row r="127" spans="1:48" x14ac:dyDescent="0.25">
      <c r="A127" s="117"/>
      <c r="B127" s="117"/>
      <c r="C127" s="117"/>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row>
    <row r="128" spans="1:48" x14ac:dyDescent="0.25">
      <c r="A128" s="117"/>
      <c r="B128" s="117"/>
      <c r="C128" s="117"/>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row>
    <row r="129" spans="1:48" x14ac:dyDescent="0.25">
      <c r="A129" s="117"/>
      <c r="B129" s="117"/>
      <c r="C129" s="117"/>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row>
    <row r="130" spans="1:48" x14ac:dyDescent="0.25">
      <c r="A130" s="117"/>
      <c r="B130" s="117"/>
      <c r="C130" s="117"/>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row>
    <row r="131" spans="1:48" x14ac:dyDescent="0.25">
      <c r="A131" s="117"/>
      <c r="B131" s="117"/>
      <c r="C131" s="117"/>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row>
    <row r="132" spans="1:48" x14ac:dyDescent="0.25">
      <c r="A132" s="117"/>
      <c r="B132" s="117"/>
      <c r="C132" s="117"/>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row>
    <row r="133" spans="1:48" x14ac:dyDescent="0.25">
      <c r="A133" s="117"/>
      <c r="B133" s="117"/>
      <c r="C133" s="117"/>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row>
    <row r="134" spans="1:48" x14ac:dyDescent="0.25">
      <c r="A134" s="117"/>
      <c r="B134" s="117"/>
      <c r="C134" s="117"/>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row>
    <row r="135" spans="1:48" x14ac:dyDescent="0.25">
      <c r="A135" s="117"/>
      <c r="B135" s="117"/>
      <c r="C135" s="117"/>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row>
    <row r="136" spans="1:48" x14ac:dyDescent="0.25">
      <c r="A136" s="117"/>
      <c r="B136" s="117"/>
      <c r="C136" s="117"/>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row>
    <row r="137" spans="1:48" x14ac:dyDescent="0.25">
      <c r="A137" s="117"/>
      <c r="B137" s="117"/>
      <c r="C137" s="117"/>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row>
    <row r="138" spans="1:48" x14ac:dyDescent="0.25">
      <c r="A138" s="117"/>
      <c r="B138" s="117"/>
      <c r="C138" s="117"/>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row>
    <row r="139" spans="1:48" x14ac:dyDescent="0.25">
      <c r="A139" s="117"/>
      <c r="B139" s="117"/>
      <c r="C139" s="117"/>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row>
    <row r="140" spans="1:48" x14ac:dyDescent="0.25">
      <c r="A140" s="117"/>
      <c r="B140" s="117"/>
      <c r="C140" s="117"/>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row>
    <row r="141" spans="1:48" x14ac:dyDescent="0.25">
      <c r="A141" s="117"/>
      <c r="B141" s="117"/>
      <c r="C141" s="117"/>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row>
    <row r="142" spans="1:48" x14ac:dyDescent="0.25">
      <c r="A142" s="117"/>
      <c r="B142" s="117"/>
      <c r="C142" s="117"/>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row>
    <row r="143" spans="1:48" x14ac:dyDescent="0.25">
      <c r="A143" s="117"/>
      <c r="B143" s="117"/>
      <c r="C143" s="117"/>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row>
    <row r="144" spans="1:48" x14ac:dyDescent="0.25">
      <c r="A144" s="117"/>
      <c r="B144" s="117"/>
      <c r="C144" s="117"/>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row>
    <row r="145" spans="1:48" x14ac:dyDescent="0.25">
      <c r="A145" s="117"/>
      <c r="B145" s="117"/>
      <c r="C145" s="117"/>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row>
    <row r="146" spans="1:48" x14ac:dyDescent="0.25">
      <c r="A146" s="117"/>
      <c r="B146" s="117"/>
      <c r="C146" s="117"/>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row>
    <row r="147" spans="1:48" x14ac:dyDescent="0.25">
      <c r="A147" s="117"/>
      <c r="B147" s="117"/>
      <c r="C147" s="117"/>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row>
    <row r="148" spans="1:48" x14ac:dyDescent="0.25">
      <c r="A148" s="117"/>
      <c r="B148" s="117"/>
      <c r="C148" s="117"/>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row>
    <row r="149" spans="1:48" x14ac:dyDescent="0.25">
      <c r="A149" s="117"/>
      <c r="B149" s="117"/>
      <c r="C149" s="117"/>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row>
    <row r="150" spans="1:48" x14ac:dyDescent="0.25">
      <c r="A150" s="117"/>
      <c r="B150" s="117"/>
      <c r="C150" s="117"/>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row>
    <row r="151" spans="1:48" x14ac:dyDescent="0.25">
      <c r="A151" s="117"/>
      <c r="B151" s="117"/>
      <c r="C151" s="117"/>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row>
    <row r="152" spans="1:48" x14ac:dyDescent="0.25">
      <c r="A152" s="117"/>
      <c r="B152" s="117"/>
      <c r="C152" s="117"/>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row>
    <row r="153" spans="1:48" x14ac:dyDescent="0.25">
      <c r="A153" s="117"/>
      <c r="B153" s="117"/>
      <c r="C153" s="117"/>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row>
    <row r="154" spans="1:48" x14ac:dyDescent="0.25">
      <c r="A154" s="117"/>
      <c r="B154" s="117"/>
      <c r="C154" s="117"/>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row>
    <row r="155" spans="1:48" x14ac:dyDescent="0.25">
      <c r="A155" s="117"/>
      <c r="B155" s="117"/>
      <c r="C155" s="117"/>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row>
    <row r="156" spans="1:48" x14ac:dyDescent="0.25">
      <c r="A156" s="117"/>
      <c r="B156" s="117"/>
      <c r="C156" s="117"/>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row>
    <row r="157" spans="1:48" x14ac:dyDescent="0.25">
      <c r="A157" s="117"/>
      <c r="B157" s="117"/>
      <c r="C157" s="117"/>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row>
    <row r="158" spans="1:48" x14ac:dyDescent="0.25">
      <c r="A158" s="117"/>
      <c r="B158" s="117"/>
      <c r="C158" s="117"/>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row>
    <row r="159" spans="1:48" x14ac:dyDescent="0.25">
      <c r="A159" s="117"/>
      <c r="B159" s="117"/>
      <c r="C159" s="117"/>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row>
    <row r="160" spans="1:48" x14ac:dyDescent="0.25">
      <c r="A160" s="117"/>
      <c r="B160" s="117"/>
      <c r="C160" s="117"/>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row>
    <row r="161" spans="1:48" x14ac:dyDescent="0.25">
      <c r="A161" s="117"/>
      <c r="B161" s="117"/>
      <c r="C161" s="117"/>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row>
    <row r="162" spans="1:48" x14ac:dyDescent="0.25">
      <c r="A162" s="117"/>
      <c r="B162" s="117"/>
      <c r="C162" s="117"/>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row>
    <row r="163" spans="1:48" x14ac:dyDescent="0.25">
      <c r="A163" s="117"/>
      <c r="B163" s="117"/>
      <c r="C163" s="117"/>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row>
    <row r="164" spans="1:48" x14ac:dyDescent="0.25">
      <c r="A164" s="117"/>
      <c r="B164" s="117"/>
      <c r="C164" s="117"/>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row>
    <row r="165" spans="1:48" x14ac:dyDescent="0.25">
      <c r="A165" s="117"/>
      <c r="B165" s="117"/>
      <c r="C165" s="117"/>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row>
    <row r="166" spans="1:48" x14ac:dyDescent="0.25">
      <c r="A166" s="117"/>
      <c r="B166" s="117"/>
      <c r="C166" s="117"/>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row>
    <row r="167" spans="1:48" x14ac:dyDescent="0.25">
      <c r="A167" s="117"/>
      <c r="B167" s="117"/>
      <c r="C167" s="117"/>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row>
    <row r="168" spans="1:48" x14ac:dyDescent="0.25">
      <c r="A168" s="117"/>
      <c r="B168" s="117"/>
      <c r="C168" s="117"/>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row>
    <row r="169" spans="1:48" x14ac:dyDescent="0.25">
      <c r="A169" s="117"/>
      <c r="B169" s="117"/>
      <c r="C169" s="117"/>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row>
    <row r="170" spans="1:48" x14ac:dyDescent="0.25">
      <c r="A170" s="117"/>
      <c r="B170" s="117"/>
      <c r="C170" s="117"/>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row>
    <row r="171" spans="1:48" x14ac:dyDescent="0.25">
      <c r="A171" s="117"/>
      <c r="B171" s="117"/>
      <c r="C171" s="117"/>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row>
    <row r="172" spans="1:48" x14ac:dyDescent="0.25">
      <c r="A172" s="117"/>
      <c r="B172" s="117"/>
      <c r="C172" s="117"/>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row>
    <row r="173" spans="1:48" x14ac:dyDescent="0.25">
      <c r="A173" s="117"/>
      <c r="B173" s="117"/>
      <c r="C173" s="117"/>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row>
    <row r="174" spans="1:48" x14ac:dyDescent="0.25">
      <c r="A174" s="117"/>
      <c r="B174" s="117"/>
      <c r="C174" s="117"/>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row>
    <row r="175" spans="1:48" x14ac:dyDescent="0.25">
      <c r="A175" s="117"/>
      <c r="B175" s="117"/>
      <c r="C175" s="117"/>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row>
    <row r="176" spans="1:48" x14ac:dyDescent="0.25">
      <c r="A176" s="117"/>
      <c r="B176" s="117"/>
      <c r="C176" s="117"/>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row>
    <row r="177" spans="1:48" x14ac:dyDescent="0.25">
      <c r="A177" s="117"/>
      <c r="B177" s="117"/>
      <c r="C177" s="117"/>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row>
    <row r="178" spans="1:48" x14ac:dyDescent="0.25">
      <c r="A178" s="117"/>
      <c r="B178" s="117"/>
      <c r="C178" s="117"/>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row>
    <row r="179" spans="1:48" x14ac:dyDescent="0.25">
      <c r="A179" s="117"/>
      <c r="B179" s="117"/>
      <c r="C179" s="117"/>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row>
    <row r="180" spans="1:48" x14ac:dyDescent="0.25">
      <c r="A180" s="117"/>
      <c r="B180" s="117"/>
      <c r="C180" s="117"/>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row>
    <row r="181" spans="1:48" x14ac:dyDescent="0.25">
      <c r="A181" s="117"/>
      <c r="B181" s="117"/>
      <c r="C181" s="117"/>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row>
    <row r="182" spans="1:48" x14ac:dyDescent="0.25">
      <c r="A182" s="117"/>
      <c r="B182" s="117"/>
      <c r="C182" s="117"/>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row>
    <row r="183" spans="1:48" x14ac:dyDescent="0.25">
      <c r="A183" s="117"/>
      <c r="B183" s="117"/>
      <c r="C183" s="117"/>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row>
    <row r="184" spans="1:48" x14ac:dyDescent="0.25">
      <c r="A184" s="117"/>
      <c r="B184" s="117"/>
      <c r="C184" s="117"/>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row>
    <row r="185" spans="1:48" x14ac:dyDescent="0.25">
      <c r="A185" s="117"/>
      <c r="B185" s="117"/>
      <c r="C185" s="117"/>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row>
    <row r="186" spans="1:48" x14ac:dyDescent="0.25">
      <c r="A186" s="117"/>
      <c r="B186" s="117"/>
      <c r="C186" s="117"/>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row>
    <row r="187" spans="1:48" x14ac:dyDescent="0.25">
      <c r="A187" s="117"/>
      <c r="B187" s="117"/>
      <c r="C187" s="117"/>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row>
    <row r="188" spans="1:48" x14ac:dyDescent="0.25">
      <c r="A188" s="117"/>
      <c r="B188" s="117"/>
      <c r="C188" s="117"/>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row>
    <row r="189" spans="1:48" x14ac:dyDescent="0.25">
      <c r="A189" s="117"/>
      <c r="B189" s="117"/>
      <c r="C189" s="117"/>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row>
    <row r="190" spans="1:48" x14ac:dyDescent="0.25">
      <c r="A190" s="117"/>
      <c r="B190" s="117"/>
      <c r="C190" s="117"/>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row>
    <row r="191" spans="1:48" x14ac:dyDescent="0.25">
      <c r="A191" s="117"/>
      <c r="B191" s="117"/>
      <c r="C191" s="117"/>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row>
    <row r="192" spans="1:48" x14ac:dyDescent="0.25">
      <c r="A192" s="117"/>
      <c r="B192" s="117"/>
      <c r="C192" s="117"/>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row>
    <row r="193" spans="1:48" x14ac:dyDescent="0.25">
      <c r="A193" s="117"/>
      <c r="B193" s="117"/>
      <c r="C193" s="117"/>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row>
    <row r="194" spans="1:48" x14ac:dyDescent="0.25">
      <c r="A194" s="117"/>
      <c r="B194" s="117"/>
      <c r="C194" s="117"/>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row>
    <row r="195" spans="1:48" x14ac:dyDescent="0.25">
      <c r="A195" s="117"/>
      <c r="B195" s="117"/>
      <c r="C195" s="117"/>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row>
    <row r="196" spans="1:48" x14ac:dyDescent="0.25">
      <c r="A196" s="117"/>
      <c r="B196" s="117"/>
      <c r="C196" s="117"/>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row>
    <row r="197" spans="1:48" x14ac:dyDescent="0.25">
      <c r="A197" s="117"/>
      <c r="B197" s="117"/>
      <c r="C197" s="117"/>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row>
    <row r="198" spans="1:48" x14ac:dyDescent="0.25">
      <c r="A198" s="117"/>
      <c r="B198" s="117"/>
      <c r="C198" s="117"/>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row>
    <row r="199" spans="1:48" x14ac:dyDescent="0.25">
      <c r="A199" s="117"/>
      <c r="B199" s="117"/>
      <c r="C199" s="117"/>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row>
    <row r="200" spans="1:48" x14ac:dyDescent="0.25">
      <c r="A200" s="117"/>
      <c r="B200" s="117"/>
      <c r="C200" s="117"/>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row>
    <row r="201" spans="1:48" x14ac:dyDescent="0.25">
      <c r="A201" s="117"/>
      <c r="B201" s="117"/>
      <c r="C201" s="117"/>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row>
    <row r="202" spans="1:48" x14ac:dyDescent="0.25">
      <c r="A202" s="117"/>
      <c r="B202" s="117"/>
      <c r="C202" s="117"/>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row>
    <row r="203" spans="1:48" x14ac:dyDescent="0.25">
      <c r="A203" s="117"/>
      <c r="B203" s="117"/>
      <c r="C203" s="117"/>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row>
    <row r="204" spans="1:48" x14ac:dyDescent="0.25">
      <c r="A204" s="117"/>
      <c r="B204" s="117"/>
      <c r="C204" s="117"/>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row>
    <row r="205" spans="1:48" x14ac:dyDescent="0.25">
      <c r="A205" s="117"/>
      <c r="B205" s="117"/>
      <c r="C205" s="117"/>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row>
    <row r="206" spans="1:48" x14ac:dyDescent="0.25">
      <c r="A206" s="117"/>
      <c r="B206" s="117"/>
      <c r="C206" s="117"/>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row>
    <row r="207" spans="1:48" x14ac:dyDescent="0.25">
      <c r="A207" s="117"/>
      <c r="B207" s="117"/>
      <c r="C207" s="117"/>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row>
    <row r="208" spans="1:48" x14ac:dyDescent="0.25">
      <c r="A208" s="117"/>
      <c r="B208" s="117"/>
      <c r="C208" s="117"/>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row>
    <row r="209" spans="1:48" x14ac:dyDescent="0.25">
      <c r="A209" s="117"/>
      <c r="B209" s="117"/>
      <c r="C209" s="117"/>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row>
    <row r="210" spans="1:48" x14ac:dyDescent="0.25">
      <c r="A210" s="117"/>
      <c r="B210" s="117"/>
      <c r="C210" s="117"/>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row>
    <row r="211" spans="1:48" x14ac:dyDescent="0.25">
      <c r="A211" s="117"/>
      <c r="B211" s="117"/>
      <c r="C211" s="117"/>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row>
    <row r="212" spans="1:48" x14ac:dyDescent="0.25">
      <c r="A212" s="117"/>
      <c r="B212" s="117"/>
      <c r="C212" s="117"/>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row>
    <row r="213" spans="1:48" x14ac:dyDescent="0.25">
      <c r="A213" s="117"/>
      <c r="B213" s="117"/>
      <c r="C213" s="117"/>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row>
    <row r="214" spans="1:48" x14ac:dyDescent="0.25">
      <c r="A214" s="117"/>
      <c r="B214" s="117"/>
      <c r="C214" s="117"/>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row>
    <row r="215" spans="1:48" x14ac:dyDescent="0.25">
      <c r="A215" s="117"/>
      <c r="B215" s="117"/>
      <c r="C215" s="117"/>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row>
    <row r="216" spans="1:48" x14ac:dyDescent="0.25">
      <c r="A216" s="117"/>
      <c r="B216" s="117"/>
      <c r="C216" s="117"/>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row>
    <row r="217" spans="1:48" x14ac:dyDescent="0.25">
      <c r="A217" s="117"/>
      <c r="B217" s="117"/>
      <c r="C217" s="117"/>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row>
    <row r="218" spans="1:48" x14ac:dyDescent="0.25">
      <c r="A218" s="117"/>
      <c r="B218" s="117"/>
      <c r="C218" s="117"/>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row>
    <row r="219" spans="1:48" x14ac:dyDescent="0.25">
      <c r="A219" s="117"/>
      <c r="B219" s="117"/>
      <c r="C219" s="117"/>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row>
    <row r="220" spans="1:48" x14ac:dyDescent="0.25">
      <c r="A220" s="117"/>
      <c r="B220" s="117"/>
      <c r="C220" s="117"/>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row>
    <row r="221" spans="1:48" x14ac:dyDescent="0.25">
      <c r="A221" s="117"/>
      <c r="B221" s="117"/>
      <c r="C221" s="117"/>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row>
    <row r="222" spans="1:48" x14ac:dyDescent="0.25">
      <c r="A222" s="117"/>
      <c r="B222" s="117"/>
      <c r="C222" s="117"/>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row>
    <row r="223" spans="1:48" x14ac:dyDescent="0.25">
      <c r="A223" s="117"/>
      <c r="B223" s="117"/>
      <c r="C223" s="117"/>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row>
    <row r="224" spans="1:48" x14ac:dyDescent="0.25">
      <c r="A224" s="117"/>
      <c r="B224" s="117"/>
      <c r="C224" s="117"/>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row>
    <row r="225" spans="1:48" x14ac:dyDescent="0.25">
      <c r="A225" s="117"/>
      <c r="B225" s="117"/>
      <c r="C225" s="117"/>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row>
    <row r="226" spans="1:48" x14ac:dyDescent="0.25">
      <c r="A226" s="117"/>
      <c r="B226" s="117"/>
      <c r="C226" s="117"/>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row>
    <row r="227" spans="1:48" x14ac:dyDescent="0.25">
      <c r="A227" s="117"/>
      <c r="B227" s="117"/>
      <c r="C227" s="117"/>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row>
    <row r="228" spans="1:48" x14ac:dyDescent="0.25">
      <c r="A228" s="117"/>
      <c r="B228" s="117"/>
      <c r="C228" s="117"/>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row>
    <row r="229" spans="1:48" x14ac:dyDescent="0.25">
      <c r="A229" s="117"/>
      <c r="B229" s="117"/>
      <c r="C229" s="117"/>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row>
    <row r="230" spans="1:48" x14ac:dyDescent="0.25">
      <c r="A230" s="117"/>
      <c r="B230" s="117"/>
      <c r="C230" s="117"/>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row>
    <row r="231" spans="1:48" x14ac:dyDescent="0.25">
      <c r="A231" s="117"/>
      <c r="B231" s="117"/>
      <c r="C231" s="117"/>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row>
    <row r="232" spans="1:48" x14ac:dyDescent="0.25">
      <c r="A232" s="117"/>
      <c r="B232" s="117"/>
      <c r="C232" s="117"/>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row>
    <row r="233" spans="1:48" x14ac:dyDescent="0.25">
      <c r="A233" s="117"/>
      <c r="B233" s="117"/>
      <c r="C233" s="117"/>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row>
    <row r="234" spans="1:48" x14ac:dyDescent="0.25">
      <c r="A234" s="117"/>
      <c r="B234" s="117"/>
      <c r="C234" s="117"/>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row>
    <row r="235" spans="1:48" x14ac:dyDescent="0.25">
      <c r="A235" s="117"/>
      <c r="B235" s="117"/>
      <c r="C235" s="117"/>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row>
    <row r="236" spans="1:48" x14ac:dyDescent="0.25">
      <c r="A236" s="117"/>
      <c r="B236" s="117"/>
      <c r="C236" s="117"/>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row>
    <row r="237" spans="1:48" x14ac:dyDescent="0.25">
      <c r="A237" s="117"/>
      <c r="B237" s="117"/>
      <c r="C237" s="117"/>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row>
    <row r="238" spans="1:48" x14ac:dyDescent="0.25">
      <c r="A238" s="117"/>
      <c r="B238" s="117"/>
      <c r="C238" s="117"/>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row>
    <row r="239" spans="1:48" x14ac:dyDescent="0.25">
      <c r="A239" s="117"/>
      <c r="B239" s="117"/>
      <c r="C239" s="117"/>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row>
    <row r="240" spans="1:48" x14ac:dyDescent="0.25">
      <c r="A240" s="117"/>
      <c r="B240" s="117"/>
      <c r="C240" s="117"/>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row>
    <row r="241" spans="1:48" x14ac:dyDescent="0.25">
      <c r="A241" s="117"/>
      <c r="B241" s="117"/>
      <c r="C241" s="117"/>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row>
    <row r="242" spans="1:48" x14ac:dyDescent="0.25">
      <c r="A242" s="117"/>
      <c r="B242" s="117"/>
      <c r="C242" s="117"/>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row>
    <row r="243" spans="1:48" x14ac:dyDescent="0.25">
      <c r="A243" s="117"/>
      <c r="B243" s="117"/>
      <c r="C243" s="117"/>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row>
    <row r="244" spans="1:48" x14ac:dyDescent="0.25">
      <c r="A244" s="117"/>
      <c r="B244" s="117"/>
      <c r="C244" s="117"/>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row>
    <row r="245" spans="1:48" x14ac:dyDescent="0.25">
      <c r="A245" s="117"/>
      <c r="B245" s="117"/>
      <c r="C245" s="117"/>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row>
    <row r="246" spans="1:48" x14ac:dyDescent="0.25">
      <c r="A246" s="117"/>
      <c r="B246" s="117"/>
      <c r="C246" s="117"/>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row>
    <row r="247" spans="1:48" x14ac:dyDescent="0.25">
      <c r="A247" s="117"/>
      <c r="B247" s="117"/>
      <c r="C247" s="117"/>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row>
    <row r="248" spans="1:48" x14ac:dyDescent="0.25">
      <c r="A248" s="117"/>
      <c r="B248" s="117"/>
      <c r="C248" s="117"/>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row>
    <row r="249" spans="1:48" x14ac:dyDescent="0.25">
      <c r="A249" s="117"/>
      <c r="B249" s="117"/>
      <c r="C249" s="117"/>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row>
    <row r="250" spans="1:48" x14ac:dyDescent="0.25">
      <c r="A250" s="117"/>
      <c r="B250" s="117"/>
      <c r="C250" s="117"/>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row>
    <row r="251" spans="1:48" x14ac:dyDescent="0.25">
      <c r="A251" s="117"/>
      <c r="B251" s="117"/>
      <c r="C251" s="117"/>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row>
    <row r="252" spans="1:48" x14ac:dyDescent="0.25">
      <c r="A252" s="117"/>
      <c r="B252" s="117"/>
      <c r="C252" s="117"/>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row>
    <row r="253" spans="1:48" x14ac:dyDescent="0.25">
      <c r="A253" s="117"/>
      <c r="B253" s="117"/>
      <c r="C253" s="117"/>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row>
    <row r="254" spans="1:48" x14ac:dyDescent="0.25">
      <c r="A254" s="117"/>
      <c r="B254" s="117"/>
      <c r="C254" s="117"/>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row>
    <row r="255" spans="1:48" x14ac:dyDescent="0.25">
      <c r="A255" s="117"/>
      <c r="B255" s="117"/>
      <c r="C255" s="117"/>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row>
    <row r="256" spans="1:48" x14ac:dyDescent="0.25">
      <c r="A256" s="117"/>
      <c r="B256" s="117"/>
      <c r="C256" s="117"/>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row>
    <row r="257" spans="1:48" x14ac:dyDescent="0.25">
      <c r="A257" s="117"/>
      <c r="B257" s="117"/>
      <c r="C257" s="117"/>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row>
    <row r="258" spans="1:48" x14ac:dyDescent="0.25">
      <c r="A258" s="117"/>
      <c r="B258" s="117"/>
      <c r="C258" s="117"/>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row>
    <row r="259" spans="1:48" x14ac:dyDescent="0.25">
      <c r="A259" s="117"/>
      <c r="B259" s="117"/>
      <c r="C259" s="117"/>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row>
    <row r="260" spans="1:48" x14ac:dyDescent="0.25">
      <c r="A260" s="117"/>
      <c r="B260" s="117"/>
      <c r="C260" s="117"/>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row>
    <row r="261" spans="1:48" x14ac:dyDescent="0.25">
      <c r="A261" s="117"/>
      <c r="B261" s="117"/>
      <c r="C261" s="117"/>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row>
    <row r="262" spans="1:48" x14ac:dyDescent="0.25">
      <c r="A262" s="117"/>
      <c r="B262" s="117"/>
      <c r="C262" s="117"/>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row>
    <row r="263" spans="1:48" x14ac:dyDescent="0.25">
      <c r="A263" s="117"/>
      <c r="B263" s="117"/>
      <c r="C263" s="117"/>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row>
    <row r="264" spans="1:48" x14ac:dyDescent="0.25">
      <c r="A264" s="117"/>
      <c r="B264" s="117"/>
      <c r="C264" s="117"/>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row>
    <row r="265" spans="1:48" x14ac:dyDescent="0.25">
      <c r="A265" s="117"/>
      <c r="B265" s="117"/>
      <c r="C265" s="117"/>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row>
    <row r="266" spans="1:48" x14ac:dyDescent="0.25">
      <c r="A266" s="117"/>
      <c r="B266" s="117"/>
      <c r="C266" s="117"/>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row>
    <row r="267" spans="1:48" x14ac:dyDescent="0.25">
      <c r="A267" s="117"/>
      <c r="B267" s="117"/>
      <c r="C267" s="117"/>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row>
    <row r="268" spans="1:48" x14ac:dyDescent="0.25">
      <c r="A268" s="117"/>
      <c r="B268" s="117"/>
      <c r="C268" s="117"/>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row>
    <row r="269" spans="1:48" x14ac:dyDescent="0.25">
      <c r="A269" s="117"/>
      <c r="B269" s="117"/>
      <c r="C269" s="117"/>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row>
    <row r="270" spans="1:48" x14ac:dyDescent="0.25">
      <c r="A270" s="117"/>
      <c r="B270" s="117"/>
      <c r="C270" s="117"/>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row>
    <row r="271" spans="1:48" x14ac:dyDescent="0.25">
      <c r="A271" s="117"/>
      <c r="B271" s="117"/>
      <c r="C271" s="117"/>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row>
    <row r="272" spans="1:48" x14ac:dyDescent="0.25">
      <c r="A272" s="117"/>
      <c r="B272" s="117"/>
      <c r="C272" s="117"/>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row>
    <row r="273" spans="1:48" x14ac:dyDescent="0.25">
      <c r="A273" s="117"/>
      <c r="B273" s="117"/>
      <c r="C273" s="117"/>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row>
    <row r="274" spans="1:48" x14ac:dyDescent="0.25">
      <c r="A274" s="117"/>
      <c r="B274" s="117"/>
      <c r="C274" s="117"/>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row>
    <row r="275" spans="1:48" x14ac:dyDescent="0.25">
      <c r="A275" s="117"/>
      <c r="B275" s="117"/>
      <c r="C275" s="117"/>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row>
    <row r="276" spans="1:48" x14ac:dyDescent="0.25">
      <c r="A276" s="117"/>
      <c r="B276" s="117"/>
      <c r="C276" s="117"/>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row>
    <row r="277" spans="1:48" x14ac:dyDescent="0.25">
      <c r="A277" s="117"/>
      <c r="B277" s="117"/>
      <c r="C277" s="117"/>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row>
    <row r="278" spans="1:48" x14ac:dyDescent="0.25">
      <c r="A278" s="117"/>
      <c r="B278" s="117"/>
      <c r="C278" s="117"/>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row>
    <row r="279" spans="1:48" x14ac:dyDescent="0.25">
      <c r="A279" s="117"/>
      <c r="B279" s="117"/>
      <c r="C279" s="117"/>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row>
    <row r="280" spans="1:48" x14ac:dyDescent="0.25">
      <c r="A280" s="117"/>
      <c r="B280" s="117"/>
      <c r="C280" s="117"/>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row>
    <row r="281" spans="1:48" x14ac:dyDescent="0.25">
      <c r="A281" s="117"/>
      <c r="B281" s="117"/>
      <c r="C281" s="117"/>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row>
    <row r="282" spans="1:48" x14ac:dyDescent="0.25">
      <c r="A282" s="117"/>
      <c r="B282" s="117"/>
      <c r="C282" s="117"/>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row>
    <row r="283" spans="1:48" x14ac:dyDescent="0.25">
      <c r="A283" s="117"/>
      <c r="B283" s="117"/>
      <c r="C283" s="117"/>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row>
    <row r="284" spans="1:48" x14ac:dyDescent="0.25">
      <c r="A284" s="117"/>
      <c r="B284" s="117"/>
      <c r="C284" s="117"/>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row>
    <row r="285" spans="1:48" x14ac:dyDescent="0.25">
      <c r="A285" s="117"/>
      <c r="B285" s="117"/>
      <c r="C285" s="117"/>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row>
    <row r="286" spans="1:48" x14ac:dyDescent="0.25">
      <c r="A286" s="117"/>
      <c r="B286" s="117"/>
      <c r="C286" s="117"/>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row>
    <row r="287" spans="1:48" x14ac:dyDescent="0.25">
      <c r="A287" s="117"/>
      <c r="B287" s="117"/>
      <c r="C287" s="117"/>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row>
    <row r="288" spans="1:48" x14ac:dyDescent="0.25">
      <c r="A288" s="117"/>
      <c r="B288" s="117"/>
      <c r="C288" s="117"/>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row>
    <row r="289" spans="1:48" x14ac:dyDescent="0.25">
      <c r="A289" s="117"/>
      <c r="B289" s="117"/>
      <c r="C289" s="117"/>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row>
    <row r="290" spans="1:48" x14ac:dyDescent="0.25">
      <c r="A290" s="117"/>
      <c r="B290" s="117"/>
      <c r="C290" s="117"/>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row>
    <row r="291" spans="1:48" x14ac:dyDescent="0.25">
      <c r="A291" s="117"/>
      <c r="B291" s="117"/>
      <c r="C291" s="117"/>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row>
    <row r="292" spans="1:48" x14ac:dyDescent="0.25">
      <c r="A292" s="117"/>
      <c r="B292" s="117"/>
      <c r="C292" s="117"/>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row>
    <row r="293" spans="1:48" x14ac:dyDescent="0.25">
      <c r="A293" s="117"/>
      <c r="B293" s="117"/>
      <c r="C293" s="117"/>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row>
    <row r="294" spans="1:48" x14ac:dyDescent="0.25">
      <c r="A294" s="117"/>
      <c r="B294" s="117"/>
      <c r="C294" s="117"/>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row>
    <row r="295" spans="1:48" x14ac:dyDescent="0.25">
      <c r="A295" s="117"/>
      <c r="B295" s="117"/>
      <c r="C295" s="117"/>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row>
    <row r="296" spans="1:48" x14ac:dyDescent="0.25">
      <c r="A296" s="117"/>
      <c r="B296" s="117"/>
      <c r="C296" s="117"/>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row>
    <row r="297" spans="1:48" x14ac:dyDescent="0.25">
      <c r="A297" s="117"/>
      <c r="B297" s="117"/>
      <c r="C297" s="117"/>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row>
    <row r="298" spans="1:48" x14ac:dyDescent="0.25">
      <c r="A298" s="117"/>
      <c r="B298" s="117"/>
      <c r="C298" s="117"/>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row>
    <row r="299" spans="1:48" x14ac:dyDescent="0.25">
      <c r="A299" s="117"/>
      <c r="B299" s="117"/>
      <c r="C299" s="117"/>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row>
    <row r="300" spans="1:48" x14ac:dyDescent="0.25">
      <c r="A300" s="117"/>
      <c r="B300" s="117"/>
      <c r="C300" s="117"/>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row>
    <row r="301" spans="1:48" x14ac:dyDescent="0.25">
      <c r="A301" s="117"/>
      <c r="B301" s="117"/>
      <c r="C301" s="117"/>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row>
    <row r="302" spans="1:48" x14ac:dyDescent="0.25">
      <c r="A302" s="117"/>
      <c r="B302" s="117"/>
      <c r="C302" s="117"/>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row>
    <row r="303" spans="1:48" x14ac:dyDescent="0.25">
      <c r="A303" s="117"/>
      <c r="B303" s="117"/>
      <c r="C303" s="117"/>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row>
    <row r="304" spans="1:48" x14ac:dyDescent="0.25">
      <c r="A304" s="117"/>
      <c r="B304" s="117"/>
      <c r="C304" s="117"/>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row>
    <row r="305" spans="1:48" x14ac:dyDescent="0.25">
      <c r="A305" s="117"/>
      <c r="B305" s="117"/>
      <c r="C305" s="117"/>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row>
    <row r="306" spans="1:48" x14ac:dyDescent="0.25">
      <c r="A306" s="117"/>
      <c r="B306" s="117"/>
      <c r="C306" s="117"/>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row>
    <row r="307" spans="1:48" x14ac:dyDescent="0.25">
      <c r="A307" s="117"/>
      <c r="B307" s="117"/>
      <c r="C307" s="117"/>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row>
    <row r="308" spans="1:48" x14ac:dyDescent="0.25">
      <c r="A308" s="117"/>
      <c r="B308" s="117"/>
      <c r="C308" s="117"/>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row>
    <row r="309" spans="1:48" x14ac:dyDescent="0.25">
      <c r="A309" s="117"/>
      <c r="B309" s="117"/>
      <c r="C309" s="117"/>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row>
    <row r="310" spans="1:48" x14ac:dyDescent="0.25">
      <c r="A310" s="117"/>
      <c r="B310" s="117"/>
      <c r="C310" s="117"/>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row>
    <row r="311" spans="1:48" x14ac:dyDescent="0.25">
      <c r="A311" s="117"/>
      <c r="B311" s="117"/>
      <c r="C311" s="117"/>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row>
    <row r="312" spans="1:48" x14ac:dyDescent="0.25">
      <c r="A312" s="117"/>
      <c r="B312" s="117"/>
      <c r="C312" s="117"/>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row>
    <row r="313" spans="1:48" x14ac:dyDescent="0.25">
      <c r="A313" s="117"/>
      <c r="B313" s="117"/>
      <c r="C313" s="117"/>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row>
    <row r="314" spans="1:48" x14ac:dyDescent="0.25">
      <c r="A314" s="117"/>
      <c r="B314" s="117"/>
      <c r="C314" s="117"/>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row>
    <row r="315" spans="1:48" x14ac:dyDescent="0.25">
      <c r="A315" s="117"/>
      <c r="B315" s="117"/>
      <c r="C315" s="117"/>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row>
    <row r="316" spans="1:48" x14ac:dyDescent="0.25">
      <c r="A316" s="117"/>
      <c r="B316" s="117"/>
      <c r="C316" s="117"/>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row>
    <row r="317" spans="1:48" x14ac:dyDescent="0.25">
      <c r="A317" s="117"/>
      <c r="B317" s="117"/>
      <c r="C317" s="117"/>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row>
    <row r="318" spans="1:48" x14ac:dyDescent="0.25">
      <c r="A318" s="117"/>
      <c r="B318" s="117"/>
      <c r="C318" s="117"/>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row>
    <row r="319" spans="1:48" x14ac:dyDescent="0.25">
      <c r="A319" s="117"/>
      <c r="B319" s="117"/>
      <c r="C319" s="117"/>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row>
    <row r="320" spans="1:48" x14ac:dyDescent="0.25">
      <c r="A320" s="117"/>
      <c r="B320" s="117"/>
      <c r="C320" s="117"/>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row>
    <row r="321" spans="1:48" x14ac:dyDescent="0.25">
      <c r="A321" s="117"/>
      <c r="B321" s="117"/>
      <c r="C321" s="117"/>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row>
    <row r="322" spans="1:48" x14ac:dyDescent="0.25">
      <c r="A322" s="117"/>
      <c r="B322" s="117"/>
      <c r="C322" s="117"/>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row>
    <row r="323" spans="1:48" x14ac:dyDescent="0.25">
      <c r="A323" s="117"/>
      <c r="B323" s="117"/>
      <c r="C323" s="117"/>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row>
    <row r="324" spans="1:48" x14ac:dyDescent="0.25">
      <c r="A324" s="117"/>
      <c r="B324" s="117"/>
      <c r="C324" s="117"/>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row>
    <row r="325" spans="1:48" x14ac:dyDescent="0.25">
      <c r="A325" s="117"/>
      <c r="B325" s="117"/>
      <c r="C325" s="117"/>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row>
    <row r="326" spans="1:48" x14ac:dyDescent="0.25">
      <c r="A326" s="117"/>
      <c r="B326" s="117"/>
      <c r="C326" s="117"/>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row>
    <row r="327" spans="1:48" x14ac:dyDescent="0.25">
      <c r="A327" s="117"/>
      <c r="B327" s="117"/>
      <c r="C327" s="117"/>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row>
    <row r="328" spans="1:48" x14ac:dyDescent="0.25">
      <c r="A328" s="117"/>
      <c r="B328" s="117"/>
      <c r="C328" s="117"/>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row>
    <row r="329" spans="1:48" x14ac:dyDescent="0.25">
      <c r="A329" s="117"/>
      <c r="B329" s="117"/>
      <c r="C329" s="117"/>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row>
    <row r="330" spans="1:48" x14ac:dyDescent="0.25">
      <c r="A330" s="117"/>
      <c r="B330" s="117"/>
      <c r="C330" s="117"/>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row>
    <row r="331" spans="1:48" x14ac:dyDescent="0.25">
      <c r="A331" s="117"/>
      <c r="B331" s="117"/>
      <c r="C331" s="117"/>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row>
    <row r="332" spans="1:48" x14ac:dyDescent="0.25">
      <c r="A332" s="117"/>
      <c r="B332" s="117"/>
      <c r="C332" s="117"/>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row>
    <row r="333" spans="1:48" x14ac:dyDescent="0.25">
      <c r="A333" s="117"/>
      <c r="B333" s="117"/>
      <c r="C333" s="117"/>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row>
    <row r="334" spans="1:48" x14ac:dyDescent="0.25">
      <c r="A334" s="117"/>
      <c r="B334" s="117"/>
      <c r="C334" s="117"/>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row>
    <row r="335" spans="1:48" x14ac:dyDescent="0.25">
      <c r="A335" s="117"/>
      <c r="B335" s="117"/>
      <c r="C335" s="117"/>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row>
    <row r="336" spans="1:48" x14ac:dyDescent="0.25">
      <c r="A336" s="117"/>
      <c r="B336" s="117"/>
      <c r="C336" s="117"/>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row>
    <row r="337" spans="1:48" x14ac:dyDescent="0.25">
      <c r="A337" s="117"/>
      <c r="B337" s="117"/>
      <c r="C337" s="117"/>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row>
    <row r="338" spans="1:48" x14ac:dyDescent="0.25">
      <c r="A338" s="117"/>
      <c r="B338" s="117"/>
      <c r="C338" s="117"/>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row>
    <row r="339" spans="1:48" x14ac:dyDescent="0.25">
      <c r="A339" s="117"/>
      <c r="B339" s="117"/>
      <c r="C339" s="117"/>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row>
    <row r="340" spans="1:48" x14ac:dyDescent="0.25">
      <c r="A340" s="117"/>
      <c r="B340" s="117"/>
      <c r="C340" s="117"/>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row>
    <row r="341" spans="1:48" x14ac:dyDescent="0.25">
      <c r="A341" s="117"/>
      <c r="B341" s="117"/>
      <c r="C341" s="117"/>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row>
    <row r="342" spans="1:48" x14ac:dyDescent="0.25">
      <c r="A342" s="117"/>
      <c r="B342" s="117"/>
      <c r="C342" s="117"/>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row>
    <row r="343" spans="1:48" x14ac:dyDescent="0.25">
      <c r="A343" s="117"/>
      <c r="B343" s="117"/>
      <c r="C343" s="117"/>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row>
    <row r="344" spans="1:48" x14ac:dyDescent="0.25">
      <c r="A344" s="117"/>
      <c r="B344" s="117"/>
      <c r="C344" s="117"/>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row>
    <row r="345" spans="1:48" x14ac:dyDescent="0.25">
      <c r="A345" s="117"/>
      <c r="B345" s="117"/>
      <c r="C345" s="117"/>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row>
    <row r="346" spans="1:48" x14ac:dyDescent="0.25">
      <c r="A346" s="117"/>
      <c r="B346" s="117"/>
      <c r="C346" s="117"/>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row>
    <row r="347" spans="1:48" x14ac:dyDescent="0.25">
      <c r="A347" s="117"/>
      <c r="B347" s="117"/>
      <c r="C347" s="117"/>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row>
    <row r="348" spans="1:48" x14ac:dyDescent="0.25">
      <c r="A348" s="117"/>
      <c r="B348" s="117"/>
      <c r="C348" s="117"/>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row>
    <row r="349" spans="1:48" x14ac:dyDescent="0.25">
      <c r="A349" s="117"/>
      <c r="B349" s="117"/>
      <c r="C349" s="117"/>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row>
    <row r="350" spans="1:48" x14ac:dyDescent="0.25">
      <c r="A350" s="117"/>
      <c r="B350" s="117"/>
      <c r="C350" s="117"/>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row>
    <row r="351" spans="1:48" x14ac:dyDescent="0.25">
      <c r="A351" s="117"/>
      <c r="B351" s="117"/>
      <c r="C351" s="117"/>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row>
    <row r="352" spans="1:48" x14ac:dyDescent="0.25">
      <c r="A352" s="117"/>
      <c r="B352" s="117"/>
      <c r="C352" s="117"/>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row>
    <row r="353" spans="1:48" x14ac:dyDescent="0.25">
      <c r="A353" s="117"/>
      <c r="B353" s="117"/>
      <c r="C353" s="117"/>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row>
    <row r="354" spans="1:48" x14ac:dyDescent="0.25">
      <c r="A354" s="117"/>
      <c r="B354" s="117"/>
      <c r="C354" s="117"/>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row>
    <row r="355" spans="1:48" x14ac:dyDescent="0.25">
      <c r="A355" s="117"/>
      <c r="B355" s="117"/>
      <c r="C355" s="117"/>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row>
    <row r="356" spans="1:48" x14ac:dyDescent="0.25">
      <c r="A356" s="117"/>
      <c r="B356" s="117"/>
      <c r="C356" s="117"/>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row>
    <row r="357" spans="1:48" x14ac:dyDescent="0.25">
      <c r="A357" s="117"/>
      <c r="B357" s="117"/>
      <c r="C357" s="117"/>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row>
    <row r="358" spans="1:48" x14ac:dyDescent="0.25">
      <c r="A358" s="117"/>
      <c r="B358" s="117"/>
      <c r="C358" s="117"/>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row>
    <row r="359" spans="1:48" x14ac:dyDescent="0.25">
      <c r="A359" s="117"/>
      <c r="B359" s="117"/>
      <c r="C359" s="117"/>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row>
    <row r="360" spans="1:48" x14ac:dyDescent="0.25">
      <c r="A360" s="117"/>
      <c r="B360" s="117"/>
      <c r="C360" s="117"/>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row>
    <row r="361" spans="1:48" x14ac:dyDescent="0.25">
      <c r="A361" s="117"/>
      <c r="B361" s="117"/>
      <c r="C361" s="117"/>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row>
    <row r="362" spans="1:48" x14ac:dyDescent="0.25">
      <c r="A362" s="117"/>
      <c r="B362" s="117"/>
      <c r="C362" s="117"/>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row>
    <row r="363" spans="1:48" x14ac:dyDescent="0.25">
      <c r="A363" s="117"/>
      <c r="B363" s="117"/>
      <c r="C363" s="117"/>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row>
    <row r="364" spans="1:48" x14ac:dyDescent="0.25">
      <c r="A364" s="117"/>
      <c r="B364" s="117"/>
      <c r="C364" s="117"/>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row>
    <row r="365" spans="1:48" x14ac:dyDescent="0.25">
      <c r="A365" s="117"/>
      <c r="B365" s="117"/>
      <c r="C365" s="117"/>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row>
    <row r="366" spans="1:48" x14ac:dyDescent="0.25">
      <c r="A366" s="117"/>
      <c r="B366" s="117"/>
      <c r="C366" s="117"/>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row>
    <row r="367" spans="1:48" x14ac:dyDescent="0.25">
      <c r="A367" s="117"/>
      <c r="B367" s="117"/>
      <c r="C367" s="117"/>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row>
    <row r="368" spans="1:48" x14ac:dyDescent="0.25">
      <c r="A368" s="117"/>
      <c r="B368" s="117"/>
      <c r="C368" s="117"/>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row>
    <row r="369" spans="1:48" x14ac:dyDescent="0.25">
      <c r="A369" s="117"/>
      <c r="B369" s="117"/>
      <c r="C369" s="117"/>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row>
    <row r="370" spans="1:48" x14ac:dyDescent="0.25">
      <c r="A370" s="117"/>
      <c r="B370" s="117"/>
      <c r="C370" s="117"/>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row>
    <row r="371" spans="1:48" x14ac:dyDescent="0.25">
      <c r="A371" s="117"/>
      <c r="B371" s="117"/>
      <c r="C371" s="117"/>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row>
    <row r="372" spans="1:48" x14ac:dyDescent="0.25">
      <c r="A372" s="117"/>
      <c r="B372" s="117"/>
      <c r="C372" s="117"/>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row>
    <row r="373" spans="1:48" x14ac:dyDescent="0.25">
      <c r="A373" s="117"/>
      <c r="B373" s="117"/>
      <c r="C373" s="117"/>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row>
    <row r="374" spans="1:48" x14ac:dyDescent="0.25">
      <c r="A374" s="117"/>
      <c r="B374" s="117"/>
      <c r="C374" s="117"/>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row>
    <row r="375" spans="1:48" x14ac:dyDescent="0.25">
      <c r="A375" s="117"/>
      <c r="B375" s="117"/>
      <c r="C375" s="117"/>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row>
    <row r="376" spans="1:48" x14ac:dyDescent="0.25">
      <c r="A376" s="117"/>
      <c r="B376" s="117"/>
      <c r="C376" s="117"/>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row>
    <row r="377" spans="1:48" x14ac:dyDescent="0.25">
      <c r="A377" s="117"/>
      <c r="B377" s="117"/>
      <c r="C377" s="117"/>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row>
    <row r="378" spans="1:48" x14ac:dyDescent="0.25">
      <c r="A378" s="117"/>
      <c r="B378" s="117"/>
      <c r="C378" s="117"/>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row>
    <row r="379" spans="1:48" x14ac:dyDescent="0.25">
      <c r="A379" s="117"/>
      <c r="B379" s="117"/>
      <c r="C379" s="117"/>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row>
    <row r="380" spans="1:48" x14ac:dyDescent="0.25">
      <c r="A380" s="117"/>
      <c r="B380" s="117"/>
      <c r="C380" s="117"/>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row>
    <row r="381" spans="1:48" x14ac:dyDescent="0.25">
      <c r="A381" s="117"/>
      <c r="B381" s="117"/>
      <c r="C381" s="117"/>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row>
    <row r="382" spans="1:48" x14ac:dyDescent="0.25">
      <c r="A382" s="117"/>
      <c r="B382" s="117"/>
      <c r="C382" s="117"/>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row>
    <row r="383" spans="1:48" x14ac:dyDescent="0.25">
      <c r="A383" s="117"/>
      <c r="B383" s="117"/>
      <c r="C383" s="117"/>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row>
    <row r="384" spans="1:48" x14ac:dyDescent="0.25">
      <c r="A384" s="117"/>
      <c r="B384" s="117"/>
      <c r="C384" s="117"/>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row>
    <row r="385" spans="1:48" x14ac:dyDescent="0.25">
      <c r="A385" s="117"/>
      <c r="B385" s="117"/>
      <c r="C385" s="117"/>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row>
    <row r="386" spans="1:48" x14ac:dyDescent="0.25">
      <c r="A386" s="117"/>
      <c r="B386" s="117"/>
      <c r="C386" s="117"/>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row>
    <row r="387" spans="1:48" x14ac:dyDescent="0.25">
      <c r="A387" s="117"/>
      <c r="B387" s="117"/>
      <c r="C387" s="117"/>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row>
    <row r="388" spans="1:48" x14ac:dyDescent="0.25">
      <c r="A388" s="117"/>
      <c r="B388" s="117"/>
      <c r="C388" s="117"/>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row>
    <row r="389" spans="1:48" x14ac:dyDescent="0.25">
      <c r="A389" s="117"/>
      <c r="B389" s="117"/>
      <c r="C389" s="117"/>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row>
    <row r="390" spans="1:48" x14ac:dyDescent="0.25">
      <c r="A390" s="117"/>
      <c r="B390" s="117"/>
      <c r="C390" s="117"/>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row>
    <row r="391" spans="1:48" x14ac:dyDescent="0.25">
      <c r="A391" s="117"/>
      <c r="B391" s="117"/>
      <c r="C391" s="117"/>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row>
    <row r="392" spans="1:48" x14ac:dyDescent="0.25">
      <c r="A392" s="117"/>
      <c r="B392" s="117"/>
      <c r="C392" s="117"/>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row>
    <row r="393" spans="1:48" x14ac:dyDescent="0.25">
      <c r="A393" s="117"/>
      <c r="B393" s="117"/>
      <c r="C393" s="117"/>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row>
    <row r="394" spans="1:48" x14ac:dyDescent="0.25">
      <c r="A394" s="117"/>
      <c r="B394" s="117"/>
      <c r="C394" s="117"/>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row>
    <row r="395" spans="1:48" x14ac:dyDescent="0.25">
      <c r="A395" s="117"/>
      <c r="B395" s="117"/>
      <c r="C395" s="117"/>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row>
    <row r="396" spans="1:48" x14ac:dyDescent="0.25">
      <c r="A396" s="117"/>
      <c r="B396" s="117"/>
      <c r="C396" s="117"/>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row>
    <row r="397" spans="1:48" x14ac:dyDescent="0.25">
      <c r="A397" s="117"/>
      <c r="B397" s="117"/>
      <c r="C397" s="117"/>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row>
    <row r="398" spans="1:48" x14ac:dyDescent="0.25">
      <c r="A398" s="117"/>
      <c r="B398" s="117"/>
      <c r="C398" s="117"/>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row>
    <row r="399" spans="1:48" x14ac:dyDescent="0.25">
      <c r="A399" s="117"/>
      <c r="B399" s="117"/>
      <c r="C399" s="117"/>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row>
    <row r="400" spans="1:48" x14ac:dyDescent="0.25">
      <c r="A400" s="117"/>
      <c r="B400" s="117"/>
      <c r="C400" s="117"/>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row>
    <row r="401" spans="1:48" x14ac:dyDescent="0.25">
      <c r="A401" s="117"/>
      <c r="B401" s="117"/>
      <c r="C401" s="117"/>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row>
    <row r="402" spans="1:48" x14ac:dyDescent="0.25">
      <c r="A402" s="117"/>
      <c r="B402" s="117"/>
      <c r="C402" s="117"/>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row>
    <row r="403" spans="1:48" x14ac:dyDescent="0.25">
      <c r="A403" s="117"/>
      <c r="B403" s="117"/>
      <c r="C403" s="117"/>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row>
    <row r="404" spans="1:48" x14ac:dyDescent="0.25">
      <c r="A404" s="117"/>
      <c r="B404" s="117"/>
      <c r="C404" s="117"/>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row>
    <row r="405" spans="1:48" x14ac:dyDescent="0.25">
      <c r="A405" s="117"/>
      <c r="B405" s="117"/>
      <c r="C405" s="117"/>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row>
    <row r="406" spans="1:48" x14ac:dyDescent="0.25">
      <c r="A406" s="117"/>
      <c r="B406" s="117"/>
      <c r="C406" s="117"/>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row>
    <row r="407" spans="1:48" x14ac:dyDescent="0.25">
      <c r="A407" s="117"/>
      <c r="B407" s="117"/>
      <c r="C407" s="117"/>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row>
    <row r="408" spans="1:48" x14ac:dyDescent="0.25">
      <c r="A408" s="117"/>
      <c r="B408" s="117"/>
      <c r="C408" s="117"/>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row>
    <row r="409" spans="1:48" x14ac:dyDescent="0.25">
      <c r="A409" s="117"/>
      <c r="B409" s="117"/>
      <c r="C409" s="117"/>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row>
    <row r="410" spans="1:48" x14ac:dyDescent="0.25">
      <c r="A410" s="117"/>
      <c r="B410" s="117"/>
      <c r="C410" s="117"/>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row>
    <row r="411" spans="1:48" x14ac:dyDescent="0.25">
      <c r="A411" s="117"/>
      <c r="B411" s="117"/>
      <c r="C411" s="117"/>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row>
    <row r="412" spans="1:48" x14ac:dyDescent="0.25">
      <c r="A412" s="117"/>
      <c r="B412" s="117"/>
      <c r="C412" s="117"/>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row>
    <row r="413" spans="1:48" x14ac:dyDescent="0.25">
      <c r="A413" s="117"/>
      <c r="B413" s="117"/>
      <c r="C413" s="117"/>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row>
    <row r="414" spans="1:48" x14ac:dyDescent="0.25">
      <c r="A414" s="117"/>
      <c r="B414" s="117"/>
      <c r="C414" s="117"/>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row>
    <row r="415" spans="1:48" x14ac:dyDescent="0.25">
      <c r="A415" s="117"/>
      <c r="B415" s="117"/>
      <c r="C415" s="117"/>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row>
    <row r="416" spans="1:48" x14ac:dyDescent="0.25">
      <c r="A416" s="117"/>
      <c r="B416" s="117"/>
      <c r="C416" s="117"/>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row>
    <row r="417" spans="1:48" x14ac:dyDescent="0.25">
      <c r="A417" s="117"/>
      <c r="B417" s="117"/>
      <c r="C417" s="117"/>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row>
    <row r="418" spans="1:48" x14ac:dyDescent="0.25">
      <c r="A418" s="117"/>
      <c r="B418" s="117"/>
      <c r="C418" s="117"/>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row>
    <row r="419" spans="1:48" x14ac:dyDescent="0.25">
      <c r="A419" s="117"/>
      <c r="B419" s="117"/>
      <c r="C419" s="117"/>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row>
    <row r="420" spans="1:48" x14ac:dyDescent="0.25">
      <c r="A420" s="117"/>
      <c r="B420" s="117"/>
      <c r="C420" s="117"/>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row>
    <row r="421" spans="1:48" x14ac:dyDescent="0.25">
      <c r="A421" s="117"/>
      <c r="B421" s="117"/>
      <c r="C421" s="117"/>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row>
    <row r="422" spans="1:48" x14ac:dyDescent="0.25">
      <c r="A422" s="117"/>
      <c r="B422" s="117"/>
      <c r="C422" s="117"/>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row>
    <row r="423" spans="1:48" x14ac:dyDescent="0.25">
      <c r="A423" s="117"/>
      <c r="B423" s="117"/>
      <c r="C423" s="117"/>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row>
    <row r="424" spans="1:48" x14ac:dyDescent="0.25">
      <c r="A424" s="117"/>
      <c r="B424" s="117"/>
      <c r="C424" s="117"/>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row>
    <row r="425" spans="1:48" x14ac:dyDescent="0.25">
      <c r="A425" s="117"/>
      <c r="B425" s="117"/>
      <c r="C425" s="117"/>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row>
    <row r="426" spans="1:48" x14ac:dyDescent="0.25">
      <c r="A426" s="117"/>
      <c r="B426" s="117"/>
      <c r="C426" s="117"/>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row>
    <row r="427" spans="1:48" x14ac:dyDescent="0.25">
      <c r="A427" s="117"/>
      <c r="B427" s="117"/>
      <c r="C427" s="117"/>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row>
    <row r="428" spans="1:48" x14ac:dyDescent="0.25">
      <c r="A428" s="117"/>
      <c r="B428" s="117"/>
      <c r="C428" s="117"/>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row>
    <row r="429" spans="1:48" x14ac:dyDescent="0.25">
      <c r="A429" s="117"/>
      <c r="B429" s="117"/>
      <c r="C429" s="117"/>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row>
    <row r="430" spans="1:48" x14ac:dyDescent="0.25">
      <c r="A430" s="117"/>
      <c r="B430" s="117"/>
      <c r="C430" s="117"/>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row>
    <row r="431" spans="1:48" x14ac:dyDescent="0.25">
      <c r="A431" s="117"/>
      <c r="B431" s="117"/>
      <c r="C431" s="117"/>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row>
    <row r="432" spans="1:48" x14ac:dyDescent="0.25">
      <c r="A432" s="117"/>
      <c r="B432" s="117"/>
      <c r="C432" s="117"/>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row>
    <row r="433" spans="1:48" x14ac:dyDescent="0.25">
      <c r="A433" s="117"/>
      <c r="B433" s="117"/>
      <c r="C433" s="117"/>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row>
    <row r="434" spans="1:48" x14ac:dyDescent="0.25">
      <c r="A434" s="117"/>
      <c r="B434" s="117"/>
      <c r="C434" s="117"/>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row>
    <row r="435" spans="1:48" x14ac:dyDescent="0.25">
      <c r="A435" s="117"/>
      <c r="B435" s="117"/>
      <c r="C435" s="117"/>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row>
    <row r="436" spans="1:48" x14ac:dyDescent="0.25">
      <c r="A436" s="117"/>
      <c r="B436" s="117"/>
      <c r="C436" s="117"/>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row>
    <row r="437" spans="1:48" x14ac:dyDescent="0.25">
      <c r="A437" s="117"/>
      <c r="B437" s="117"/>
      <c r="C437" s="117"/>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row>
    <row r="438" spans="1:48" x14ac:dyDescent="0.25">
      <c r="A438" s="117"/>
      <c r="B438" s="117"/>
      <c r="C438" s="117"/>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row>
    <row r="439" spans="1:48" x14ac:dyDescent="0.25">
      <c r="A439" s="117"/>
      <c r="B439" s="117"/>
      <c r="C439" s="117"/>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row>
    <row r="440" spans="1:48" x14ac:dyDescent="0.25">
      <c r="A440" s="117"/>
      <c r="B440" s="117"/>
      <c r="C440" s="117"/>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row>
    <row r="441" spans="1:48" x14ac:dyDescent="0.25">
      <c r="A441" s="117"/>
      <c r="B441" s="117"/>
      <c r="C441" s="117"/>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row>
    <row r="442" spans="1:48" x14ac:dyDescent="0.25">
      <c r="A442" s="117"/>
      <c r="B442" s="117"/>
      <c r="C442" s="117"/>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row>
    <row r="443" spans="1:48" x14ac:dyDescent="0.25">
      <c r="A443" s="117"/>
      <c r="B443" s="117"/>
      <c r="C443" s="117"/>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row>
    <row r="444" spans="1:48" x14ac:dyDescent="0.25">
      <c r="A444" s="117"/>
      <c r="B444" s="117"/>
      <c r="C444" s="117"/>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row>
    <row r="445" spans="1:48" x14ac:dyDescent="0.25">
      <c r="A445" s="117"/>
      <c r="B445" s="117"/>
      <c r="C445" s="117"/>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row>
    <row r="446" spans="1:48" x14ac:dyDescent="0.25">
      <c r="A446" s="117"/>
      <c r="B446" s="117"/>
      <c r="C446" s="117"/>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row>
    <row r="447" spans="1:48" x14ac:dyDescent="0.25">
      <c r="A447" s="117"/>
      <c r="B447" s="117"/>
      <c r="C447" s="117"/>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row>
    <row r="448" spans="1:48" x14ac:dyDescent="0.25">
      <c r="A448" s="117"/>
      <c r="B448" s="117"/>
      <c r="C448" s="117"/>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row>
    <row r="449" spans="1:48" x14ac:dyDescent="0.25">
      <c r="A449" s="117"/>
      <c r="B449" s="117"/>
      <c r="C449" s="117"/>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row>
    <row r="450" spans="1:48" x14ac:dyDescent="0.25">
      <c r="A450" s="117"/>
      <c r="B450" s="117"/>
      <c r="C450" s="117"/>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row>
    <row r="451" spans="1:48" x14ac:dyDescent="0.25">
      <c r="A451" s="117"/>
      <c r="B451" s="117"/>
      <c r="C451" s="117"/>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row>
    <row r="452" spans="1:48" x14ac:dyDescent="0.25">
      <c r="A452" s="117"/>
      <c r="B452" s="117"/>
      <c r="C452" s="117"/>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row>
    <row r="453" spans="1:48" x14ac:dyDescent="0.25">
      <c r="A453" s="117"/>
      <c r="B453" s="117"/>
      <c r="C453" s="117"/>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row>
    <row r="454" spans="1:48" x14ac:dyDescent="0.25">
      <c r="A454" s="117"/>
      <c r="B454" s="117"/>
      <c r="C454" s="117"/>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row>
    <row r="455" spans="1:48" x14ac:dyDescent="0.25">
      <c r="A455" s="117"/>
      <c r="B455" s="117"/>
      <c r="C455" s="117"/>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row>
    <row r="456" spans="1:48" x14ac:dyDescent="0.25">
      <c r="A456" s="117"/>
      <c r="B456" s="117"/>
      <c r="C456" s="117"/>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row>
    <row r="457" spans="1:48" x14ac:dyDescent="0.25">
      <c r="A457" s="117"/>
      <c r="B457" s="117"/>
      <c r="C457" s="117"/>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row>
    <row r="458" spans="1:48" x14ac:dyDescent="0.25">
      <c r="A458" s="117"/>
      <c r="B458" s="117"/>
      <c r="C458" s="117"/>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row>
    <row r="459" spans="1:48" x14ac:dyDescent="0.25">
      <c r="A459" s="117"/>
      <c r="B459" s="117"/>
      <c r="C459" s="117"/>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row>
    <row r="460" spans="1:48" x14ac:dyDescent="0.25">
      <c r="A460" s="117"/>
      <c r="B460" s="117"/>
      <c r="C460" s="117"/>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row>
    <row r="461" spans="1:48" x14ac:dyDescent="0.25">
      <c r="A461" s="117"/>
      <c r="B461" s="117"/>
      <c r="C461" s="117"/>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row>
    <row r="462" spans="1:48" x14ac:dyDescent="0.25">
      <c r="A462" s="117"/>
      <c r="B462" s="117"/>
      <c r="C462" s="117"/>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row>
    <row r="463" spans="1:48" x14ac:dyDescent="0.25">
      <c r="A463" s="117"/>
      <c r="B463" s="117"/>
      <c r="C463" s="117"/>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row>
    <row r="464" spans="1:48" x14ac:dyDescent="0.25">
      <c r="A464" s="117"/>
      <c r="B464" s="117"/>
      <c r="C464" s="117"/>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row>
    <row r="465" spans="1:48" x14ac:dyDescent="0.25">
      <c r="A465" s="117"/>
      <c r="B465" s="117"/>
      <c r="C465" s="117"/>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row>
    <row r="466" spans="1:48" x14ac:dyDescent="0.25">
      <c r="A466" s="117"/>
      <c r="B466" s="117"/>
      <c r="C466" s="117"/>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row>
    <row r="467" spans="1:48" x14ac:dyDescent="0.25">
      <c r="A467" s="117"/>
      <c r="B467" s="117"/>
      <c r="C467" s="117"/>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row>
    <row r="468" spans="1:48" x14ac:dyDescent="0.25">
      <c r="A468" s="117"/>
      <c r="B468" s="117"/>
      <c r="C468" s="117"/>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row>
    <row r="469" spans="1:48" x14ac:dyDescent="0.25">
      <c r="A469" s="117"/>
      <c r="B469" s="117"/>
      <c r="C469" s="117"/>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row>
    <row r="470" spans="1:48" x14ac:dyDescent="0.25">
      <c r="A470" s="117"/>
      <c r="B470" s="117"/>
      <c r="C470" s="117"/>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row>
    <row r="471" spans="1:48" x14ac:dyDescent="0.25">
      <c r="A471" s="117"/>
      <c r="B471" s="117"/>
      <c r="C471" s="117"/>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row>
    <row r="472" spans="1:48" x14ac:dyDescent="0.25">
      <c r="A472" s="117"/>
      <c r="B472" s="117"/>
      <c r="C472" s="117"/>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row>
    <row r="473" spans="1:48" x14ac:dyDescent="0.25">
      <c r="A473" s="117"/>
      <c r="B473" s="117"/>
      <c r="C473" s="117"/>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row>
    <row r="474" spans="1:48" x14ac:dyDescent="0.25">
      <c r="A474" s="117"/>
      <c r="B474" s="117"/>
      <c r="C474" s="117"/>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row>
    <row r="475" spans="1:48" x14ac:dyDescent="0.25">
      <c r="A475" s="117"/>
      <c r="B475" s="117"/>
      <c r="C475" s="117"/>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row>
    <row r="476" spans="1:48" x14ac:dyDescent="0.25">
      <c r="A476" s="117"/>
      <c r="B476" s="117"/>
      <c r="C476" s="117"/>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row>
    <row r="477" spans="1:48" x14ac:dyDescent="0.25">
      <c r="A477" s="117"/>
      <c r="B477" s="117"/>
      <c r="C477" s="117"/>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row>
    <row r="478" spans="1:48" x14ac:dyDescent="0.25">
      <c r="A478" s="117"/>
      <c r="B478" s="117"/>
      <c r="C478" s="117"/>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row>
    <row r="479" spans="1:48" x14ac:dyDescent="0.25">
      <c r="A479" s="117"/>
      <c r="B479" s="117"/>
      <c r="C479" s="117"/>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row>
    <row r="480" spans="1:48" x14ac:dyDescent="0.25">
      <c r="A480" s="117"/>
      <c r="B480" s="117"/>
      <c r="C480" s="117"/>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row>
    <row r="481" spans="1:48" x14ac:dyDescent="0.25">
      <c r="A481" s="117"/>
      <c r="B481" s="117"/>
      <c r="C481" s="117"/>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row>
    <row r="482" spans="1:48" x14ac:dyDescent="0.25">
      <c r="A482" s="117"/>
      <c r="B482" s="117"/>
      <c r="C482" s="117"/>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row>
    <row r="483" spans="1:48" x14ac:dyDescent="0.25">
      <c r="A483" s="117"/>
      <c r="B483" s="117"/>
      <c r="C483" s="117"/>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row>
    <row r="484" spans="1:48" x14ac:dyDescent="0.25">
      <c r="A484" s="117"/>
      <c r="B484" s="117"/>
      <c r="C484" s="117"/>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row>
    <row r="485" spans="1:48" x14ac:dyDescent="0.25">
      <c r="A485" s="117"/>
      <c r="B485" s="117"/>
      <c r="C485" s="117"/>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row>
    <row r="486" spans="1:48" x14ac:dyDescent="0.25">
      <c r="A486" s="117"/>
      <c r="B486" s="117"/>
      <c r="C486" s="117"/>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row>
    <row r="487" spans="1:48" x14ac:dyDescent="0.25">
      <c r="A487" s="117"/>
      <c r="B487" s="117"/>
      <c r="C487" s="117"/>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row>
    <row r="488" spans="1:48" x14ac:dyDescent="0.25">
      <c r="A488" s="117"/>
      <c r="B488" s="117"/>
      <c r="C488" s="117"/>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row>
    <row r="489" spans="1:48" x14ac:dyDescent="0.25">
      <c r="A489" s="117"/>
      <c r="B489" s="117"/>
      <c r="C489" s="117"/>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row>
    <row r="490" spans="1:48" x14ac:dyDescent="0.25">
      <c r="A490" s="117"/>
      <c r="B490" s="117"/>
      <c r="C490" s="117"/>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row>
    <row r="491" spans="1:48" x14ac:dyDescent="0.25">
      <c r="A491" s="117"/>
      <c r="B491" s="117"/>
      <c r="C491" s="117"/>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row>
    <row r="492" spans="1:48" x14ac:dyDescent="0.25">
      <c r="A492" s="117"/>
      <c r="B492" s="117"/>
      <c r="C492" s="117"/>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row>
    <row r="493" spans="1:48" x14ac:dyDescent="0.25">
      <c r="A493" s="117"/>
      <c r="B493" s="117"/>
      <c r="C493" s="117"/>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row>
    <row r="494" spans="1:48" x14ac:dyDescent="0.25">
      <c r="A494" s="117"/>
      <c r="B494" s="117"/>
      <c r="C494" s="117"/>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row>
    <row r="495" spans="1:48" x14ac:dyDescent="0.25">
      <c r="A495" s="117"/>
      <c r="B495" s="117"/>
      <c r="C495" s="117"/>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row>
    <row r="496" spans="1:48" x14ac:dyDescent="0.25">
      <c r="A496" s="117"/>
      <c r="B496" s="117"/>
      <c r="C496" s="117"/>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row>
    <row r="497" spans="1:48" x14ac:dyDescent="0.25">
      <c r="A497" s="117"/>
      <c r="B497" s="117"/>
      <c r="C497" s="117"/>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row>
    <row r="498" spans="1:48" x14ac:dyDescent="0.25">
      <c r="A498" s="117"/>
      <c r="B498" s="117"/>
      <c r="C498" s="117"/>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row>
    <row r="499" spans="1:48" x14ac:dyDescent="0.25">
      <c r="A499" s="117"/>
      <c r="B499" s="117"/>
      <c r="C499" s="117"/>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row>
    <row r="500" spans="1:48" x14ac:dyDescent="0.25">
      <c r="A500" s="117"/>
      <c r="B500" s="117"/>
      <c r="C500" s="117"/>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row>
    <row r="501" spans="1:48" x14ac:dyDescent="0.25">
      <c r="A501" s="117"/>
      <c r="B501" s="117"/>
      <c r="C501" s="117"/>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row>
    <row r="502" spans="1:48" x14ac:dyDescent="0.25">
      <c r="A502" s="117"/>
      <c r="B502" s="117"/>
      <c r="C502" s="117"/>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row>
    <row r="503" spans="1:48" x14ac:dyDescent="0.25">
      <c r="A503" s="117"/>
      <c r="B503" s="117"/>
      <c r="C503" s="117"/>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row>
    <row r="504" spans="1:48" x14ac:dyDescent="0.25">
      <c r="A504" s="117"/>
      <c r="B504" s="117"/>
      <c r="C504" s="117"/>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row>
    <row r="505" spans="1:48" x14ac:dyDescent="0.25">
      <c r="A505" s="117"/>
      <c r="B505" s="117"/>
      <c r="C505" s="117"/>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row>
    <row r="506" spans="1:48" x14ac:dyDescent="0.25">
      <c r="A506" s="117"/>
      <c r="B506" s="117"/>
      <c r="C506" s="117"/>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row>
    <row r="507" spans="1:48" x14ac:dyDescent="0.25">
      <c r="A507" s="117"/>
      <c r="B507" s="117"/>
      <c r="C507" s="117"/>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row>
    <row r="508" spans="1:48" x14ac:dyDescent="0.25">
      <c r="A508" s="117"/>
      <c r="B508" s="117"/>
      <c r="C508" s="117"/>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row>
    <row r="509" spans="1:48" x14ac:dyDescent="0.25">
      <c r="A509" s="117"/>
      <c r="B509" s="117"/>
      <c r="C509" s="117"/>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row>
    <row r="510" spans="1:48" x14ac:dyDescent="0.25">
      <c r="A510" s="117"/>
      <c r="B510" s="117"/>
      <c r="C510" s="117"/>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row>
    <row r="511" spans="1:48" x14ac:dyDescent="0.25">
      <c r="A511" s="117"/>
      <c r="B511" s="117"/>
      <c r="C511" s="117"/>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row>
    <row r="512" spans="1:48" x14ac:dyDescent="0.25">
      <c r="A512" s="117"/>
      <c r="B512" s="117"/>
      <c r="C512" s="117"/>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row>
    <row r="513" spans="1:48" x14ac:dyDescent="0.25">
      <c r="A513" s="117"/>
      <c r="B513" s="117"/>
      <c r="C513" s="117"/>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row>
    <row r="514" spans="1:48" x14ac:dyDescent="0.25">
      <c r="A514" s="117"/>
      <c r="B514" s="117"/>
      <c r="C514" s="117"/>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row>
    <row r="515" spans="1:48" x14ac:dyDescent="0.25">
      <c r="A515" s="117"/>
      <c r="B515" s="117"/>
      <c r="C515" s="117"/>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row>
    <row r="516" spans="1:48" x14ac:dyDescent="0.25">
      <c r="A516" s="117"/>
      <c r="B516" s="117"/>
      <c r="C516" s="117"/>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row>
    <row r="517" spans="1:48" x14ac:dyDescent="0.25">
      <c r="A517" s="117"/>
      <c r="B517" s="117"/>
      <c r="C517" s="117"/>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row>
    <row r="518" spans="1:48" x14ac:dyDescent="0.25">
      <c r="A518" s="117"/>
      <c r="B518" s="117"/>
      <c r="C518" s="117"/>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row>
    <row r="519" spans="1:48" x14ac:dyDescent="0.25">
      <c r="A519" s="117"/>
      <c r="B519" s="117"/>
      <c r="C519" s="117"/>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row>
    <row r="520" spans="1:48" x14ac:dyDescent="0.25">
      <c r="A520" s="117"/>
      <c r="B520" s="117"/>
      <c r="C520" s="117"/>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row>
    <row r="521" spans="1:48" x14ac:dyDescent="0.25">
      <c r="A521" s="117"/>
      <c r="B521" s="117"/>
      <c r="C521" s="117"/>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row>
    <row r="522" spans="1:48" x14ac:dyDescent="0.25">
      <c r="A522" s="117"/>
      <c r="B522" s="117"/>
      <c r="C522" s="117"/>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c r="AT522" s="118"/>
      <c r="AU522" s="118"/>
      <c r="AV522" s="118"/>
    </row>
    <row r="523" spans="1:48" x14ac:dyDescent="0.25">
      <c r="A523" s="117"/>
      <c r="B523" s="117"/>
      <c r="C523" s="117"/>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row>
    <row r="524" spans="1:48" x14ac:dyDescent="0.25">
      <c r="A524" s="117"/>
      <c r="B524" s="117"/>
      <c r="C524" s="117"/>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row>
    <row r="525" spans="1:48" x14ac:dyDescent="0.25">
      <c r="A525" s="117"/>
      <c r="B525" s="117"/>
      <c r="C525" s="117"/>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row>
    <row r="526" spans="1:48" x14ac:dyDescent="0.25">
      <c r="A526" s="117"/>
      <c r="B526" s="117"/>
      <c r="C526" s="117"/>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row>
    <row r="527" spans="1:48" x14ac:dyDescent="0.25">
      <c r="A527" s="117"/>
      <c r="B527" s="117"/>
      <c r="C527" s="117"/>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row>
    <row r="528" spans="1:48" x14ac:dyDescent="0.25">
      <c r="A528" s="117"/>
      <c r="B528" s="117"/>
      <c r="C528" s="117"/>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c r="AT528" s="118"/>
      <c r="AU528" s="118"/>
      <c r="AV528" s="118"/>
    </row>
    <row r="529" spans="1:48" x14ac:dyDescent="0.25">
      <c r="A529" s="117"/>
      <c r="B529" s="117"/>
      <c r="C529" s="117"/>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row>
    <row r="530" spans="1:48" x14ac:dyDescent="0.25">
      <c r="A530" s="117"/>
      <c r="B530" s="117"/>
      <c r="C530" s="117"/>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c r="AT530" s="118"/>
      <c r="AU530" s="118"/>
      <c r="AV530" s="118"/>
    </row>
    <row r="531" spans="1:48" x14ac:dyDescent="0.25">
      <c r="A531" s="117"/>
      <c r="B531" s="117"/>
      <c r="C531" s="117"/>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c r="AT531" s="118"/>
      <c r="AU531" s="118"/>
      <c r="AV531" s="118"/>
    </row>
    <row r="532" spans="1:48" x14ac:dyDescent="0.25">
      <c r="A532" s="117"/>
      <c r="B532" s="117"/>
      <c r="C532" s="117"/>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row>
    <row r="533" spans="1:48" x14ac:dyDescent="0.25">
      <c r="A533" s="117"/>
      <c r="B533" s="117"/>
      <c r="C533" s="117"/>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row>
    <row r="534" spans="1:48" x14ac:dyDescent="0.25">
      <c r="A534" s="117"/>
      <c r="B534" s="117"/>
      <c r="C534" s="117"/>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row>
    <row r="535" spans="1:48" x14ac:dyDescent="0.25">
      <c r="A535" s="117"/>
      <c r="B535" s="117"/>
      <c r="C535" s="117"/>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row>
    <row r="536" spans="1:48" x14ac:dyDescent="0.25">
      <c r="A536" s="117"/>
      <c r="B536" s="117"/>
      <c r="C536" s="117"/>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row>
    <row r="537" spans="1:48" x14ac:dyDescent="0.25">
      <c r="A537" s="117"/>
      <c r="B537" s="117"/>
      <c r="C537" s="117"/>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row>
    <row r="538" spans="1:48" x14ac:dyDescent="0.25">
      <c r="A538" s="117"/>
      <c r="B538" s="117"/>
      <c r="C538" s="117"/>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row>
    <row r="539" spans="1:48" x14ac:dyDescent="0.25">
      <c r="A539" s="117"/>
      <c r="B539" s="117"/>
      <c r="C539" s="117"/>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row>
    <row r="540" spans="1:48" x14ac:dyDescent="0.25">
      <c r="A540" s="117"/>
      <c r="B540" s="117"/>
      <c r="C540" s="117"/>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c r="AT540" s="118"/>
      <c r="AU540" s="118"/>
      <c r="AV540" s="118"/>
    </row>
    <row r="541" spans="1:48" x14ac:dyDescent="0.25">
      <c r="A541" s="117"/>
      <c r="B541" s="117"/>
      <c r="C541" s="117"/>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row>
    <row r="542" spans="1:48" x14ac:dyDescent="0.25">
      <c r="A542" s="117"/>
      <c r="B542" s="117"/>
      <c r="C542" s="117"/>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row>
    <row r="543" spans="1:48" x14ac:dyDescent="0.25">
      <c r="A543" s="117"/>
      <c r="B543" s="117"/>
      <c r="C543" s="117"/>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row>
    <row r="544" spans="1:48" x14ac:dyDescent="0.25">
      <c r="A544" s="117"/>
      <c r="B544" s="117"/>
      <c r="C544" s="117"/>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row>
    <row r="545" spans="1:48" x14ac:dyDescent="0.25">
      <c r="A545" s="117"/>
      <c r="B545" s="117"/>
      <c r="C545" s="117"/>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row>
    <row r="546" spans="1:48" x14ac:dyDescent="0.25">
      <c r="A546" s="117"/>
      <c r="B546" s="117"/>
      <c r="C546" s="117"/>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c r="AT546" s="118"/>
      <c r="AU546" s="118"/>
      <c r="AV546" s="118"/>
    </row>
    <row r="547" spans="1:48" x14ac:dyDescent="0.25">
      <c r="A547" s="117"/>
      <c r="B547" s="117"/>
      <c r="C547" s="117"/>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row>
    <row r="548" spans="1:48" x14ac:dyDescent="0.25">
      <c r="A548" s="117"/>
      <c r="B548" s="117"/>
      <c r="C548" s="117"/>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row>
    <row r="549" spans="1:48" x14ac:dyDescent="0.25">
      <c r="A549" s="117"/>
      <c r="B549" s="117"/>
      <c r="C549" s="117"/>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row>
    <row r="550" spans="1:48" x14ac:dyDescent="0.25">
      <c r="A550" s="117"/>
      <c r="B550" s="117"/>
      <c r="C550" s="117"/>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row>
    <row r="551" spans="1:48" x14ac:dyDescent="0.25">
      <c r="A551" s="117"/>
      <c r="B551" s="117"/>
      <c r="C551" s="117"/>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8"/>
      <c r="AL551" s="118"/>
      <c r="AM551" s="118"/>
      <c r="AN551" s="118"/>
      <c r="AO551" s="118"/>
      <c r="AP551" s="118"/>
      <c r="AQ551" s="118"/>
      <c r="AR551" s="118"/>
      <c r="AS551" s="118"/>
      <c r="AT551" s="118"/>
      <c r="AU551" s="118"/>
      <c r="AV551" s="118"/>
    </row>
    <row r="552" spans="1:48" x14ac:dyDescent="0.25">
      <c r="A552" s="117"/>
      <c r="B552" s="117"/>
      <c r="C552" s="117"/>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8"/>
      <c r="AL552" s="118"/>
      <c r="AM552" s="118"/>
      <c r="AN552" s="118"/>
      <c r="AO552" s="118"/>
      <c r="AP552" s="118"/>
      <c r="AQ552" s="118"/>
      <c r="AR552" s="118"/>
      <c r="AS552" s="118"/>
      <c r="AT552" s="118"/>
      <c r="AU552" s="118"/>
      <c r="AV552" s="118"/>
    </row>
    <row r="553" spans="1:48" x14ac:dyDescent="0.25">
      <c r="A553" s="117"/>
      <c r="B553" s="117"/>
      <c r="C553" s="117"/>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c r="AT553" s="118"/>
      <c r="AU553" s="118"/>
      <c r="AV553" s="118"/>
    </row>
    <row r="554" spans="1:48" x14ac:dyDescent="0.25">
      <c r="A554" s="117"/>
      <c r="B554" s="117"/>
      <c r="C554" s="117"/>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8"/>
      <c r="AL554" s="118"/>
      <c r="AM554" s="118"/>
      <c r="AN554" s="118"/>
      <c r="AO554" s="118"/>
      <c r="AP554" s="118"/>
      <c r="AQ554" s="118"/>
      <c r="AR554" s="118"/>
      <c r="AS554" s="118"/>
      <c r="AT554" s="118"/>
      <c r="AU554" s="118"/>
      <c r="AV554" s="118"/>
    </row>
    <row r="555" spans="1:48" x14ac:dyDescent="0.25">
      <c r="A555" s="117"/>
      <c r="B555" s="117"/>
      <c r="C555" s="117"/>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8"/>
      <c r="AN555" s="118"/>
      <c r="AO555" s="118"/>
      <c r="AP555" s="118"/>
      <c r="AQ555" s="118"/>
      <c r="AR555" s="118"/>
      <c r="AS555" s="118"/>
      <c r="AT555" s="118"/>
      <c r="AU555" s="118"/>
      <c r="AV555" s="118"/>
    </row>
    <row r="556" spans="1:48" x14ac:dyDescent="0.25">
      <c r="A556" s="117"/>
      <c r="B556" s="117"/>
      <c r="C556" s="117"/>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c r="AO556" s="118"/>
      <c r="AP556" s="118"/>
      <c r="AQ556" s="118"/>
      <c r="AR556" s="118"/>
      <c r="AS556" s="118"/>
      <c r="AT556" s="118"/>
      <c r="AU556" s="118"/>
      <c r="AV556" s="118"/>
    </row>
    <row r="557" spans="1:48" x14ac:dyDescent="0.25">
      <c r="A557" s="117"/>
      <c r="B557" s="117"/>
      <c r="C557" s="117"/>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8"/>
      <c r="AL557" s="118"/>
      <c r="AM557" s="118"/>
      <c r="AN557" s="118"/>
      <c r="AO557" s="118"/>
      <c r="AP557" s="118"/>
      <c r="AQ557" s="118"/>
      <c r="AR557" s="118"/>
      <c r="AS557" s="118"/>
      <c r="AT557" s="118"/>
      <c r="AU557" s="118"/>
      <c r="AV557" s="118"/>
    </row>
    <row r="558" spans="1:48" x14ac:dyDescent="0.25">
      <c r="A558" s="117"/>
      <c r="B558" s="117"/>
      <c r="C558" s="117"/>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8"/>
      <c r="AL558" s="118"/>
      <c r="AM558" s="118"/>
      <c r="AN558" s="118"/>
      <c r="AO558" s="118"/>
      <c r="AP558" s="118"/>
      <c r="AQ558" s="118"/>
      <c r="AR558" s="118"/>
      <c r="AS558" s="118"/>
      <c r="AT558" s="118"/>
      <c r="AU558" s="118"/>
      <c r="AV558" s="118"/>
    </row>
    <row r="559" spans="1:48" x14ac:dyDescent="0.25">
      <c r="A559" s="117"/>
      <c r="B559" s="117"/>
      <c r="C559" s="117"/>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8"/>
      <c r="AL559" s="118"/>
      <c r="AM559" s="118"/>
      <c r="AN559" s="118"/>
      <c r="AO559" s="118"/>
      <c r="AP559" s="118"/>
      <c r="AQ559" s="118"/>
      <c r="AR559" s="118"/>
      <c r="AS559" s="118"/>
      <c r="AT559" s="118"/>
      <c r="AU559" s="118"/>
      <c r="AV559" s="118"/>
    </row>
    <row r="560" spans="1:48" x14ac:dyDescent="0.25">
      <c r="A560" s="117"/>
      <c r="B560" s="117"/>
      <c r="C560" s="117"/>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8"/>
      <c r="AL560" s="118"/>
      <c r="AM560" s="118"/>
      <c r="AN560" s="118"/>
      <c r="AO560" s="118"/>
      <c r="AP560" s="118"/>
      <c r="AQ560" s="118"/>
      <c r="AR560" s="118"/>
      <c r="AS560" s="118"/>
      <c r="AT560" s="118"/>
      <c r="AU560" s="118"/>
      <c r="AV560" s="118"/>
    </row>
    <row r="561" spans="1:48" x14ac:dyDescent="0.25">
      <c r="A561" s="117"/>
      <c r="B561" s="117"/>
      <c r="C561" s="117"/>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8"/>
      <c r="AL561" s="118"/>
      <c r="AM561" s="118"/>
      <c r="AN561" s="118"/>
      <c r="AO561" s="118"/>
      <c r="AP561" s="118"/>
      <c r="AQ561" s="118"/>
      <c r="AR561" s="118"/>
      <c r="AS561" s="118"/>
      <c r="AT561" s="118"/>
      <c r="AU561" s="118"/>
      <c r="AV561" s="118"/>
    </row>
    <row r="562" spans="1:48" x14ac:dyDescent="0.25">
      <c r="A562" s="117"/>
      <c r="B562" s="117"/>
      <c r="C562" s="117"/>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118"/>
      <c r="AI562" s="118"/>
      <c r="AJ562" s="118"/>
      <c r="AK562" s="118"/>
      <c r="AL562" s="118"/>
      <c r="AM562" s="118"/>
      <c r="AN562" s="118"/>
      <c r="AO562" s="118"/>
      <c r="AP562" s="118"/>
      <c r="AQ562" s="118"/>
      <c r="AR562" s="118"/>
      <c r="AS562" s="118"/>
      <c r="AT562" s="118"/>
      <c r="AU562" s="118"/>
      <c r="AV562" s="118"/>
    </row>
    <row r="563" spans="1:48" x14ac:dyDescent="0.25">
      <c r="A563" s="117"/>
      <c r="B563" s="117"/>
      <c r="C563" s="117"/>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118"/>
      <c r="AI563" s="118"/>
      <c r="AJ563" s="118"/>
      <c r="AK563" s="118"/>
      <c r="AL563" s="118"/>
      <c r="AM563" s="118"/>
      <c r="AN563" s="118"/>
      <c r="AO563" s="118"/>
      <c r="AP563" s="118"/>
      <c r="AQ563" s="118"/>
      <c r="AR563" s="118"/>
      <c r="AS563" s="118"/>
      <c r="AT563" s="118"/>
      <c r="AU563" s="118"/>
      <c r="AV563" s="118"/>
    </row>
    <row r="564" spans="1:48" x14ac:dyDescent="0.25">
      <c r="A564" s="117"/>
      <c r="B564" s="117"/>
      <c r="C564" s="117"/>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8"/>
      <c r="AL564" s="118"/>
      <c r="AM564" s="118"/>
      <c r="AN564" s="118"/>
      <c r="AO564" s="118"/>
      <c r="AP564" s="118"/>
      <c r="AQ564" s="118"/>
      <c r="AR564" s="118"/>
      <c r="AS564" s="118"/>
      <c r="AT564" s="118"/>
      <c r="AU564" s="118"/>
      <c r="AV564" s="118"/>
    </row>
    <row r="565" spans="1:48" x14ac:dyDescent="0.25">
      <c r="A565" s="117"/>
      <c r="B565" s="117"/>
      <c r="C565" s="117"/>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8"/>
      <c r="AL565" s="118"/>
      <c r="AM565" s="118"/>
      <c r="AN565" s="118"/>
      <c r="AO565" s="118"/>
      <c r="AP565" s="118"/>
      <c r="AQ565" s="118"/>
      <c r="AR565" s="118"/>
      <c r="AS565" s="118"/>
      <c r="AT565" s="118"/>
      <c r="AU565" s="118"/>
      <c r="AV565" s="118"/>
    </row>
    <row r="566" spans="1:48" x14ac:dyDescent="0.25">
      <c r="A566" s="117"/>
      <c r="B566" s="117"/>
      <c r="C566" s="117"/>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8"/>
      <c r="AL566" s="118"/>
      <c r="AM566" s="118"/>
      <c r="AN566" s="118"/>
      <c r="AO566" s="118"/>
      <c r="AP566" s="118"/>
      <c r="AQ566" s="118"/>
      <c r="AR566" s="118"/>
      <c r="AS566" s="118"/>
      <c r="AT566" s="118"/>
      <c r="AU566" s="118"/>
      <c r="AV566" s="118"/>
    </row>
    <row r="567" spans="1:48" x14ac:dyDescent="0.25">
      <c r="A567" s="117"/>
      <c r="B567" s="117"/>
      <c r="C567" s="117"/>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8"/>
      <c r="AL567" s="118"/>
      <c r="AM567" s="118"/>
      <c r="AN567" s="118"/>
      <c r="AO567" s="118"/>
      <c r="AP567" s="118"/>
      <c r="AQ567" s="118"/>
      <c r="AR567" s="118"/>
      <c r="AS567" s="118"/>
      <c r="AT567" s="118"/>
      <c r="AU567" s="118"/>
      <c r="AV567" s="118"/>
    </row>
    <row r="568" spans="1:48" x14ac:dyDescent="0.25">
      <c r="A568" s="117"/>
      <c r="B568" s="117"/>
      <c r="C568" s="117"/>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8"/>
      <c r="AL568" s="118"/>
      <c r="AM568" s="118"/>
      <c r="AN568" s="118"/>
      <c r="AO568" s="118"/>
      <c r="AP568" s="118"/>
      <c r="AQ568" s="118"/>
      <c r="AR568" s="118"/>
      <c r="AS568" s="118"/>
      <c r="AT568" s="118"/>
      <c r="AU568" s="118"/>
      <c r="AV568" s="118"/>
    </row>
    <row r="569" spans="1:48" x14ac:dyDescent="0.25">
      <c r="A569" s="117"/>
      <c r="B569" s="117"/>
      <c r="C569" s="117"/>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8"/>
      <c r="AL569" s="118"/>
      <c r="AM569" s="118"/>
      <c r="AN569" s="118"/>
      <c r="AO569" s="118"/>
      <c r="AP569" s="118"/>
      <c r="AQ569" s="118"/>
      <c r="AR569" s="118"/>
      <c r="AS569" s="118"/>
      <c r="AT569" s="118"/>
      <c r="AU569" s="118"/>
      <c r="AV569" s="118"/>
    </row>
    <row r="570" spans="1:48" x14ac:dyDescent="0.25">
      <c r="A570" s="117"/>
      <c r="B570" s="117"/>
      <c r="C570" s="117"/>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8"/>
      <c r="AL570" s="118"/>
      <c r="AM570" s="118"/>
      <c r="AN570" s="118"/>
      <c r="AO570" s="118"/>
      <c r="AP570" s="118"/>
      <c r="AQ570" s="118"/>
      <c r="AR570" s="118"/>
      <c r="AS570" s="118"/>
      <c r="AT570" s="118"/>
      <c r="AU570" s="118"/>
      <c r="AV570" s="118"/>
    </row>
    <row r="571" spans="1:48" x14ac:dyDescent="0.25">
      <c r="A571" s="117"/>
      <c r="B571" s="117"/>
      <c r="C571" s="117"/>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c r="AT571" s="118"/>
      <c r="AU571" s="118"/>
      <c r="AV571" s="118"/>
    </row>
    <row r="572" spans="1:48" x14ac:dyDescent="0.25">
      <c r="A572" s="117"/>
      <c r="B572" s="117"/>
      <c r="C572" s="117"/>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row>
    <row r="573" spans="1:48" x14ac:dyDescent="0.25">
      <c r="A573" s="117"/>
      <c r="B573" s="117"/>
      <c r="C573" s="117"/>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c r="AT573" s="118"/>
      <c r="AU573" s="118"/>
      <c r="AV573" s="118"/>
    </row>
    <row r="574" spans="1:48" x14ac:dyDescent="0.25">
      <c r="A574" s="117"/>
      <c r="B574" s="117"/>
      <c r="C574" s="117"/>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8"/>
      <c r="AL574" s="118"/>
      <c r="AM574" s="118"/>
      <c r="AN574" s="118"/>
      <c r="AO574" s="118"/>
      <c r="AP574" s="118"/>
      <c r="AQ574" s="118"/>
      <c r="AR574" s="118"/>
      <c r="AS574" s="118"/>
      <c r="AT574" s="118"/>
      <c r="AU574" s="118"/>
      <c r="AV574" s="118"/>
    </row>
    <row r="575" spans="1:48" x14ac:dyDescent="0.25">
      <c r="A575" s="117"/>
      <c r="B575" s="117"/>
      <c r="C575" s="117"/>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8"/>
      <c r="AN575" s="118"/>
      <c r="AO575" s="118"/>
      <c r="AP575" s="118"/>
      <c r="AQ575" s="118"/>
      <c r="AR575" s="118"/>
      <c r="AS575" s="118"/>
      <c r="AT575" s="118"/>
      <c r="AU575" s="118"/>
      <c r="AV575" s="118"/>
    </row>
    <row r="576" spans="1:48" x14ac:dyDescent="0.25">
      <c r="A576" s="117"/>
      <c r="B576" s="117"/>
      <c r="C576" s="117"/>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8"/>
      <c r="AL576" s="118"/>
      <c r="AM576" s="118"/>
      <c r="AN576" s="118"/>
      <c r="AO576" s="118"/>
      <c r="AP576" s="118"/>
      <c r="AQ576" s="118"/>
      <c r="AR576" s="118"/>
      <c r="AS576" s="118"/>
      <c r="AT576" s="118"/>
      <c r="AU576" s="118"/>
      <c r="AV576" s="118"/>
    </row>
    <row r="577" spans="1:48" x14ac:dyDescent="0.25">
      <c r="A577" s="117"/>
      <c r="B577" s="117"/>
      <c r="C577" s="117"/>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8"/>
      <c r="AL577" s="118"/>
      <c r="AM577" s="118"/>
      <c r="AN577" s="118"/>
      <c r="AO577" s="118"/>
      <c r="AP577" s="118"/>
      <c r="AQ577" s="118"/>
      <c r="AR577" s="118"/>
      <c r="AS577" s="118"/>
      <c r="AT577" s="118"/>
      <c r="AU577" s="118"/>
      <c r="AV577" s="118"/>
    </row>
    <row r="578" spans="1:48" x14ac:dyDescent="0.25">
      <c r="A578" s="117"/>
      <c r="B578" s="117"/>
      <c r="C578" s="117"/>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8"/>
      <c r="AL578" s="118"/>
      <c r="AM578" s="118"/>
      <c r="AN578" s="118"/>
      <c r="AO578" s="118"/>
      <c r="AP578" s="118"/>
      <c r="AQ578" s="118"/>
      <c r="AR578" s="118"/>
      <c r="AS578" s="118"/>
      <c r="AT578" s="118"/>
      <c r="AU578" s="118"/>
      <c r="AV578" s="118"/>
    </row>
    <row r="579" spans="1:48" x14ac:dyDescent="0.25">
      <c r="A579" s="117"/>
      <c r="B579" s="117"/>
      <c r="C579" s="117"/>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8"/>
      <c r="AL579" s="118"/>
      <c r="AM579" s="118"/>
      <c r="AN579" s="118"/>
      <c r="AO579" s="118"/>
      <c r="AP579" s="118"/>
      <c r="AQ579" s="118"/>
      <c r="AR579" s="118"/>
      <c r="AS579" s="118"/>
      <c r="AT579" s="118"/>
      <c r="AU579" s="118"/>
      <c r="AV579" s="118"/>
    </row>
    <row r="580" spans="1:48" x14ac:dyDescent="0.25">
      <c r="A580" s="117"/>
      <c r="B580" s="117"/>
      <c r="C580" s="117"/>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8"/>
      <c r="AL580" s="118"/>
      <c r="AM580" s="118"/>
      <c r="AN580" s="118"/>
      <c r="AO580" s="118"/>
      <c r="AP580" s="118"/>
      <c r="AQ580" s="118"/>
      <c r="AR580" s="118"/>
      <c r="AS580" s="118"/>
      <c r="AT580" s="118"/>
      <c r="AU580" s="118"/>
      <c r="AV580" s="118"/>
    </row>
    <row r="581" spans="1:48" x14ac:dyDescent="0.25">
      <c r="A581" s="117"/>
      <c r="B581" s="117"/>
      <c r="C581" s="117"/>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8"/>
      <c r="AL581" s="118"/>
      <c r="AM581" s="118"/>
      <c r="AN581" s="118"/>
      <c r="AO581" s="118"/>
      <c r="AP581" s="118"/>
      <c r="AQ581" s="118"/>
      <c r="AR581" s="118"/>
      <c r="AS581" s="118"/>
      <c r="AT581" s="118"/>
      <c r="AU581" s="118"/>
      <c r="AV581" s="118"/>
    </row>
    <row r="582" spans="1:48" x14ac:dyDescent="0.25">
      <c r="A582" s="117"/>
      <c r="B582" s="117"/>
      <c r="C582" s="117"/>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8"/>
      <c r="AL582" s="118"/>
      <c r="AM582" s="118"/>
      <c r="AN582" s="118"/>
      <c r="AO582" s="118"/>
      <c r="AP582" s="118"/>
      <c r="AQ582" s="118"/>
      <c r="AR582" s="118"/>
      <c r="AS582" s="118"/>
      <c r="AT582" s="118"/>
      <c r="AU582" s="118"/>
      <c r="AV582" s="118"/>
    </row>
    <row r="583" spans="1:48" x14ac:dyDescent="0.25">
      <c r="A583" s="117"/>
      <c r="B583" s="117"/>
      <c r="C583" s="117"/>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8"/>
      <c r="AL583" s="118"/>
      <c r="AM583" s="118"/>
      <c r="AN583" s="118"/>
      <c r="AO583" s="118"/>
      <c r="AP583" s="118"/>
      <c r="AQ583" s="118"/>
      <c r="AR583" s="118"/>
      <c r="AS583" s="118"/>
      <c r="AT583" s="118"/>
      <c r="AU583" s="118"/>
      <c r="AV583" s="118"/>
    </row>
    <row r="584" spans="1:48" x14ac:dyDescent="0.25">
      <c r="A584" s="117"/>
      <c r="B584" s="117"/>
      <c r="C584" s="117"/>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8"/>
      <c r="AL584" s="118"/>
      <c r="AM584" s="118"/>
      <c r="AN584" s="118"/>
      <c r="AO584" s="118"/>
      <c r="AP584" s="118"/>
      <c r="AQ584" s="118"/>
      <c r="AR584" s="118"/>
      <c r="AS584" s="118"/>
      <c r="AT584" s="118"/>
      <c r="AU584" s="118"/>
      <c r="AV584" s="118"/>
    </row>
    <row r="585" spans="1:48" x14ac:dyDescent="0.25">
      <c r="A585" s="117"/>
      <c r="B585" s="117"/>
      <c r="C585" s="117"/>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8"/>
      <c r="AL585" s="118"/>
      <c r="AM585" s="118"/>
      <c r="AN585" s="118"/>
      <c r="AO585" s="118"/>
      <c r="AP585" s="118"/>
      <c r="AQ585" s="118"/>
      <c r="AR585" s="118"/>
      <c r="AS585" s="118"/>
      <c r="AT585" s="118"/>
      <c r="AU585" s="118"/>
      <c r="AV585" s="118"/>
    </row>
    <row r="586" spans="1:48" x14ac:dyDescent="0.25">
      <c r="A586" s="117"/>
      <c r="B586" s="117"/>
      <c r="C586" s="117"/>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8"/>
      <c r="AL586" s="118"/>
      <c r="AM586" s="118"/>
      <c r="AN586" s="118"/>
      <c r="AO586" s="118"/>
      <c r="AP586" s="118"/>
      <c r="AQ586" s="118"/>
      <c r="AR586" s="118"/>
      <c r="AS586" s="118"/>
      <c r="AT586" s="118"/>
      <c r="AU586" s="118"/>
      <c r="AV586" s="118"/>
    </row>
    <row r="587" spans="1:48" x14ac:dyDescent="0.25">
      <c r="A587" s="117"/>
      <c r="B587" s="117"/>
      <c r="C587" s="117"/>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8"/>
      <c r="AN587" s="118"/>
      <c r="AO587" s="118"/>
      <c r="AP587" s="118"/>
      <c r="AQ587" s="118"/>
      <c r="AR587" s="118"/>
      <c r="AS587" s="118"/>
      <c r="AT587" s="118"/>
      <c r="AU587" s="118"/>
      <c r="AV587" s="118"/>
    </row>
    <row r="588" spans="1:48" x14ac:dyDescent="0.25">
      <c r="A588" s="117"/>
      <c r="B588" s="117"/>
      <c r="C588" s="117"/>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8"/>
      <c r="AN588" s="118"/>
      <c r="AO588" s="118"/>
      <c r="AP588" s="118"/>
      <c r="AQ588" s="118"/>
      <c r="AR588" s="118"/>
      <c r="AS588" s="118"/>
      <c r="AT588" s="118"/>
      <c r="AU588" s="118"/>
      <c r="AV588" s="118"/>
    </row>
    <row r="589" spans="1:48" x14ac:dyDescent="0.25">
      <c r="A589" s="117"/>
      <c r="B589" s="117"/>
      <c r="C589" s="117"/>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row>
    <row r="590" spans="1:48" x14ac:dyDescent="0.25">
      <c r="A590" s="117"/>
      <c r="B590" s="117"/>
      <c r="C590" s="117"/>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row>
    <row r="591" spans="1:48" x14ac:dyDescent="0.25">
      <c r="A591" s="117"/>
      <c r="B591" s="117"/>
      <c r="C591" s="117"/>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row>
    <row r="592" spans="1:48" x14ac:dyDescent="0.25">
      <c r="A592" s="117"/>
      <c r="B592" s="117"/>
      <c r="C592" s="117"/>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8"/>
      <c r="AN592" s="118"/>
      <c r="AO592" s="118"/>
      <c r="AP592" s="118"/>
      <c r="AQ592" s="118"/>
      <c r="AR592" s="118"/>
      <c r="AS592" s="118"/>
      <c r="AT592" s="118"/>
      <c r="AU592" s="118"/>
      <c r="AV592" s="118"/>
    </row>
    <row r="593" spans="1:48" x14ac:dyDescent="0.25">
      <c r="A593" s="117"/>
      <c r="B593" s="117"/>
      <c r="C593" s="117"/>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8"/>
      <c r="AL593" s="118"/>
      <c r="AM593" s="118"/>
      <c r="AN593" s="118"/>
      <c r="AO593" s="118"/>
      <c r="AP593" s="118"/>
      <c r="AQ593" s="118"/>
      <c r="AR593" s="118"/>
      <c r="AS593" s="118"/>
      <c r="AT593" s="118"/>
      <c r="AU593" s="118"/>
      <c r="AV593" s="118"/>
    </row>
    <row r="594" spans="1:48" x14ac:dyDescent="0.25">
      <c r="A594" s="117"/>
      <c r="B594" s="117"/>
      <c r="C594" s="117"/>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8"/>
      <c r="AL594" s="118"/>
      <c r="AM594" s="118"/>
      <c r="AN594" s="118"/>
      <c r="AO594" s="118"/>
      <c r="AP594" s="118"/>
      <c r="AQ594" s="118"/>
      <c r="AR594" s="118"/>
      <c r="AS594" s="118"/>
      <c r="AT594" s="118"/>
      <c r="AU594" s="118"/>
      <c r="AV594" s="118"/>
    </row>
    <row r="595" spans="1:48" x14ac:dyDescent="0.25">
      <c r="A595" s="117"/>
      <c r="B595" s="117"/>
      <c r="C595" s="117"/>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118"/>
      <c r="AI595" s="118"/>
      <c r="AJ595" s="118"/>
      <c r="AK595" s="118"/>
      <c r="AL595" s="118"/>
      <c r="AM595" s="118"/>
      <c r="AN595" s="118"/>
      <c r="AO595" s="118"/>
      <c r="AP595" s="118"/>
      <c r="AQ595" s="118"/>
      <c r="AR595" s="118"/>
      <c r="AS595" s="118"/>
      <c r="AT595" s="118"/>
      <c r="AU595" s="118"/>
      <c r="AV595" s="118"/>
    </row>
    <row r="596" spans="1:48" x14ac:dyDescent="0.25">
      <c r="A596" s="117"/>
      <c r="B596" s="117"/>
      <c r="C596" s="117"/>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118"/>
      <c r="AI596" s="118"/>
      <c r="AJ596" s="118"/>
      <c r="AK596" s="118"/>
      <c r="AL596" s="118"/>
      <c r="AM596" s="118"/>
      <c r="AN596" s="118"/>
      <c r="AO596" s="118"/>
      <c r="AP596" s="118"/>
      <c r="AQ596" s="118"/>
      <c r="AR596" s="118"/>
      <c r="AS596" s="118"/>
      <c r="AT596" s="118"/>
      <c r="AU596" s="118"/>
      <c r="AV596" s="118"/>
    </row>
    <row r="597" spans="1:48" x14ac:dyDescent="0.25">
      <c r="A597" s="117"/>
      <c r="B597" s="117"/>
      <c r="C597" s="117"/>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8"/>
      <c r="AL597" s="118"/>
      <c r="AM597" s="118"/>
      <c r="AN597" s="118"/>
      <c r="AO597" s="118"/>
      <c r="AP597" s="118"/>
      <c r="AQ597" s="118"/>
      <c r="AR597" s="118"/>
      <c r="AS597" s="118"/>
      <c r="AT597" s="118"/>
      <c r="AU597" s="118"/>
      <c r="AV597" s="118"/>
    </row>
    <row r="598" spans="1:48" x14ac:dyDescent="0.25">
      <c r="A598" s="117"/>
      <c r="B598" s="117"/>
      <c r="C598" s="117"/>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8"/>
      <c r="AL598" s="118"/>
      <c r="AM598" s="118"/>
      <c r="AN598" s="118"/>
      <c r="AO598" s="118"/>
      <c r="AP598" s="118"/>
      <c r="AQ598" s="118"/>
      <c r="AR598" s="118"/>
      <c r="AS598" s="118"/>
      <c r="AT598" s="118"/>
      <c r="AU598" s="118"/>
      <c r="AV598" s="118"/>
    </row>
    <row r="599" spans="1:48" x14ac:dyDescent="0.25">
      <c r="A599" s="117"/>
      <c r="B599" s="117"/>
      <c r="C599" s="117"/>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8"/>
      <c r="AL599" s="118"/>
      <c r="AM599" s="118"/>
      <c r="AN599" s="118"/>
      <c r="AO599" s="118"/>
      <c r="AP599" s="118"/>
      <c r="AQ599" s="118"/>
      <c r="AR599" s="118"/>
      <c r="AS599" s="118"/>
      <c r="AT599" s="118"/>
      <c r="AU599" s="118"/>
      <c r="AV599" s="118"/>
    </row>
    <row r="600" spans="1:48" x14ac:dyDescent="0.25">
      <c r="A600" s="117"/>
      <c r="B600" s="117"/>
      <c r="C600" s="117"/>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8"/>
      <c r="AL600" s="118"/>
      <c r="AM600" s="118"/>
      <c r="AN600" s="118"/>
      <c r="AO600" s="118"/>
      <c r="AP600" s="118"/>
      <c r="AQ600" s="118"/>
      <c r="AR600" s="118"/>
      <c r="AS600" s="118"/>
      <c r="AT600" s="118"/>
      <c r="AU600" s="118"/>
      <c r="AV600" s="118"/>
    </row>
    <row r="601" spans="1:48" x14ac:dyDescent="0.25">
      <c r="A601" s="117"/>
      <c r="B601" s="117"/>
      <c r="C601" s="117"/>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8"/>
      <c r="AN601" s="118"/>
      <c r="AO601" s="118"/>
      <c r="AP601" s="118"/>
      <c r="AQ601" s="118"/>
      <c r="AR601" s="118"/>
      <c r="AS601" s="118"/>
      <c r="AT601" s="118"/>
      <c r="AU601" s="118"/>
      <c r="AV601" s="118"/>
    </row>
    <row r="602" spans="1:48" x14ac:dyDescent="0.25">
      <c r="A602" s="117"/>
      <c r="B602" s="117"/>
      <c r="C602" s="117"/>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8"/>
      <c r="AL602" s="118"/>
      <c r="AM602" s="118"/>
      <c r="AN602" s="118"/>
      <c r="AO602" s="118"/>
      <c r="AP602" s="118"/>
      <c r="AQ602" s="118"/>
      <c r="AR602" s="118"/>
      <c r="AS602" s="118"/>
      <c r="AT602" s="118"/>
      <c r="AU602" s="118"/>
      <c r="AV602" s="118"/>
    </row>
    <row r="603" spans="1:48" x14ac:dyDescent="0.25">
      <c r="A603" s="117"/>
      <c r="B603" s="117"/>
      <c r="C603" s="117"/>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8"/>
      <c r="AL603" s="118"/>
      <c r="AM603" s="118"/>
      <c r="AN603" s="118"/>
      <c r="AO603" s="118"/>
      <c r="AP603" s="118"/>
      <c r="AQ603" s="118"/>
      <c r="AR603" s="118"/>
      <c r="AS603" s="118"/>
      <c r="AT603" s="118"/>
      <c r="AU603" s="118"/>
      <c r="AV603" s="118"/>
    </row>
    <row r="604" spans="1:48" x14ac:dyDescent="0.25">
      <c r="A604" s="117"/>
      <c r="B604" s="117"/>
      <c r="C604" s="117"/>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8"/>
      <c r="AL604" s="118"/>
      <c r="AM604" s="118"/>
      <c r="AN604" s="118"/>
      <c r="AO604" s="118"/>
      <c r="AP604" s="118"/>
      <c r="AQ604" s="118"/>
      <c r="AR604" s="118"/>
      <c r="AS604" s="118"/>
      <c r="AT604" s="118"/>
      <c r="AU604" s="118"/>
      <c r="AV604" s="118"/>
    </row>
    <row r="605" spans="1:48" x14ac:dyDescent="0.25">
      <c r="A605" s="117"/>
      <c r="B605" s="117"/>
      <c r="C605" s="117"/>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8"/>
      <c r="AL605" s="118"/>
      <c r="AM605" s="118"/>
      <c r="AN605" s="118"/>
      <c r="AO605" s="118"/>
      <c r="AP605" s="118"/>
      <c r="AQ605" s="118"/>
      <c r="AR605" s="118"/>
      <c r="AS605" s="118"/>
      <c r="AT605" s="118"/>
      <c r="AU605" s="118"/>
      <c r="AV605" s="118"/>
    </row>
    <row r="606" spans="1:48" x14ac:dyDescent="0.25">
      <c r="A606" s="117"/>
      <c r="B606" s="117"/>
      <c r="C606" s="117"/>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8"/>
      <c r="AL606" s="118"/>
      <c r="AM606" s="118"/>
      <c r="AN606" s="118"/>
      <c r="AO606" s="118"/>
      <c r="AP606" s="118"/>
      <c r="AQ606" s="118"/>
      <c r="AR606" s="118"/>
      <c r="AS606" s="118"/>
      <c r="AT606" s="118"/>
      <c r="AU606" s="118"/>
      <c r="AV606" s="118"/>
    </row>
    <row r="607" spans="1:48" x14ac:dyDescent="0.25">
      <c r="A607" s="117"/>
      <c r="B607" s="117"/>
      <c r="C607" s="117"/>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8"/>
      <c r="AL607" s="118"/>
      <c r="AM607" s="118"/>
      <c r="AN607" s="118"/>
      <c r="AO607" s="118"/>
      <c r="AP607" s="118"/>
      <c r="AQ607" s="118"/>
      <c r="AR607" s="118"/>
      <c r="AS607" s="118"/>
      <c r="AT607" s="118"/>
      <c r="AU607" s="118"/>
      <c r="AV607" s="118"/>
    </row>
    <row r="608" spans="1:48" x14ac:dyDescent="0.25">
      <c r="A608" s="117"/>
      <c r="B608" s="117"/>
      <c r="C608" s="117"/>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8"/>
      <c r="AL608" s="118"/>
      <c r="AM608" s="118"/>
      <c r="AN608" s="118"/>
      <c r="AO608" s="118"/>
      <c r="AP608" s="118"/>
      <c r="AQ608" s="118"/>
      <c r="AR608" s="118"/>
      <c r="AS608" s="118"/>
      <c r="AT608" s="118"/>
      <c r="AU608" s="118"/>
      <c r="AV608" s="118"/>
    </row>
    <row r="609" spans="1:48" x14ac:dyDescent="0.25">
      <c r="A609" s="117"/>
      <c r="B609" s="117"/>
      <c r="C609" s="117"/>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8"/>
      <c r="AL609" s="118"/>
      <c r="AM609" s="118"/>
      <c r="AN609" s="118"/>
      <c r="AO609" s="118"/>
      <c r="AP609" s="118"/>
      <c r="AQ609" s="118"/>
      <c r="AR609" s="118"/>
      <c r="AS609" s="118"/>
      <c r="AT609" s="118"/>
      <c r="AU609" s="118"/>
      <c r="AV609" s="118"/>
    </row>
    <row r="610" spans="1:48" x14ac:dyDescent="0.25">
      <c r="A610" s="117"/>
      <c r="B610" s="117"/>
      <c r="C610" s="117"/>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8"/>
      <c r="AL610" s="118"/>
      <c r="AM610" s="118"/>
      <c r="AN610" s="118"/>
      <c r="AO610" s="118"/>
      <c r="AP610" s="118"/>
      <c r="AQ610" s="118"/>
      <c r="AR610" s="118"/>
      <c r="AS610" s="118"/>
      <c r="AT610" s="118"/>
      <c r="AU610" s="118"/>
      <c r="AV610" s="118"/>
    </row>
    <row r="611" spans="1:48" x14ac:dyDescent="0.25">
      <c r="A611" s="117"/>
      <c r="B611" s="117"/>
      <c r="C611" s="117"/>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8"/>
      <c r="AL611" s="118"/>
      <c r="AM611" s="118"/>
      <c r="AN611" s="118"/>
      <c r="AO611" s="118"/>
      <c r="AP611" s="118"/>
      <c r="AQ611" s="118"/>
      <c r="AR611" s="118"/>
      <c r="AS611" s="118"/>
      <c r="AT611" s="118"/>
      <c r="AU611" s="118"/>
      <c r="AV611" s="118"/>
    </row>
    <row r="612" spans="1:48" x14ac:dyDescent="0.25">
      <c r="A612" s="117"/>
      <c r="B612" s="117"/>
      <c r="C612" s="117"/>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8"/>
      <c r="AL612" s="118"/>
      <c r="AM612" s="118"/>
      <c r="AN612" s="118"/>
      <c r="AO612" s="118"/>
      <c r="AP612" s="118"/>
      <c r="AQ612" s="118"/>
      <c r="AR612" s="118"/>
      <c r="AS612" s="118"/>
      <c r="AT612" s="118"/>
      <c r="AU612" s="118"/>
      <c r="AV612" s="118"/>
    </row>
    <row r="613" spans="1:48" x14ac:dyDescent="0.25">
      <c r="A613" s="117"/>
      <c r="B613" s="117"/>
      <c r="C613" s="117"/>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8"/>
      <c r="AL613" s="118"/>
      <c r="AM613" s="118"/>
      <c r="AN613" s="118"/>
      <c r="AO613" s="118"/>
      <c r="AP613" s="118"/>
      <c r="AQ613" s="118"/>
      <c r="AR613" s="118"/>
      <c r="AS613" s="118"/>
      <c r="AT613" s="118"/>
      <c r="AU613" s="118"/>
      <c r="AV613" s="118"/>
    </row>
    <row r="614" spans="1:48" x14ac:dyDescent="0.25">
      <c r="A614" s="117"/>
      <c r="B614" s="117"/>
      <c r="C614" s="117"/>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8"/>
      <c r="AL614" s="118"/>
      <c r="AM614" s="118"/>
      <c r="AN614" s="118"/>
      <c r="AO614" s="118"/>
      <c r="AP614" s="118"/>
      <c r="AQ614" s="118"/>
      <c r="AR614" s="118"/>
      <c r="AS614" s="118"/>
      <c r="AT614" s="118"/>
      <c r="AU614" s="118"/>
      <c r="AV614" s="118"/>
    </row>
    <row r="615" spans="1:48" x14ac:dyDescent="0.25">
      <c r="A615" s="117"/>
      <c r="B615" s="117"/>
      <c r="C615" s="117"/>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8"/>
      <c r="AL615" s="118"/>
      <c r="AM615" s="118"/>
      <c r="AN615" s="118"/>
      <c r="AO615" s="118"/>
      <c r="AP615" s="118"/>
      <c r="AQ615" s="118"/>
      <c r="AR615" s="118"/>
      <c r="AS615" s="118"/>
      <c r="AT615" s="118"/>
      <c r="AU615" s="118"/>
      <c r="AV615" s="118"/>
    </row>
    <row r="616" spans="1:48" x14ac:dyDescent="0.25">
      <c r="A616" s="117"/>
      <c r="B616" s="117"/>
      <c r="C616" s="117"/>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8"/>
      <c r="AL616" s="118"/>
      <c r="AM616" s="118"/>
      <c r="AN616" s="118"/>
      <c r="AO616" s="118"/>
      <c r="AP616" s="118"/>
      <c r="AQ616" s="118"/>
      <c r="AR616" s="118"/>
      <c r="AS616" s="118"/>
      <c r="AT616" s="118"/>
      <c r="AU616" s="118"/>
      <c r="AV616" s="118"/>
    </row>
    <row r="617" spans="1:48" x14ac:dyDescent="0.25">
      <c r="A617" s="117"/>
      <c r="B617" s="117"/>
      <c r="C617" s="117"/>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8"/>
      <c r="AL617" s="118"/>
      <c r="AM617" s="118"/>
      <c r="AN617" s="118"/>
      <c r="AO617" s="118"/>
      <c r="AP617" s="118"/>
      <c r="AQ617" s="118"/>
      <c r="AR617" s="118"/>
      <c r="AS617" s="118"/>
      <c r="AT617" s="118"/>
      <c r="AU617" s="118"/>
      <c r="AV617" s="118"/>
    </row>
    <row r="618" spans="1:48" x14ac:dyDescent="0.25">
      <c r="A618" s="117"/>
      <c r="B618" s="117"/>
      <c r="C618" s="117"/>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8"/>
      <c r="AL618" s="118"/>
      <c r="AM618" s="118"/>
      <c r="AN618" s="118"/>
      <c r="AO618" s="118"/>
      <c r="AP618" s="118"/>
      <c r="AQ618" s="118"/>
      <c r="AR618" s="118"/>
      <c r="AS618" s="118"/>
      <c r="AT618" s="118"/>
      <c r="AU618" s="118"/>
      <c r="AV618" s="118"/>
    </row>
    <row r="619" spans="1:48" x14ac:dyDescent="0.25">
      <c r="A619" s="117"/>
      <c r="B619" s="117"/>
      <c r="C619" s="117"/>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8"/>
      <c r="AL619" s="118"/>
      <c r="AM619" s="118"/>
      <c r="AN619" s="118"/>
      <c r="AO619" s="118"/>
      <c r="AP619" s="118"/>
      <c r="AQ619" s="118"/>
      <c r="AR619" s="118"/>
      <c r="AS619" s="118"/>
      <c r="AT619" s="118"/>
      <c r="AU619" s="118"/>
      <c r="AV619" s="118"/>
    </row>
    <row r="620" spans="1:48" x14ac:dyDescent="0.25">
      <c r="A620" s="117"/>
      <c r="B620" s="117"/>
      <c r="C620" s="117"/>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8"/>
      <c r="AN620" s="118"/>
      <c r="AO620" s="118"/>
      <c r="AP620" s="118"/>
      <c r="AQ620" s="118"/>
      <c r="AR620" s="118"/>
      <c r="AS620" s="118"/>
      <c r="AT620" s="118"/>
      <c r="AU620" s="118"/>
      <c r="AV620" s="118"/>
    </row>
    <row r="621" spans="1:48" x14ac:dyDescent="0.25">
      <c r="A621" s="117"/>
      <c r="B621" s="117"/>
      <c r="C621" s="117"/>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8"/>
      <c r="AN621" s="118"/>
      <c r="AO621" s="118"/>
      <c r="AP621" s="118"/>
      <c r="AQ621" s="118"/>
      <c r="AR621" s="118"/>
      <c r="AS621" s="118"/>
      <c r="AT621" s="118"/>
      <c r="AU621" s="118"/>
      <c r="AV621" s="118"/>
    </row>
    <row r="622" spans="1:48" x14ac:dyDescent="0.25">
      <c r="A622" s="117"/>
      <c r="B622" s="117"/>
      <c r="C622" s="117"/>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8"/>
      <c r="AL622" s="118"/>
      <c r="AM622" s="118"/>
      <c r="AN622" s="118"/>
      <c r="AO622" s="118"/>
      <c r="AP622" s="118"/>
      <c r="AQ622" s="118"/>
      <c r="AR622" s="118"/>
      <c r="AS622" s="118"/>
      <c r="AT622" s="118"/>
      <c r="AU622" s="118"/>
      <c r="AV622" s="118"/>
    </row>
    <row r="623" spans="1:48" x14ac:dyDescent="0.25">
      <c r="A623" s="117"/>
      <c r="B623" s="117"/>
      <c r="C623" s="117"/>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8"/>
      <c r="AN623" s="118"/>
      <c r="AO623" s="118"/>
      <c r="AP623" s="118"/>
      <c r="AQ623" s="118"/>
      <c r="AR623" s="118"/>
      <c r="AS623" s="118"/>
      <c r="AT623" s="118"/>
      <c r="AU623" s="118"/>
      <c r="AV623" s="118"/>
    </row>
    <row r="624" spans="1:48" x14ac:dyDescent="0.25">
      <c r="A624" s="117"/>
      <c r="B624" s="117"/>
      <c r="C624" s="117"/>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8"/>
      <c r="AL624" s="118"/>
      <c r="AM624" s="118"/>
      <c r="AN624" s="118"/>
      <c r="AO624" s="118"/>
      <c r="AP624" s="118"/>
      <c r="AQ624" s="118"/>
      <c r="AR624" s="118"/>
      <c r="AS624" s="118"/>
      <c r="AT624" s="118"/>
      <c r="AU624" s="118"/>
      <c r="AV624" s="118"/>
    </row>
    <row r="625" spans="1:48" x14ac:dyDescent="0.25">
      <c r="A625" s="117"/>
      <c r="B625" s="117"/>
      <c r="C625" s="117"/>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c r="AT625" s="118"/>
      <c r="AU625" s="118"/>
      <c r="AV625" s="118"/>
    </row>
    <row r="626" spans="1:48" x14ac:dyDescent="0.25">
      <c r="A626" s="117"/>
      <c r="B626" s="117"/>
      <c r="C626" s="117"/>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row>
    <row r="627" spans="1:48" x14ac:dyDescent="0.25">
      <c r="A627" s="117"/>
      <c r="B627" s="117"/>
      <c r="C627" s="117"/>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8"/>
      <c r="AL627" s="118"/>
      <c r="AM627" s="118"/>
      <c r="AN627" s="118"/>
      <c r="AO627" s="118"/>
      <c r="AP627" s="118"/>
      <c r="AQ627" s="118"/>
      <c r="AR627" s="118"/>
      <c r="AS627" s="118"/>
      <c r="AT627" s="118"/>
      <c r="AU627" s="118"/>
      <c r="AV627" s="118"/>
    </row>
    <row r="628" spans="1:48" x14ac:dyDescent="0.25">
      <c r="A628" s="117"/>
      <c r="B628" s="117"/>
      <c r="C628" s="117"/>
      <c r="D628" s="118"/>
      <c r="E628" s="118"/>
      <c r="F628" s="118"/>
      <c r="G628" s="118"/>
      <c r="H628" s="118"/>
      <c r="I628" s="118"/>
      <c r="J628" s="118"/>
      <c r="K628" s="118"/>
      <c r="L628" s="118"/>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c r="AH628" s="118"/>
      <c r="AI628" s="118"/>
      <c r="AJ628" s="118"/>
      <c r="AK628" s="118"/>
      <c r="AL628" s="118"/>
      <c r="AM628" s="118"/>
      <c r="AN628" s="118"/>
      <c r="AO628" s="118"/>
      <c r="AP628" s="118"/>
      <c r="AQ628" s="118"/>
      <c r="AR628" s="118"/>
      <c r="AS628" s="118"/>
      <c r="AT628" s="118"/>
      <c r="AU628" s="118"/>
      <c r="AV628" s="118"/>
    </row>
    <row r="629" spans="1:48" x14ac:dyDescent="0.25">
      <c r="A629" s="117"/>
      <c r="B629" s="117"/>
      <c r="C629" s="117"/>
      <c r="D629" s="118"/>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c r="AH629" s="118"/>
      <c r="AI629" s="118"/>
      <c r="AJ629" s="118"/>
      <c r="AK629" s="118"/>
      <c r="AL629" s="118"/>
      <c r="AM629" s="118"/>
      <c r="AN629" s="118"/>
      <c r="AO629" s="118"/>
      <c r="AP629" s="118"/>
      <c r="AQ629" s="118"/>
      <c r="AR629" s="118"/>
      <c r="AS629" s="118"/>
      <c r="AT629" s="118"/>
      <c r="AU629" s="118"/>
      <c r="AV629" s="118"/>
    </row>
    <row r="630" spans="1:48" x14ac:dyDescent="0.25">
      <c r="A630" s="117"/>
      <c r="B630" s="117"/>
      <c r="C630" s="117"/>
      <c r="D630" s="118"/>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8"/>
      <c r="AL630" s="118"/>
      <c r="AM630" s="118"/>
      <c r="AN630" s="118"/>
      <c r="AO630" s="118"/>
      <c r="AP630" s="118"/>
      <c r="AQ630" s="118"/>
      <c r="AR630" s="118"/>
      <c r="AS630" s="118"/>
      <c r="AT630" s="118"/>
      <c r="AU630" s="118"/>
      <c r="AV630" s="118"/>
    </row>
    <row r="631" spans="1:48" x14ac:dyDescent="0.25">
      <c r="A631" s="117"/>
      <c r="B631" s="117"/>
      <c r="C631" s="117"/>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8"/>
      <c r="AL631" s="118"/>
      <c r="AM631" s="118"/>
      <c r="AN631" s="118"/>
      <c r="AO631" s="118"/>
      <c r="AP631" s="118"/>
      <c r="AQ631" s="118"/>
      <c r="AR631" s="118"/>
      <c r="AS631" s="118"/>
      <c r="AT631" s="118"/>
      <c r="AU631" s="118"/>
      <c r="AV631" s="118"/>
    </row>
    <row r="632" spans="1:48" x14ac:dyDescent="0.25">
      <c r="A632" s="117"/>
      <c r="B632" s="117"/>
      <c r="C632" s="117"/>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8"/>
      <c r="AL632" s="118"/>
      <c r="AM632" s="118"/>
      <c r="AN632" s="118"/>
      <c r="AO632" s="118"/>
      <c r="AP632" s="118"/>
      <c r="AQ632" s="118"/>
      <c r="AR632" s="118"/>
      <c r="AS632" s="118"/>
      <c r="AT632" s="118"/>
      <c r="AU632" s="118"/>
      <c r="AV632" s="118"/>
    </row>
    <row r="633" spans="1:48" x14ac:dyDescent="0.25">
      <c r="A633" s="117"/>
      <c r="B633" s="117"/>
      <c r="C633" s="117"/>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8"/>
      <c r="AL633" s="118"/>
      <c r="AM633" s="118"/>
      <c r="AN633" s="118"/>
      <c r="AO633" s="118"/>
      <c r="AP633" s="118"/>
      <c r="AQ633" s="118"/>
      <c r="AR633" s="118"/>
      <c r="AS633" s="118"/>
      <c r="AT633" s="118"/>
      <c r="AU633" s="118"/>
      <c r="AV633" s="118"/>
    </row>
    <row r="634" spans="1:48" x14ac:dyDescent="0.25">
      <c r="A634" s="117"/>
      <c r="B634" s="117"/>
      <c r="C634" s="117"/>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8"/>
      <c r="AL634" s="118"/>
      <c r="AM634" s="118"/>
      <c r="AN634" s="118"/>
      <c r="AO634" s="118"/>
      <c r="AP634" s="118"/>
      <c r="AQ634" s="118"/>
      <c r="AR634" s="118"/>
      <c r="AS634" s="118"/>
      <c r="AT634" s="118"/>
      <c r="AU634" s="118"/>
      <c r="AV634" s="118"/>
    </row>
    <row r="635" spans="1:48" x14ac:dyDescent="0.25">
      <c r="A635" s="117"/>
      <c r="B635" s="117"/>
      <c r="C635" s="117"/>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8"/>
      <c r="AL635" s="118"/>
      <c r="AM635" s="118"/>
      <c r="AN635" s="118"/>
      <c r="AO635" s="118"/>
      <c r="AP635" s="118"/>
      <c r="AQ635" s="118"/>
      <c r="AR635" s="118"/>
      <c r="AS635" s="118"/>
      <c r="AT635" s="118"/>
      <c r="AU635" s="118"/>
      <c r="AV635" s="118"/>
    </row>
    <row r="636" spans="1:48" x14ac:dyDescent="0.25">
      <c r="A636" s="117"/>
      <c r="B636" s="117"/>
      <c r="C636" s="117"/>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8"/>
      <c r="AL636" s="118"/>
      <c r="AM636" s="118"/>
      <c r="AN636" s="118"/>
      <c r="AO636" s="118"/>
      <c r="AP636" s="118"/>
      <c r="AQ636" s="118"/>
      <c r="AR636" s="118"/>
      <c r="AS636" s="118"/>
      <c r="AT636" s="118"/>
      <c r="AU636" s="118"/>
      <c r="AV636" s="118"/>
    </row>
    <row r="637" spans="1:48" x14ac:dyDescent="0.25">
      <c r="A637" s="117"/>
      <c r="B637" s="117"/>
      <c r="C637" s="117"/>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8"/>
      <c r="AL637" s="118"/>
      <c r="AM637" s="118"/>
      <c r="AN637" s="118"/>
      <c r="AO637" s="118"/>
      <c r="AP637" s="118"/>
      <c r="AQ637" s="118"/>
      <c r="AR637" s="118"/>
      <c r="AS637" s="118"/>
      <c r="AT637" s="118"/>
      <c r="AU637" s="118"/>
      <c r="AV637" s="118"/>
    </row>
    <row r="638" spans="1:48" x14ac:dyDescent="0.25">
      <c r="A638" s="117"/>
      <c r="B638" s="117"/>
      <c r="C638" s="117"/>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8"/>
      <c r="AL638" s="118"/>
      <c r="AM638" s="118"/>
      <c r="AN638" s="118"/>
      <c r="AO638" s="118"/>
      <c r="AP638" s="118"/>
      <c r="AQ638" s="118"/>
      <c r="AR638" s="118"/>
      <c r="AS638" s="118"/>
      <c r="AT638" s="118"/>
      <c r="AU638" s="118"/>
      <c r="AV638" s="118"/>
    </row>
    <row r="639" spans="1:48" x14ac:dyDescent="0.25">
      <c r="A639" s="117"/>
      <c r="B639" s="117"/>
      <c r="C639" s="117"/>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8"/>
      <c r="AL639" s="118"/>
      <c r="AM639" s="118"/>
      <c r="AN639" s="118"/>
      <c r="AO639" s="118"/>
      <c r="AP639" s="118"/>
      <c r="AQ639" s="118"/>
      <c r="AR639" s="118"/>
      <c r="AS639" s="118"/>
      <c r="AT639" s="118"/>
      <c r="AU639" s="118"/>
      <c r="AV639" s="118"/>
    </row>
    <row r="640" spans="1:48" x14ac:dyDescent="0.25">
      <c r="A640" s="117"/>
      <c r="B640" s="117"/>
      <c r="C640" s="117"/>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8"/>
      <c r="AN640" s="118"/>
      <c r="AO640" s="118"/>
      <c r="AP640" s="118"/>
      <c r="AQ640" s="118"/>
      <c r="AR640" s="118"/>
      <c r="AS640" s="118"/>
      <c r="AT640" s="118"/>
      <c r="AU640" s="118"/>
      <c r="AV640" s="118"/>
    </row>
    <row r="641" spans="1:48" x14ac:dyDescent="0.25">
      <c r="A641" s="117"/>
      <c r="B641" s="117"/>
      <c r="C641" s="117"/>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8"/>
      <c r="AL641" s="118"/>
      <c r="AM641" s="118"/>
      <c r="AN641" s="118"/>
      <c r="AO641" s="118"/>
      <c r="AP641" s="118"/>
      <c r="AQ641" s="118"/>
      <c r="AR641" s="118"/>
      <c r="AS641" s="118"/>
      <c r="AT641" s="118"/>
      <c r="AU641" s="118"/>
      <c r="AV641" s="118"/>
    </row>
    <row r="642" spans="1:48" x14ac:dyDescent="0.25">
      <c r="A642" s="117"/>
      <c r="B642" s="117"/>
      <c r="C642" s="117"/>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8"/>
      <c r="AL642" s="118"/>
      <c r="AM642" s="118"/>
      <c r="AN642" s="118"/>
      <c r="AO642" s="118"/>
      <c r="AP642" s="118"/>
      <c r="AQ642" s="118"/>
      <c r="AR642" s="118"/>
      <c r="AS642" s="118"/>
      <c r="AT642" s="118"/>
      <c r="AU642" s="118"/>
      <c r="AV642" s="118"/>
    </row>
    <row r="643" spans="1:48" x14ac:dyDescent="0.25">
      <c r="A643" s="117"/>
      <c r="B643" s="117"/>
      <c r="C643" s="117"/>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row>
    <row r="644" spans="1:48" x14ac:dyDescent="0.25">
      <c r="A644" s="117"/>
      <c r="B644" s="117"/>
      <c r="C644" s="117"/>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row>
    <row r="645" spans="1:48" x14ac:dyDescent="0.25">
      <c r="A645" s="117"/>
      <c r="B645" s="117"/>
      <c r="C645" s="117"/>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row>
    <row r="646" spans="1:48" x14ac:dyDescent="0.25">
      <c r="A646" s="117"/>
      <c r="B646" s="117"/>
      <c r="C646" s="117"/>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8"/>
      <c r="AL646" s="118"/>
      <c r="AM646" s="118"/>
      <c r="AN646" s="118"/>
      <c r="AO646" s="118"/>
      <c r="AP646" s="118"/>
      <c r="AQ646" s="118"/>
      <c r="AR646" s="118"/>
      <c r="AS646" s="118"/>
      <c r="AT646" s="118"/>
      <c r="AU646" s="118"/>
      <c r="AV646" s="118"/>
    </row>
    <row r="647" spans="1:48" x14ac:dyDescent="0.25">
      <c r="A647" s="117"/>
      <c r="B647" s="117"/>
      <c r="C647" s="117"/>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8"/>
      <c r="AL647" s="118"/>
      <c r="AM647" s="118"/>
      <c r="AN647" s="118"/>
      <c r="AO647" s="118"/>
      <c r="AP647" s="118"/>
      <c r="AQ647" s="118"/>
      <c r="AR647" s="118"/>
      <c r="AS647" s="118"/>
      <c r="AT647" s="118"/>
      <c r="AU647" s="118"/>
      <c r="AV647" s="118"/>
    </row>
    <row r="648" spans="1:48" x14ac:dyDescent="0.25">
      <c r="A648" s="117"/>
      <c r="B648" s="117"/>
      <c r="C648" s="117"/>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8"/>
      <c r="AL648" s="118"/>
      <c r="AM648" s="118"/>
      <c r="AN648" s="118"/>
      <c r="AO648" s="118"/>
      <c r="AP648" s="118"/>
      <c r="AQ648" s="118"/>
      <c r="AR648" s="118"/>
      <c r="AS648" s="118"/>
      <c r="AT648" s="118"/>
      <c r="AU648" s="118"/>
      <c r="AV648" s="118"/>
    </row>
    <row r="649" spans="1:48" x14ac:dyDescent="0.25">
      <c r="A649" s="117"/>
      <c r="B649" s="117"/>
      <c r="C649" s="117"/>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8"/>
      <c r="AL649" s="118"/>
      <c r="AM649" s="118"/>
      <c r="AN649" s="118"/>
      <c r="AO649" s="118"/>
      <c r="AP649" s="118"/>
      <c r="AQ649" s="118"/>
      <c r="AR649" s="118"/>
      <c r="AS649" s="118"/>
      <c r="AT649" s="118"/>
      <c r="AU649" s="118"/>
      <c r="AV649" s="118"/>
    </row>
    <row r="650" spans="1:48" x14ac:dyDescent="0.25">
      <c r="A650" s="117"/>
      <c r="B650" s="117"/>
      <c r="C650" s="117"/>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8"/>
      <c r="AL650" s="118"/>
      <c r="AM650" s="118"/>
      <c r="AN650" s="118"/>
      <c r="AO650" s="118"/>
      <c r="AP650" s="118"/>
      <c r="AQ650" s="118"/>
      <c r="AR650" s="118"/>
      <c r="AS650" s="118"/>
      <c r="AT650" s="118"/>
      <c r="AU650" s="118"/>
      <c r="AV650" s="118"/>
    </row>
    <row r="651" spans="1:48" x14ac:dyDescent="0.25">
      <c r="A651" s="117"/>
      <c r="B651" s="117"/>
      <c r="C651" s="117"/>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8"/>
      <c r="AL651" s="118"/>
      <c r="AM651" s="118"/>
      <c r="AN651" s="118"/>
      <c r="AO651" s="118"/>
      <c r="AP651" s="118"/>
      <c r="AQ651" s="118"/>
      <c r="AR651" s="118"/>
      <c r="AS651" s="118"/>
      <c r="AT651" s="118"/>
      <c r="AU651" s="118"/>
      <c r="AV651" s="118"/>
    </row>
    <row r="652" spans="1:48" x14ac:dyDescent="0.25">
      <c r="A652" s="117"/>
      <c r="B652" s="117"/>
      <c r="C652" s="117"/>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8"/>
      <c r="AL652" s="118"/>
      <c r="AM652" s="118"/>
      <c r="AN652" s="118"/>
      <c r="AO652" s="118"/>
      <c r="AP652" s="118"/>
      <c r="AQ652" s="118"/>
      <c r="AR652" s="118"/>
      <c r="AS652" s="118"/>
      <c r="AT652" s="118"/>
      <c r="AU652" s="118"/>
      <c r="AV652" s="118"/>
    </row>
    <row r="653" spans="1:48" x14ac:dyDescent="0.25">
      <c r="A653" s="117"/>
      <c r="B653" s="117"/>
      <c r="C653" s="117"/>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8"/>
      <c r="AL653" s="118"/>
      <c r="AM653" s="118"/>
      <c r="AN653" s="118"/>
      <c r="AO653" s="118"/>
      <c r="AP653" s="118"/>
      <c r="AQ653" s="118"/>
      <c r="AR653" s="118"/>
      <c r="AS653" s="118"/>
      <c r="AT653" s="118"/>
      <c r="AU653" s="118"/>
      <c r="AV653" s="118"/>
    </row>
    <row r="654" spans="1:48" x14ac:dyDescent="0.25">
      <c r="A654" s="117"/>
      <c r="B654" s="117"/>
      <c r="C654" s="117"/>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8"/>
      <c r="AL654" s="118"/>
      <c r="AM654" s="118"/>
      <c r="AN654" s="118"/>
      <c r="AO654" s="118"/>
      <c r="AP654" s="118"/>
      <c r="AQ654" s="118"/>
      <c r="AR654" s="118"/>
      <c r="AS654" s="118"/>
      <c r="AT654" s="118"/>
      <c r="AU654" s="118"/>
      <c r="AV654" s="118"/>
    </row>
    <row r="655" spans="1:48" x14ac:dyDescent="0.25">
      <c r="A655" s="117"/>
      <c r="B655" s="117"/>
      <c r="C655" s="117"/>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8"/>
      <c r="AL655" s="118"/>
      <c r="AM655" s="118"/>
      <c r="AN655" s="118"/>
      <c r="AO655" s="118"/>
      <c r="AP655" s="118"/>
      <c r="AQ655" s="118"/>
      <c r="AR655" s="118"/>
      <c r="AS655" s="118"/>
      <c r="AT655" s="118"/>
      <c r="AU655" s="118"/>
      <c r="AV655" s="118"/>
    </row>
    <row r="656" spans="1:48" x14ac:dyDescent="0.25">
      <c r="A656" s="117"/>
      <c r="B656" s="117"/>
      <c r="C656" s="117"/>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8"/>
      <c r="AL656" s="118"/>
      <c r="AM656" s="118"/>
      <c r="AN656" s="118"/>
      <c r="AO656" s="118"/>
      <c r="AP656" s="118"/>
      <c r="AQ656" s="118"/>
      <c r="AR656" s="118"/>
      <c r="AS656" s="118"/>
      <c r="AT656" s="118"/>
      <c r="AU656" s="118"/>
      <c r="AV656" s="118"/>
    </row>
    <row r="657" spans="1:48" x14ac:dyDescent="0.25">
      <c r="A657" s="117"/>
      <c r="B657" s="117"/>
      <c r="C657" s="117"/>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8"/>
      <c r="AL657" s="118"/>
      <c r="AM657" s="118"/>
      <c r="AN657" s="118"/>
      <c r="AO657" s="118"/>
      <c r="AP657" s="118"/>
      <c r="AQ657" s="118"/>
      <c r="AR657" s="118"/>
      <c r="AS657" s="118"/>
      <c r="AT657" s="118"/>
      <c r="AU657" s="118"/>
      <c r="AV657" s="118"/>
    </row>
    <row r="658" spans="1:48" x14ac:dyDescent="0.25">
      <c r="A658" s="117"/>
      <c r="B658" s="117"/>
      <c r="C658" s="117"/>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8"/>
      <c r="AL658" s="118"/>
      <c r="AM658" s="118"/>
      <c r="AN658" s="118"/>
      <c r="AO658" s="118"/>
      <c r="AP658" s="118"/>
      <c r="AQ658" s="118"/>
      <c r="AR658" s="118"/>
      <c r="AS658" s="118"/>
      <c r="AT658" s="118"/>
      <c r="AU658" s="118"/>
      <c r="AV658" s="118"/>
    </row>
    <row r="659" spans="1:48" x14ac:dyDescent="0.25">
      <c r="A659" s="117"/>
      <c r="B659" s="117"/>
      <c r="C659" s="117"/>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8"/>
      <c r="AL659" s="118"/>
      <c r="AM659" s="118"/>
      <c r="AN659" s="118"/>
      <c r="AO659" s="118"/>
      <c r="AP659" s="118"/>
      <c r="AQ659" s="118"/>
      <c r="AR659" s="118"/>
      <c r="AS659" s="118"/>
      <c r="AT659" s="118"/>
      <c r="AU659" s="118"/>
      <c r="AV659" s="118"/>
    </row>
    <row r="660" spans="1:48" x14ac:dyDescent="0.25">
      <c r="A660" s="117"/>
      <c r="B660" s="117"/>
      <c r="C660" s="117"/>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8"/>
      <c r="AL660" s="118"/>
      <c r="AM660" s="118"/>
      <c r="AN660" s="118"/>
      <c r="AO660" s="118"/>
      <c r="AP660" s="118"/>
      <c r="AQ660" s="118"/>
      <c r="AR660" s="118"/>
      <c r="AS660" s="118"/>
      <c r="AT660" s="118"/>
      <c r="AU660" s="118"/>
      <c r="AV660" s="118"/>
    </row>
    <row r="661" spans="1:48" x14ac:dyDescent="0.25">
      <c r="A661" s="117"/>
      <c r="B661" s="117"/>
      <c r="C661" s="117"/>
      <c r="D661" s="118"/>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c r="AA661" s="118"/>
      <c r="AB661" s="118"/>
      <c r="AC661" s="118"/>
      <c r="AD661" s="118"/>
      <c r="AE661" s="118"/>
      <c r="AF661" s="118"/>
      <c r="AG661" s="118"/>
      <c r="AH661" s="118"/>
      <c r="AI661" s="118"/>
      <c r="AJ661" s="118"/>
      <c r="AK661" s="118"/>
      <c r="AL661" s="118"/>
      <c r="AM661" s="118"/>
      <c r="AN661" s="118"/>
      <c r="AO661" s="118"/>
      <c r="AP661" s="118"/>
      <c r="AQ661" s="118"/>
      <c r="AR661" s="118"/>
      <c r="AS661" s="118"/>
      <c r="AT661" s="118"/>
      <c r="AU661" s="118"/>
      <c r="AV661" s="118"/>
    </row>
    <row r="662" spans="1:48" x14ac:dyDescent="0.25">
      <c r="A662" s="117"/>
      <c r="B662" s="117"/>
      <c r="C662" s="117"/>
      <c r="D662" s="118"/>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c r="AA662" s="118"/>
      <c r="AB662" s="118"/>
      <c r="AC662" s="118"/>
      <c r="AD662" s="118"/>
      <c r="AE662" s="118"/>
      <c r="AF662" s="118"/>
      <c r="AG662" s="118"/>
      <c r="AH662" s="118"/>
      <c r="AI662" s="118"/>
      <c r="AJ662" s="118"/>
      <c r="AK662" s="118"/>
      <c r="AL662" s="118"/>
      <c r="AM662" s="118"/>
      <c r="AN662" s="118"/>
      <c r="AO662" s="118"/>
      <c r="AP662" s="118"/>
      <c r="AQ662" s="118"/>
      <c r="AR662" s="118"/>
      <c r="AS662" s="118"/>
      <c r="AT662" s="118"/>
      <c r="AU662" s="118"/>
      <c r="AV662" s="118"/>
    </row>
    <row r="663" spans="1:48" x14ac:dyDescent="0.25">
      <c r="A663" s="117"/>
      <c r="B663" s="117"/>
      <c r="C663" s="117"/>
      <c r="D663" s="118"/>
      <c r="E663" s="118"/>
      <c r="F663" s="118"/>
      <c r="G663" s="118"/>
      <c r="H663" s="118"/>
      <c r="I663" s="118"/>
      <c r="J663" s="118"/>
      <c r="K663" s="118"/>
      <c r="L663" s="118"/>
      <c r="M663" s="118"/>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8"/>
      <c r="AL663" s="118"/>
      <c r="AM663" s="118"/>
      <c r="AN663" s="118"/>
      <c r="AO663" s="118"/>
      <c r="AP663" s="118"/>
      <c r="AQ663" s="118"/>
      <c r="AR663" s="118"/>
      <c r="AS663" s="118"/>
      <c r="AT663" s="118"/>
      <c r="AU663" s="118"/>
      <c r="AV663" s="118"/>
    </row>
    <row r="664" spans="1:48" x14ac:dyDescent="0.25">
      <c r="A664" s="117"/>
      <c r="B664" s="117"/>
      <c r="C664" s="117"/>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8"/>
      <c r="AL664" s="118"/>
      <c r="AM664" s="118"/>
      <c r="AN664" s="118"/>
      <c r="AO664" s="118"/>
      <c r="AP664" s="118"/>
      <c r="AQ664" s="118"/>
      <c r="AR664" s="118"/>
      <c r="AS664" s="118"/>
      <c r="AT664" s="118"/>
      <c r="AU664" s="118"/>
      <c r="AV664" s="118"/>
    </row>
    <row r="665" spans="1:48" x14ac:dyDescent="0.25">
      <c r="A665" s="117"/>
      <c r="B665" s="117"/>
      <c r="C665" s="117"/>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8"/>
      <c r="AL665" s="118"/>
      <c r="AM665" s="118"/>
      <c r="AN665" s="118"/>
      <c r="AO665" s="118"/>
      <c r="AP665" s="118"/>
      <c r="AQ665" s="118"/>
      <c r="AR665" s="118"/>
      <c r="AS665" s="118"/>
      <c r="AT665" s="118"/>
      <c r="AU665" s="118"/>
      <c r="AV665" s="118"/>
    </row>
    <row r="666" spans="1:48" x14ac:dyDescent="0.25">
      <c r="A666" s="117"/>
      <c r="B666" s="117"/>
      <c r="C666" s="117"/>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8"/>
      <c r="AL666" s="118"/>
      <c r="AM666" s="118"/>
      <c r="AN666" s="118"/>
      <c r="AO666" s="118"/>
      <c r="AP666" s="118"/>
      <c r="AQ666" s="118"/>
      <c r="AR666" s="118"/>
      <c r="AS666" s="118"/>
      <c r="AT666" s="118"/>
      <c r="AU666" s="118"/>
      <c r="AV666" s="118"/>
    </row>
    <row r="667" spans="1:48" x14ac:dyDescent="0.25">
      <c r="A667" s="117"/>
      <c r="B667" s="117"/>
      <c r="C667" s="117"/>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8"/>
      <c r="AL667" s="118"/>
      <c r="AM667" s="118"/>
      <c r="AN667" s="118"/>
      <c r="AO667" s="118"/>
      <c r="AP667" s="118"/>
      <c r="AQ667" s="118"/>
      <c r="AR667" s="118"/>
      <c r="AS667" s="118"/>
      <c r="AT667" s="118"/>
      <c r="AU667" s="118"/>
      <c r="AV667" s="118"/>
    </row>
    <row r="668" spans="1:48" x14ac:dyDescent="0.25">
      <c r="A668" s="117"/>
      <c r="B668" s="117"/>
      <c r="C668" s="117"/>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8"/>
      <c r="AL668" s="118"/>
      <c r="AM668" s="118"/>
      <c r="AN668" s="118"/>
      <c r="AO668" s="118"/>
      <c r="AP668" s="118"/>
      <c r="AQ668" s="118"/>
      <c r="AR668" s="118"/>
      <c r="AS668" s="118"/>
      <c r="AT668" s="118"/>
      <c r="AU668" s="118"/>
      <c r="AV668" s="118"/>
    </row>
    <row r="669" spans="1:48" x14ac:dyDescent="0.25">
      <c r="A669" s="117"/>
      <c r="B669" s="117"/>
      <c r="C669" s="117"/>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8"/>
      <c r="AL669" s="118"/>
      <c r="AM669" s="118"/>
      <c r="AN669" s="118"/>
      <c r="AO669" s="118"/>
      <c r="AP669" s="118"/>
      <c r="AQ669" s="118"/>
      <c r="AR669" s="118"/>
      <c r="AS669" s="118"/>
      <c r="AT669" s="118"/>
      <c r="AU669" s="118"/>
      <c r="AV669" s="118"/>
    </row>
    <row r="670" spans="1:48" x14ac:dyDescent="0.25">
      <c r="A670" s="117"/>
      <c r="B670" s="117"/>
      <c r="C670" s="117"/>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8"/>
      <c r="AL670" s="118"/>
      <c r="AM670" s="118"/>
      <c r="AN670" s="118"/>
      <c r="AO670" s="118"/>
      <c r="AP670" s="118"/>
      <c r="AQ670" s="118"/>
      <c r="AR670" s="118"/>
      <c r="AS670" s="118"/>
      <c r="AT670" s="118"/>
      <c r="AU670" s="118"/>
      <c r="AV670" s="118"/>
    </row>
    <row r="671" spans="1:48" x14ac:dyDescent="0.25">
      <c r="A671" s="117"/>
      <c r="B671" s="117"/>
      <c r="C671" s="117"/>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8"/>
      <c r="AL671" s="118"/>
      <c r="AM671" s="118"/>
      <c r="AN671" s="118"/>
      <c r="AO671" s="118"/>
      <c r="AP671" s="118"/>
      <c r="AQ671" s="118"/>
      <c r="AR671" s="118"/>
      <c r="AS671" s="118"/>
      <c r="AT671" s="118"/>
      <c r="AU671" s="118"/>
      <c r="AV671" s="118"/>
    </row>
    <row r="672" spans="1:48" x14ac:dyDescent="0.25">
      <c r="A672" s="117"/>
      <c r="B672" s="117"/>
      <c r="C672" s="117"/>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8"/>
      <c r="AL672" s="118"/>
      <c r="AM672" s="118"/>
      <c r="AN672" s="118"/>
      <c r="AO672" s="118"/>
      <c r="AP672" s="118"/>
      <c r="AQ672" s="118"/>
      <c r="AR672" s="118"/>
      <c r="AS672" s="118"/>
      <c r="AT672" s="118"/>
      <c r="AU672" s="118"/>
      <c r="AV672" s="118"/>
    </row>
    <row r="673" spans="1:48" x14ac:dyDescent="0.25">
      <c r="A673" s="117"/>
      <c r="B673" s="117"/>
      <c r="C673" s="117"/>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8"/>
      <c r="AL673" s="118"/>
      <c r="AM673" s="118"/>
      <c r="AN673" s="118"/>
      <c r="AO673" s="118"/>
      <c r="AP673" s="118"/>
      <c r="AQ673" s="118"/>
      <c r="AR673" s="118"/>
      <c r="AS673" s="118"/>
      <c r="AT673" s="118"/>
      <c r="AU673" s="118"/>
      <c r="AV673" s="118"/>
    </row>
    <row r="674" spans="1:48" x14ac:dyDescent="0.25">
      <c r="A674" s="117"/>
      <c r="B674" s="117"/>
      <c r="C674" s="117"/>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8"/>
      <c r="AL674" s="118"/>
      <c r="AM674" s="118"/>
      <c r="AN674" s="118"/>
      <c r="AO674" s="118"/>
      <c r="AP674" s="118"/>
      <c r="AQ674" s="118"/>
      <c r="AR674" s="118"/>
      <c r="AS674" s="118"/>
      <c r="AT674" s="118"/>
      <c r="AU674" s="118"/>
      <c r="AV674" s="118"/>
    </row>
    <row r="675" spans="1:48" x14ac:dyDescent="0.25">
      <c r="A675" s="117"/>
      <c r="B675" s="117"/>
      <c r="C675" s="117"/>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8"/>
      <c r="AL675" s="118"/>
      <c r="AM675" s="118"/>
      <c r="AN675" s="118"/>
      <c r="AO675" s="118"/>
      <c r="AP675" s="118"/>
      <c r="AQ675" s="118"/>
      <c r="AR675" s="118"/>
      <c r="AS675" s="118"/>
      <c r="AT675" s="118"/>
      <c r="AU675" s="118"/>
      <c r="AV675" s="118"/>
    </row>
    <row r="676" spans="1:48" x14ac:dyDescent="0.25">
      <c r="A676" s="117"/>
      <c r="B676" s="117"/>
      <c r="C676" s="117"/>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8"/>
      <c r="AL676" s="118"/>
      <c r="AM676" s="118"/>
      <c r="AN676" s="118"/>
      <c r="AO676" s="118"/>
      <c r="AP676" s="118"/>
      <c r="AQ676" s="118"/>
      <c r="AR676" s="118"/>
      <c r="AS676" s="118"/>
      <c r="AT676" s="118"/>
      <c r="AU676" s="118"/>
      <c r="AV676" s="118"/>
    </row>
    <row r="677" spans="1:48" x14ac:dyDescent="0.25">
      <c r="A677" s="117"/>
      <c r="B677" s="117"/>
      <c r="C677" s="117"/>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8"/>
      <c r="AL677" s="118"/>
      <c r="AM677" s="118"/>
      <c r="AN677" s="118"/>
      <c r="AO677" s="118"/>
      <c r="AP677" s="118"/>
      <c r="AQ677" s="118"/>
      <c r="AR677" s="118"/>
      <c r="AS677" s="118"/>
      <c r="AT677" s="118"/>
      <c r="AU677" s="118"/>
      <c r="AV677" s="118"/>
    </row>
    <row r="678" spans="1:48" x14ac:dyDescent="0.25">
      <c r="A678" s="117"/>
      <c r="B678" s="117"/>
      <c r="C678" s="117"/>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8"/>
      <c r="AL678" s="118"/>
      <c r="AM678" s="118"/>
      <c r="AN678" s="118"/>
      <c r="AO678" s="118"/>
      <c r="AP678" s="118"/>
      <c r="AQ678" s="118"/>
      <c r="AR678" s="118"/>
      <c r="AS678" s="118"/>
      <c r="AT678" s="118"/>
      <c r="AU678" s="118"/>
      <c r="AV678" s="118"/>
    </row>
    <row r="679" spans="1:48" x14ac:dyDescent="0.25">
      <c r="A679" s="117"/>
      <c r="B679" s="117"/>
      <c r="C679" s="117"/>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c r="AT679" s="118"/>
      <c r="AU679" s="118"/>
      <c r="AV679" s="118"/>
    </row>
    <row r="680" spans="1:48" x14ac:dyDescent="0.25">
      <c r="A680" s="117"/>
      <c r="B680" s="117"/>
      <c r="C680" s="117"/>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8"/>
      <c r="AL680" s="118"/>
      <c r="AM680" s="118"/>
      <c r="AN680" s="118"/>
      <c r="AO680" s="118"/>
      <c r="AP680" s="118"/>
      <c r="AQ680" s="118"/>
      <c r="AR680" s="118"/>
      <c r="AS680" s="118"/>
      <c r="AT680" s="118"/>
      <c r="AU680" s="118"/>
      <c r="AV680" s="118"/>
    </row>
    <row r="681" spans="1:48" x14ac:dyDescent="0.25">
      <c r="A681" s="117"/>
      <c r="B681" s="117"/>
      <c r="C681" s="117"/>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8"/>
      <c r="AL681" s="118"/>
      <c r="AM681" s="118"/>
      <c r="AN681" s="118"/>
      <c r="AO681" s="118"/>
      <c r="AP681" s="118"/>
      <c r="AQ681" s="118"/>
      <c r="AR681" s="118"/>
      <c r="AS681" s="118"/>
      <c r="AT681" s="118"/>
      <c r="AU681" s="118"/>
      <c r="AV681" s="118"/>
    </row>
    <row r="682" spans="1:48" x14ac:dyDescent="0.25">
      <c r="A682" s="117"/>
      <c r="B682" s="117"/>
      <c r="C682" s="117"/>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8"/>
      <c r="AL682" s="118"/>
      <c r="AM682" s="118"/>
      <c r="AN682" s="118"/>
      <c r="AO682" s="118"/>
      <c r="AP682" s="118"/>
      <c r="AQ682" s="118"/>
      <c r="AR682" s="118"/>
      <c r="AS682" s="118"/>
      <c r="AT682" s="118"/>
      <c r="AU682" s="118"/>
      <c r="AV682" s="118"/>
    </row>
    <row r="683" spans="1:48" x14ac:dyDescent="0.25">
      <c r="A683" s="117"/>
      <c r="B683" s="117"/>
      <c r="C683" s="117"/>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8"/>
      <c r="AL683" s="118"/>
      <c r="AM683" s="118"/>
      <c r="AN683" s="118"/>
      <c r="AO683" s="118"/>
      <c r="AP683" s="118"/>
      <c r="AQ683" s="118"/>
      <c r="AR683" s="118"/>
      <c r="AS683" s="118"/>
      <c r="AT683" s="118"/>
      <c r="AU683" s="118"/>
      <c r="AV683" s="118"/>
    </row>
    <row r="684" spans="1:48" x14ac:dyDescent="0.25">
      <c r="A684" s="117"/>
      <c r="B684" s="117"/>
      <c r="C684" s="117"/>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8"/>
      <c r="AL684" s="118"/>
      <c r="AM684" s="118"/>
      <c r="AN684" s="118"/>
      <c r="AO684" s="118"/>
      <c r="AP684" s="118"/>
      <c r="AQ684" s="118"/>
      <c r="AR684" s="118"/>
      <c r="AS684" s="118"/>
      <c r="AT684" s="118"/>
      <c r="AU684" s="118"/>
      <c r="AV684" s="118"/>
    </row>
    <row r="685" spans="1:48" x14ac:dyDescent="0.25">
      <c r="A685" s="117"/>
      <c r="B685" s="117"/>
      <c r="C685" s="117"/>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8"/>
      <c r="AL685" s="118"/>
      <c r="AM685" s="118"/>
      <c r="AN685" s="118"/>
      <c r="AO685" s="118"/>
      <c r="AP685" s="118"/>
      <c r="AQ685" s="118"/>
      <c r="AR685" s="118"/>
      <c r="AS685" s="118"/>
      <c r="AT685" s="118"/>
      <c r="AU685" s="118"/>
      <c r="AV685" s="118"/>
    </row>
    <row r="686" spans="1:48" x14ac:dyDescent="0.25">
      <c r="A686" s="117"/>
      <c r="B686" s="117"/>
      <c r="C686" s="117"/>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8"/>
      <c r="AL686" s="118"/>
      <c r="AM686" s="118"/>
      <c r="AN686" s="118"/>
      <c r="AO686" s="118"/>
      <c r="AP686" s="118"/>
      <c r="AQ686" s="118"/>
      <c r="AR686" s="118"/>
      <c r="AS686" s="118"/>
      <c r="AT686" s="118"/>
      <c r="AU686" s="118"/>
      <c r="AV686" s="118"/>
    </row>
    <row r="687" spans="1:48" x14ac:dyDescent="0.25">
      <c r="A687" s="117"/>
      <c r="B687" s="117"/>
      <c r="C687" s="117"/>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8"/>
      <c r="AL687" s="118"/>
      <c r="AM687" s="118"/>
      <c r="AN687" s="118"/>
      <c r="AO687" s="118"/>
      <c r="AP687" s="118"/>
      <c r="AQ687" s="118"/>
      <c r="AR687" s="118"/>
      <c r="AS687" s="118"/>
      <c r="AT687" s="118"/>
      <c r="AU687" s="118"/>
      <c r="AV687" s="118"/>
    </row>
    <row r="688" spans="1:48" x14ac:dyDescent="0.25">
      <c r="A688" s="117"/>
      <c r="B688" s="117"/>
      <c r="C688" s="117"/>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8"/>
      <c r="AL688" s="118"/>
      <c r="AM688" s="118"/>
      <c r="AN688" s="118"/>
      <c r="AO688" s="118"/>
      <c r="AP688" s="118"/>
      <c r="AQ688" s="118"/>
      <c r="AR688" s="118"/>
      <c r="AS688" s="118"/>
      <c r="AT688" s="118"/>
      <c r="AU688" s="118"/>
      <c r="AV688" s="118"/>
    </row>
    <row r="689" spans="1:48" x14ac:dyDescent="0.25">
      <c r="A689" s="117"/>
      <c r="B689" s="117"/>
      <c r="C689" s="117"/>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8"/>
      <c r="AL689" s="118"/>
      <c r="AM689" s="118"/>
      <c r="AN689" s="118"/>
      <c r="AO689" s="118"/>
      <c r="AP689" s="118"/>
      <c r="AQ689" s="118"/>
      <c r="AR689" s="118"/>
      <c r="AS689" s="118"/>
      <c r="AT689" s="118"/>
      <c r="AU689" s="118"/>
      <c r="AV689" s="118"/>
    </row>
    <row r="690" spans="1:48" x14ac:dyDescent="0.25">
      <c r="A690" s="117"/>
      <c r="B690" s="117"/>
      <c r="C690" s="117"/>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8"/>
      <c r="AL690" s="118"/>
      <c r="AM690" s="118"/>
      <c r="AN690" s="118"/>
      <c r="AO690" s="118"/>
      <c r="AP690" s="118"/>
      <c r="AQ690" s="118"/>
      <c r="AR690" s="118"/>
      <c r="AS690" s="118"/>
      <c r="AT690" s="118"/>
      <c r="AU690" s="118"/>
      <c r="AV690" s="118"/>
    </row>
    <row r="691" spans="1:48" x14ac:dyDescent="0.25">
      <c r="A691" s="117"/>
      <c r="B691" s="117"/>
      <c r="C691" s="117"/>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8"/>
      <c r="AL691" s="118"/>
      <c r="AM691" s="118"/>
      <c r="AN691" s="118"/>
      <c r="AO691" s="118"/>
      <c r="AP691" s="118"/>
      <c r="AQ691" s="118"/>
      <c r="AR691" s="118"/>
      <c r="AS691" s="118"/>
      <c r="AT691" s="118"/>
      <c r="AU691" s="118"/>
      <c r="AV691" s="118"/>
    </row>
    <row r="692" spans="1:48" x14ac:dyDescent="0.25">
      <c r="A692" s="117"/>
      <c r="B692" s="117"/>
      <c r="C692" s="117"/>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8"/>
      <c r="AL692" s="118"/>
      <c r="AM692" s="118"/>
      <c r="AN692" s="118"/>
      <c r="AO692" s="118"/>
      <c r="AP692" s="118"/>
      <c r="AQ692" s="118"/>
      <c r="AR692" s="118"/>
      <c r="AS692" s="118"/>
      <c r="AT692" s="118"/>
      <c r="AU692" s="118"/>
      <c r="AV692" s="118"/>
    </row>
    <row r="693" spans="1:48" x14ac:dyDescent="0.25">
      <c r="A693" s="117"/>
      <c r="B693" s="117"/>
      <c r="C693" s="117"/>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8"/>
      <c r="AL693" s="118"/>
      <c r="AM693" s="118"/>
      <c r="AN693" s="118"/>
      <c r="AO693" s="118"/>
      <c r="AP693" s="118"/>
      <c r="AQ693" s="118"/>
      <c r="AR693" s="118"/>
      <c r="AS693" s="118"/>
      <c r="AT693" s="118"/>
      <c r="AU693" s="118"/>
      <c r="AV693" s="118"/>
    </row>
    <row r="694" spans="1:48" x14ac:dyDescent="0.25">
      <c r="A694" s="117"/>
      <c r="B694" s="117"/>
      <c r="C694" s="117"/>
      <c r="D694" s="118"/>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c r="AA694" s="118"/>
      <c r="AB694" s="118"/>
      <c r="AC694" s="118"/>
      <c r="AD694" s="118"/>
      <c r="AE694" s="118"/>
      <c r="AF694" s="118"/>
      <c r="AG694" s="118"/>
      <c r="AH694" s="118"/>
      <c r="AI694" s="118"/>
      <c r="AJ694" s="118"/>
      <c r="AK694" s="118"/>
      <c r="AL694" s="118"/>
      <c r="AM694" s="118"/>
      <c r="AN694" s="118"/>
      <c r="AO694" s="118"/>
      <c r="AP694" s="118"/>
      <c r="AQ694" s="118"/>
      <c r="AR694" s="118"/>
      <c r="AS694" s="118"/>
      <c r="AT694" s="118"/>
      <c r="AU694" s="118"/>
      <c r="AV694" s="118"/>
    </row>
    <row r="695" spans="1:48" x14ac:dyDescent="0.25">
      <c r="A695" s="117"/>
      <c r="B695" s="117"/>
      <c r="C695" s="117"/>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18"/>
      <c r="AN695" s="118"/>
      <c r="AO695" s="118"/>
      <c r="AP695" s="118"/>
      <c r="AQ695" s="118"/>
      <c r="AR695" s="118"/>
      <c r="AS695" s="118"/>
      <c r="AT695" s="118"/>
      <c r="AU695" s="118"/>
      <c r="AV695" s="118"/>
    </row>
    <row r="696" spans="1:48" x14ac:dyDescent="0.25">
      <c r="A696" s="117"/>
      <c r="B696" s="117"/>
      <c r="C696" s="117"/>
      <c r="D696" s="118"/>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8"/>
      <c r="AL696" s="118"/>
      <c r="AM696" s="118"/>
      <c r="AN696" s="118"/>
      <c r="AO696" s="118"/>
      <c r="AP696" s="118"/>
      <c r="AQ696" s="118"/>
      <c r="AR696" s="118"/>
      <c r="AS696" s="118"/>
      <c r="AT696" s="118"/>
      <c r="AU696" s="118"/>
      <c r="AV696" s="118"/>
    </row>
    <row r="697" spans="1:48" x14ac:dyDescent="0.25">
      <c r="A697" s="117"/>
      <c r="B697" s="117"/>
      <c r="C697" s="117"/>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row>
    <row r="698" spans="1:48" x14ac:dyDescent="0.25">
      <c r="A698" s="117"/>
      <c r="B698" s="117"/>
      <c r="C698" s="117"/>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row>
    <row r="699" spans="1:48" x14ac:dyDescent="0.25">
      <c r="A699" s="117"/>
      <c r="B699" s="117"/>
      <c r="C699" s="117"/>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8"/>
      <c r="AL699" s="118"/>
      <c r="AM699" s="118"/>
      <c r="AN699" s="118"/>
      <c r="AO699" s="118"/>
      <c r="AP699" s="118"/>
      <c r="AQ699" s="118"/>
      <c r="AR699" s="118"/>
      <c r="AS699" s="118"/>
      <c r="AT699" s="118"/>
      <c r="AU699" s="118"/>
      <c r="AV699" s="118"/>
    </row>
    <row r="700" spans="1:48" x14ac:dyDescent="0.25">
      <c r="A700" s="117"/>
      <c r="B700" s="117"/>
      <c r="C700" s="117"/>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8"/>
      <c r="AL700" s="118"/>
      <c r="AM700" s="118"/>
      <c r="AN700" s="118"/>
      <c r="AO700" s="118"/>
      <c r="AP700" s="118"/>
      <c r="AQ700" s="118"/>
      <c r="AR700" s="118"/>
      <c r="AS700" s="118"/>
      <c r="AT700" s="118"/>
      <c r="AU700" s="118"/>
      <c r="AV700" s="118"/>
    </row>
    <row r="701" spans="1:48" x14ac:dyDescent="0.25">
      <c r="A701" s="117"/>
      <c r="B701" s="117"/>
      <c r="C701" s="117"/>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8"/>
      <c r="AL701" s="118"/>
      <c r="AM701" s="118"/>
      <c r="AN701" s="118"/>
      <c r="AO701" s="118"/>
      <c r="AP701" s="118"/>
      <c r="AQ701" s="118"/>
      <c r="AR701" s="118"/>
      <c r="AS701" s="118"/>
      <c r="AT701" s="118"/>
      <c r="AU701" s="118"/>
      <c r="AV701" s="118"/>
    </row>
    <row r="702" spans="1:48" x14ac:dyDescent="0.25">
      <c r="A702" s="117"/>
      <c r="B702" s="117"/>
      <c r="C702" s="117"/>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8"/>
      <c r="AL702" s="118"/>
      <c r="AM702" s="118"/>
      <c r="AN702" s="118"/>
      <c r="AO702" s="118"/>
      <c r="AP702" s="118"/>
      <c r="AQ702" s="118"/>
      <c r="AR702" s="118"/>
      <c r="AS702" s="118"/>
      <c r="AT702" s="118"/>
      <c r="AU702" s="118"/>
      <c r="AV702" s="118"/>
    </row>
    <row r="703" spans="1:48" x14ac:dyDescent="0.25">
      <c r="A703" s="117"/>
      <c r="B703" s="117"/>
      <c r="C703" s="117"/>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8"/>
      <c r="AL703" s="118"/>
      <c r="AM703" s="118"/>
      <c r="AN703" s="118"/>
      <c r="AO703" s="118"/>
      <c r="AP703" s="118"/>
      <c r="AQ703" s="118"/>
      <c r="AR703" s="118"/>
      <c r="AS703" s="118"/>
      <c r="AT703" s="118"/>
      <c r="AU703" s="118"/>
      <c r="AV703" s="118"/>
    </row>
    <row r="704" spans="1:48" x14ac:dyDescent="0.25">
      <c r="A704" s="117"/>
      <c r="B704" s="117"/>
      <c r="C704" s="117"/>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8"/>
      <c r="AL704" s="118"/>
      <c r="AM704" s="118"/>
      <c r="AN704" s="118"/>
      <c r="AO704" s="118"/>
      <c r="AP704" s="118"/>
      <c r="AQ704" s="118"/>
      <c r="AR704" s="118"/>
      <c r="AS704" s="118"/>
      <c r="AT704" s="118"/>
      <c r="AU704" s="118"/>
      <c r="AV704" s="118"/>
    </row>
    <row r="705" spans="1:48" x14ac:dyDescent="0.25">
      <c r="A705" s="117"/>
      <c r="B705" s="117"/>
      <c r="C705" s="117"/>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8"/>
      <c r="AL705" s="118"/>
      <c r="AM705" s="118"/>
      <c r="AN705" s="118"/>
      <c r="AO705" s="118"/>
      <c r="AP705" s="118"/>
      <c r="AQ705" s="118"/>
      <c r="AR705" s="118"/>
      <c r="AS705" s="118"/>
      <c r="AT705" s="118"/>
      <c r="AU705" s="118"/>
      <c r="AV705" s="118"/>
    </row>
    <row r="706" spans="1:48" x14ac:dyDescent="0.25">
      <c r="A706" s="117"/>
      <c r="B706" s="117"/>
      <c r="C706" s="117"/>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8"/>
      <c r="AL706" s="118"/>
      <c r="AM706" s="118"/>
      <c r="AN706" s="118"/>
      <c r="AO706" s="118"/>
      <c r="AP706" s="118"/>
      <c r="AQ706" s="118"/>
      <c r="AR706" s="118"/>
      <c r="AS706" s="118"/>
      <c r="AT706" s="118"/>
      <c r="AU706" s="118"/>
      <c r="AV706" s="118"/>
    </row>
    <row r="707" spans="1:48" x14ac:dyDescent="0.25">
      <c r="A707" s="117"/>
      <c r="B707" s="117"/>
      <c r="C707" s="117"/>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8"/>
      <c r="AL707" s="118"/>
      <c r="AM707" s="118"/>
      <c r="AN707" s="118"/>
      <c r="AO707" s="118"/>
      <c r="AP707" s="118"/>
      <c r="AQ707" s="118"/>
      <c r="AR707" s="118"/>
      <c r="AS707" s="118"/>
      <c r="AT707" s="118"/>
      <c r="AU707" s="118"/>
      <c r="AV707" s="118"/>
    </row>
    <row r="708" spans="1:48" x14ac:dyDescent="0.25">
      <c r="A708" s="117"/>
      <c r="B708" s="117"/>
      <c r="C708" s="117"/>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8"/>
      <c r="AL708" s="118"/>
      <c r="AM708" s="118"/>
      <c r="AN708" s="118"/>
      <c r="AO708" s="118"/>
      <c r="AP708" s="118"/>
      <c r="AQ708" s="118"/>
      <c r="AR708" s="118"/>
      <c r="AS708" s="118"/>
      <c r="AT708" s="118"/>
      <c r="AU708" s="118"/>
      <c r="AV708" s="118"/>
    </row>
    <row r="709" spans="1:48" x14ac:dyDescent="0.25">
      <c r="A709" s="117"/>
      <c r="B709" s="117"/>
      <c r="C709" s="117"/>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8"/>
      <c r="AL709" s="118"/>
      <c r="AM709" s="118"/>
      <c r="AN709" s="118"/>
      <c r="AO709" s="118"/>
      <c r="AP709" s="118"/>
      <c r="AQ709" s="118"/>
      <c r="AR709" s="118"/>
      <c r="AS709" s="118"/>
      <c r="AT709" s="118"/>
      <c r="AU709" s="118"/>
      <c r="AV709" s="118"/>
    </row>
    <row r="710" spans="1:48" x14ac:dyDescent="0.25">
      <c r="A710" s="117"/>
      <c r="B710" s="117"/>
      <c r="C710" s="117"/>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8"/>
      <c r="AL710" s="118"/>
      <c r="AM710" s="118"/>
      <c r="AN710" s="118"/>
      <c r="AO710" s="118"/>
      <c r="AP710" s="118"/>
      <c r="AQ710" s="118"/>
      <c r="AR710" s="118"/>
      <c r="AS710" s="118"/>
      <c r="AT710" s="118"/>
      <c r="AU710" s="118"/>
      <c r="AV710" s="118"/>
    </row>
    <row r="711" spans="1:48" x14ac:dyDescent="0.25">
      <c r="A711" s="117"/>
      <c r="B711" s="117"/>
      <c r="C711" s="117"/>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8"/>
      <c r="AL711" s="118"/>
      <c r="AM711" s="118"/>
      <c r="AN711" s="118"/>
      <c r="AO711" s="118"/>
      <c r="AP711" s="118"/>
      <c r="AQ711" s="118"/>
      <c r="AR711" s="118"/>
      <c r="AS711" s="118"/>
      <c r="AT711" s="118"/>
      <c r="AU711" s="118"/>
      <c r="AV711" s="118"/>
    </row>
    <row r="712" spans="1:48" x14ac:dyDescent="0.25">
      <c r="A712" s="117"/>
      <c r="B712" s="117"/>
      <c r="C712" s="117"/>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8"/>
      <c r="AL712" s="118"/>
      <c r="AM712" s="118"/>
      <c r="AN712" s="118"/>
      <c r="AO712" s="118"/>
      <c r="AP712" s="118"/>
      <c r="AQ712" s="118"/>
      <c r="AR712" s="118"/>
      <c r="AS712" s="118"/>
      <c r="AT712" s="118"/>
      <c r="AU712" s="118"/>
      <c r="AV712" s="118"/>
    </row>
    <row r="713" spans="1:48" x14ac:dyDescent="0.25">
      <c r="A713" s="117"/>
      <c r="B713" s="117"/>
      <c r="C713" s="117"/>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8"/>
      <c r="AL713" s="118"/>
      <c r="AM713" s="118"/>
      <c r="AN713" s="118"/>
      <c r="AO713" s="118"/>
      <c r="AP713" s="118"/>
      <c r="AQ713" s="118"/>
      <c r="AR713" s="118"/>
      <c r="AS713" s="118"/>
      <c r="AT713" s="118"/>
      <c r="AU713" s="118"/>
      <c r="AV713" s="118"/>
    </row>
    <row r="714" spans="1:48" x14ac:dyDescent="0.25">
      <c r="A714" s="117"/>
      <c r="B714" s="117"/>
      <c r="C714" s="117"/>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8"/>
      <c r="AL714" s="118"/>
      <c r="AM714" s="118"/>
      <c r="AN714" s="118"/>
      <c r="AO714" s="118"/>
      <c r="AP714" s="118"/>
      <c r="AQ714" s="118"/>
      <c r="AR714" s="118"/>
      <c r="AS714" s="118"/>
      <c r="AT714" s="118"/>
      <c r="AU714" s="118"/>
      <c r="AV714" s="118"/>
    </row>
    <row r="715" spans="1:48" x14ac:dyDescent="0.25">
      <c r="A715" s="117"/>
      <c r="B715" s="117"/>
      <c r="C715" s="117"/>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8"/>
      <c r="AL715" s="118"/>
      <c r="AM715" s="118"/>
      <c r="AN715" s="118"/>
      <c r="AO715" s="118"/>
      <c r="AP715" s="118"/>
      <c r="AQ715" s="118"/>
      <c r="AR715" s="118"/>
      <c r="AS715" s="118"/>
      <c r="AT715" s="118"/>
      <c r="AU715" s="118"/>
      <c r="AV715" s="118"/>
    </row>
    <row r="716" spans="1:48" x14ac:dyDescent="0.25">
      <c r="A716" s="117"/>
      <c r="B716" s="117"/>
      <c r="C716" s="117"/>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8"/>
      <c r="AL716" s="118"/>
      <c r="AM716" s="118"/>
      <c r="AN716" s="118"/>
      <c r="AO716" s="118"/>
      <c r="AP716" s="118"/>
      <c r="AQ716" s="118"/>
      <c r="AR716" s="118"/>
      <c r="AS716" s="118"/>
      <c r="AT716" s="118"/>
      <c r="AU716" s="118"/>
      <c r="AV716" s="118"/>
    </row>
    <row r="717" spans="1:48" x14ac:dyDescent="0.25">
      <c r="A717" s="117"/>
      <c r="B717" s="117"/>
      <c r="C717" s="117"/>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8"/>
      <c r="AL717" s="118"/>
      <c r="AM717" s="118"/>
      <c r="AN717" s="118"/>
      <c r="AO717" s="118"/>
      <c r="AP717" s="118"/>
      <c r="AQ717" s="118"/>
      <c r="AR717" s="118"/>
      <c r="AS717" s="118"/>
      <c r="AT717" s="118"/>
      <c r="AU717" s="118"/>
      <c r="AV717" s="118"/>
    </row>
    <row r="718" spans="1:48" x14ac:dyDescent="0.25">
      <c r="A718" s="117"/>
      <c r="B718" s="117"/>
      <c r="C718" s="117"/>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8"/>
      <c r="AL718" s="118"/>
      <c r="AM718" s="118"/>
      <c r="AN718" s="118"/>
      <c r="AO718" s="118"/>
      <c r="AP718" s="118"/>
      <c r="AQ718" s="118"/>
      <c r="AR718" s="118"/>
      <c r="AS718" s="118"/>
      <c r="AT718" s="118"/>
      <c r="AU718" s="118"/>
      <c r="AV718" s="118"/>
    </row>
    <row r="719" spans="1:48" x14ac:dyDescent="0.25">
      <c r="A719" s="117"/>
      <c r="B719" s="117"/>
      <c r="C719" s="117"/>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8"/>
      <c r="AL719" s="118"/>
      <c r="AM719" s="118"/>
      <c r="AN719" s="118"/>
      <c r="AO719" s="118"/>
      <c r="AP719" s="118"/>
      <c r="AQ719" s="118"/>
      <c r="AR719" s="118"/>
      <c r="AS719" s="118"/>
      <c r="AT719" s="118"/>
      <c r="AU719" s="118"/>
      <c r="AV719" s="118"/>
    </row>
    <row r="720" spans="1:48" x14ac:dyDescent="0.25">
      <c r="A720" s="117"/>
      <c r="B720" s="117"/>
      <c r="C720" s="117"/>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8"/>
      <c r="AL720" s="118"/>
      <c r="AM720" s="118"/>
      <c r="AN720" s="118"/>
      <c r="AO720" s="118"/>
      <c r="AP720" s="118"/>
      <c r="AQ720" s="118"/>
      <c r="AR720" s="118"/>
      <c r="AS720" s="118"/>
      <c r="AT720" s="118"/>
      <c r="AU720" s="118"/>
      <c r="AV720" s="118"/>
    </row>
    <row r="721" spans="1:48" x14ac:dyDescent="0.25">
      <c r="A721" s="117"/>
      <c r="B721" s="117"/>
      <c r="C721" s="117"/>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8"/>
      <c r="AL721" s="118"/>
      <c r="AM721" s="118"/>
      <c r="AN721" s="118"/>
      <c r="AO721" s="118"/>
      <c r="AP721" s="118"/>
      <c r="AQ721" s="118"/>
      <c r="AR721" s="118"/>
      <c r="AS721" s="118"/>
      <c r="AT721" s="118"/>
      <c r="AU721" s="118"/>
      <c r="AV721" s="118"/>
    </row>
    <row r="722" spans="1:48" x14ac:dyDescent="0.25">
      <c r="A722" s="117"/>
      <c r="B722" s="117"/>
      <c r="C722" s="117"/>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8"/>
      <c r="AL722" s="118"/>
      <c r="AM722" s="118"/>
      <c r="AN722" s="118"/>
      <c r="AO722" s="118"/>
      <c r="AP722" s="118"/>
      <c r="AQ722" s="118"/>
      <c r="AR722" s="118"/>
      <c r="AS722" s="118"/>
      <c r="AT722" s="118"/>
      <c r="AU722" s="118"/>
      <c r="AV722" s="118"/>
    </row>
    <row r="723" spans="1:48" x14ac:dyDescent="0.25">
      <c r="A723" s="117"/>
      <c r="B723" s="117"/>
      <c r="C723" s="117"/>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8"/>
      <c r="AL723" s="118"/>
      <c r="AM723" s="118"/>
      <c r="AN723" s="118"/>
      <c r="AO723" s="118"/>
      <c r="AP723" s="118"/>
      <c r="AQ723" s="118"/>
      <c r="AR723" s="118"/>
      <c r="AS723" s="118"/>
      <c r="AT723" s="118"/>
      <c r="AU723" s="118"/>
      <c r="AV723" s="118"/>
    </row>
    <row r="724" spans="1:48" x14ac:dyDescent="0.25">
      <c r="A724" s="117"/>
      <c r="B724" s="117"/>
      <c r="C724" s="117"/>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8"/>
      <c r="AL724" s="118"/>
      <c r="AM724" s="118"/>
      <c r="AN724" s="118"/>
      <c r="AO724" s="118"/>
      <c r="AP724" s="118"/>
      <c r="AQ724" s="118"/>
      <c r="AR724" s="118"/>
      <c r="AS724" s="118"/>
      <c r="AT724" s="118"/>
      <c r="AU724" s="118"/>
      <c r="AV724" s="118"/>
    </row>
    <row r="725" spans="1:48" x14ac:dyDescent="0.25">
      <c r="A725" s="117"/>
      <c r="B725" s="117"/>
      <c r="C725" s="117"/>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8"/>
      <c r="AL725" s="118"/>
      <c r="AM725" s="118"/>
      <c r="AN725" s="118"/>
      <c r="AO725" s="118"/>
      <c r="AP725" s="118"/>
      <c r="AQ725" s="118"/>
      <c r="AR725" s="118"/>
      <c r="AS725" s="118"/>
      <c r="AT725" s="118"/>
      <c r="AU725" s="118"/>
      <c r="AV725" s="118"/>
    </row>
    <row r="726" spans="1:48" x14ac:dyDescent="0.25">
      <c r="A726" s="117"/>
      <c r="B726" s="117"/>
      <c r="C726" s="117"/>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8"/>
      <c r="AL726" s="118"/>
      <c r="AM726" s="118"/>
      <c r="AN726" s="118"/>
      <c r="AO726" s="118"/>
      <c r="AP726" s="118"/>
      <c r="AQ726" s="118"/>
      <c r="AR726" s="118"/>
      <c r="AS726" s="118"/>
      <c r="AT726" s="118"/>
      <c r="AU726" s="118"/>
      <c r="AV726" s="118"/>
    </row>
    <row r="727" spans="1:48" x14ac:dyDescent="0.25">
      <c r="A727" s="117"/>
      <c r="B727" s="117"/>
      <c r="C727" s="117"/>
      <c r="D727" s="118"/>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c r="AJ727" s="118"/>
      <c r="AK727" s="118"/>
      <c r="AL727" s="118"/>
      <c r="AM727" s="118"/>
      <c r="AN727" s="118"/>
      <c r="AO727" s="118"/>
      <c r="AP727" s="118"/>
      <c r="AQ727" s="118"/>
      <c r="AR727" s="118"/>
      <c r="AS727" s="118"/>
      <c r="AT727" s="118"/>
      <c r="AU727" s="118"/>
      <c r="AV727" s="118"/>
    </row>
    <row r="728" spans="1:48" x14ac:dyDescent="0.25">
      <c r="A728" s="117"/>
      <c r="B728" s="117"/>
      <c r="C728" s="117"/>
      <c r="D728" s="118"/>
      <c r="E728" s="118"/>
      <c r="F728" s="118"/>
      <c r="G728" s="118"/>
      <c r="H728" s="118"/>
      <c r="I728" s="118"/>
      <c r="J728" s="118"/>
      <c r="K728" s="118"/>
      <c r="L728" s="118"/>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c r="AH728" s="118"/>
      <c r="AI728" s="118"/>
      <c r="AJ728" s="118"/>
      <c r="AK728" s="118"/>
      <c r="AL728" s="118"/>
      <c r="AM728" s="118"/>
      <c r="AN728" s="118"/>
      <c r="AO728" s="118"/>
      <c r="AP728" s="118"/>
      <c r="AQ728" s="118"/>
      <c r="AR728" s="118"/>
      <c r="AS728" s="118"/>
      <c r="AT728" s="118"/>
      <c r="AU728" s="118"/>
      <c r="AV728" s="118"/>
    </row>
    <row r="729" spans="1:48" x14ac:dyDescent="0.25">
      <c r="A729" s="117"/>
      <c r="B729" s="117"/>
      <c r="C729" s="117"/>
      <c r="D729" s="118"/>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8"/>
      <c r="AL729" s="118"/>
      <c r="AM729" s="118"/>
      <c r="AN729" s="118"/>
      <c r="AO729" s="118"/>
      <c r="AP729" s="118"/>
      <c r="AQ729" s="118"/>
      <c r="AR729" s="118"/>
      <c r="AS729" s="118"/>
      <c r="AT729" s="118"/>
      <c r="AU729" s="118"/>
      <c r="AV729" s="118"/>
    </row>
    <row r="730" spans="1:48" x14ac:dyDescent="0.25">
      <c r="A730" s="117"/>
      <c r="B730" s="117"/>
      <c r="C730" s="117"/>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8"/>
      <c r="AL730" s="118"/>
      <c r="AM730" s="118"/>
      <c r="AN730" s="118"/>
      <c r="AO730" s="118"/>
      <c r="AP730" s="118"/>
      <c r="AQ730" s="118"/>
      <c r="AR730" s="118"/>
      <c r="AS730" s="118"/>
      <c r="AT730" s="118"/>
      <c r="AU730" s="118"/>
      <c r="AV730" s="118"/>
    </row>
    <row r="731" spans="1:48" x14ac:dyDescent="0.25">
      <c r="A731" s="117"/>
      <c r="B731" s="117"/>
      <c r="C731" s="117"/>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8"/>
      <c r="AL731" s="118"/>
      <c r="AM731" s="118"/>
      <c r="AN731" s="118"/>
      <c r="AO731" s="118"/>
      <c r="AP731" s="118"/>
      <c r="AQ731" s="118"/>
      <c r="AR731" s="118"/>
      <c r="AS731" s="118"/>
      <c r="AT731" s="118"/>
      <c r="AU731" s="118"/>
      <c r="AV731" s="118"/>
    </row>
    <row r="732" spans="1:48" x14ac:dyDescent="0.25">
      <c r="A732" s="117"/>
      <c r="B732" s="117"/>
      <c r="C732" s="117"/>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8"/>
      <c r="AL732" s="118"/>
      <c r="AM732" s="118"/>
      <c r="AN732" s="118"/>
      <c r="AO732" s="118"/>
      <c r="AP732" s="118"/>
      <c r="AQ732" s="118"/>
      <c r="AR732" s="118"/>
      <c r="AS732" s="118"/>
      <c r="AT732" s="118"/>
      <c r="AU732" s="118"/>
      <c r="AV732" s="118"/>
    </row>
    <row r="733" spans="1:48" x14ac:dyDescent="0.25">
      <c r="A733" s="117"/>
      <c r="B733" s="117"/>
      <c r="C733" s="117"/>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8"/>
      <c r="AL733" s="118"/>
      <c r="AM733" s="118"/>
      <c r="AN733" s="118"/>
      <c r="AO733" s="118"/>
      <c r="AP733" s="118"/>
      <c r="AQ733" s="118"/>
      <c r="AR733" s="118"/>
      <c r="AS733" s="118"/>
      <c r="AT733" s="118"/>
      <c r="AU733" s="118"/>
      <c r="AV733" s="118"/>
    </row>
    <row r="734" spans="1:48" x14ac:dyDescent="0.25">
      <c r="A734" s="117"/>
      <c r="B734" s="117"/>
      <c r="C734" s="117"/>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8"/>
      <c r="AL734" s="118"/>
      <c r="AM734" s="118"/>
      <c r="AN734" s="118"/>
      <c r="AO734" s="118"/>
      <c r="AP734" s="118"/>
      <c r="AQ734" s="118"/>
      <c r="AR734" s="118"/>
      <c r="AS734" s="118"/>
      <c r="AT734" s="118"/>
      <c r="AU734" s="118"/>
      <c r="AV734" s="118"/>
    </row>
    <row r="735" spans="1:48" x14ac:dyDescent="0.25">
      <c r="A735" s="117"/>
      <c r="B735" s="117"/>
      <c r="C735" s="117"/>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8"/>
      <c r="AL735" s="118"/>
      <c r="AM735" s="118"/>
      <c r="AN735" s="118"/>
      <c r="AO735" s="118"/>
      <c r="AP735" s="118"/>
      <c r="AQ735" s="118"/>
      <c r="AR735" s="118"/>
      <c r="AS735" s="118"/>
      <c r="AT735" s="118"/>
      <c r="AU735" s="118"/>
      <c r="AV735" s="118"/>
    </row>
    <row r="736" spans="1:48" x14ac:dyDescent="0.25">
      <c r="A736" s="117"/>
      <c r="B736" s="117"/>
      <c r="C736" s="117"/>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8"/>
      <c r="AL736" s="118"/>
      <c r="AM736" s="118"/>
      <c r="AN736" s="118"/>
      <c r="AO736" s="118"/>
      <c r="AP736" s="118"/>
      <c r="AQ736" s="118"/>
      <c r="AR736" s="118"/>
      <c r="AS736" s="118"/>
      <c r="AT736" s="118"/>
      <c r="AU736" s="118"/>
      <c r="AV736" s="118"/>
    </row>
    <row r="737" spans="1:48" x14ac:dyDescent="0.25">
      <c r="A737" s="117"/>
      <c r="B737" s="117"/>
      <c r="C737" s="117"/>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8"/>
      <c r="AL737" s="118"/>
      <c r="AM737" s="118"/>
      <c r="AN737" s="118"/>
      <c r="AO737" s="118"/>
      <c r="AP737" s="118"/>
      <c r="AQ737" s="118"/>
      <c r="AR737" s="118"/>
      <c r="AS737" s="118"/>
      <c r="AT737" s="118"/>
      <c r="AU737" s="118"/>
      <c r="AV737" s="118"/>
    </row>
    <row r="738" spans="1:48" x14ac:dyDescent="0.25">
      <c r="A738" s="117"/>
      <c r="B738" s="117"/>
      <c r="C738" s="117"/>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8"/>
      <c r="AL738" s="118"/>
      <c r="AM738" s="118"/>
      <c r="AN738" s="118"/>
      <c r="AO738" s="118"/>
      <c r="AP738" s="118"/>
      <c r="AQ738" s="118"/>
      <c r="AR738" s="118"/>
      <c r="AS738" s="118"/>
      <c r="AT738" s="118"/>
      <c r="AU738" s="118"/>
      <c r="AV738" s="118"/>
    </row>
    <row r="739" spans="1:48" x14ac:dyDescent="0.25">
      <c r="A739" s="117"/>
      <c r="B739" s="117"/>
      <c r="C739" s="117"/>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8"/>
      <c r="AL739" s="118"/>
      <c r="AM739" s="118"/>
      <c r="AN739" s="118"/>
      <c r="AO739" s="118"/>
      <c r="AP739" s="118"/>
      <c r="AQ739" s="118"/>
      <c r="AR739" s="118"/>
      <c r="AS739" s="118"/>
      <c r="AT739" s="118"/>
      <c r="AU739" s="118"/>
      <c r="AV739" s="118"/>
    </row>
    <row r="740" spans="1:48" x14ac:dyDescent="0.25">
      <c r="A740" s="117"/>
      <c r="B740" s="117"/>
      <c r="C740" s="117"/>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8"/>
      <c r="AL740" s="118"/>
      <c r="AM740" s="118"/>
      <c r="AN740" s="118"/>
      <c r="AO740" s="118"/>
      <c r="AP740" s="118"/>
      <c r="AQ740" s="118"/>
      <c r="AR740" s="118"/>
      <c r="AS740" s="118"/>
      <c r="AT740" s="118"/>
      <c r="AU740" s="118"/>
      <c r="AV740" s="118"/>
    </row>
    <row r="741" spans="1:48" x14ac:dyDescent="0.25">
      <c r="A741" s="117"/>
      <c r="B741" s="117"/>
      <c r="C741" s="117"/>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8"/>
      <c r="AL741" s="118"/>
      <c r="AM741" s="118"/>
      <c r="AN741" s="118"/>
      <c r="AO741" s="118"/>
      <c r="AP741" s="118"/>
      <c r="AQ741" s="118"/>
      <c r="AR741" s="118"/>
      <c r="AS741" s="118"/>
      <c r="AT741" s="118"/>
      <c r="AU741" s="118"/>
      <c r="AV741" s="118"/>
    </row>
    <row r="742" spans="1:48" x14ac:dyDescent="0.25">
      <c r="A742" s="117"/>
      <c r="B742" s="117"/>
      <c r="C742" s="117"/>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8"/>
      <c r="AL742" s="118"/>
      <c r="AM742" s="118"/>
      <c r="AN742" s="118"/>
      <c r="AO742" s="118"/>
      <c r="AP742" s="118"/>
      <c r="AQ742" s="118"/>
      <c r="AR742" s="118"/>
      <c r="AS742" s="118"/>
      <c r="AT742" s="118"/>
      <c r="AU742" s="118"/>
      <c r="AV742" s="118"/>
    </row>
    <row r="743" spans="1:48" x14ac:dyDescent="0.25">
      <c r="A743" s="117"/>
      <c r="B743" s="117"/>
      <c r="C743" s="117"/>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8"/>
      <c r="AL743" s="118"/>
      <c r="AM743" s="118"/>
      <c r="AN743" s="118"/>
      <c r="AO743" s="118"/>
      <c r="AP743" s="118"/>
      <c r="AQ743" s="118"/>
      <c r="AR743" s="118"/>
      <c r="AS743" s="118"/>
      <c r="AT743" s="118"/>
      <c r="AU743" s="118"/>
      <c r="AV743" s="118"/>
    </row>
    <row r="744" spans="1:48" x14ac:dyDescent="0.25">
      <c r="A744" s="117"/>
      <c r="B744" s="117"/>
      <c r="C744" s="117"/>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8"/>
      <c r="AL744" s="118"/>
      <c r="AM744" s="118"/>
      <c r="AN744" s="118"/>
      <c r="AO744" s="118"/>
      <c r="AP744" s="118"/>
      <c r="AQ744" s="118"/>
      <c r="AR744" s="118"/>
      <c r="AS744" s="118"/>
      <c r="AT744" s="118"/>
      <c r="AU744" s="118"/>
      <c r="AV744" s="118"/>
    </row>
    <row r="745" spans="1:48" x14ac:dyDescent="0.25">
      <c r="A745" s="117"/>
      <c r="B745" s="117"/>
      <c r="C745" s="117"/>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8"/>
      <c r="AL745" s="118"/>
      <c r="AM745" s="118"/>
      <c r="AN745" s="118"/>
      <c r="AO745" s="118"/>
      <c r="AP745" s="118"/>
      <c r="AQ745" s="118"/>
      <c r="AR745" s="118"/>
      <c r="AS745" s="118"/>
      <c r="AT745" s="118"/>
      <c r="AU745" s="118"/>
      <c r="AV745" s="118"/>
    </row>
    <row r="746" spans="1:48" x14ac:dyDescent="0.25">
      <c r="A746" s="117"/>
      <c r="B746" s="117"/>
      <c r="C746" s="117"/>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c r="AO746" s="118"/>
      <c r="AP746" s="118"/>
      <c r="AQ746" s="118"/>
      <c r="AR746" s="118"/>
      <c r="AS746" s="118"/>
      <c r="AT746" s="118"/>
      <c r="AU746" s="118"/>
      <c r="AV746" s="118"/>
    </row>
    <row r="747" spans="1:48" x14ac:dyDescent="0.25">
      <c r="A747" s="117"/>
      <c r="B747" s="117"/>
      <c r="C747" s="117"/>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8"/>
      <c r="AL747" s="118"/>
      <c r="AM747" s="118"/>
      <c r="AN747" s="118"/>
      <c r="AO747" s="118"/>
      <c r="AP747" s="118"/>
      <c r="AQ747" s="118"/>
      <c r="AR747" s="118"/>
      <c r="AS747" s="118"/>
      <c r="AT747" s="118"/>
      <c r="AU747" s="118"/>
      <c r="AV747" s="118"/>
    </row>
    <row r="748" spans="1:48" x14ac:dyDescent="0.25">
      <c r="A748" s="117"/>
      <c r="B748" s="117"/>
      <c r="C748" s="117"/>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8"/>
      <c r="AL748" s="118"/>
      <c r="AM748" s="118"/>
      <c r="AN748" s="118"/>
      <c r="AO748" s="118"/>
      <c r="AP748" s="118"/>
      <c r="AQ748" s="118"/>
      <c r="AR748" s="118"/>
      <c r="AS748" s="118"/>
      <c r="AT748" s="118"/>
      <c r="AU748" s="118"/>
      <c r="AV748" s="118"/>
    </row>
    <row r="749" spans="1:48" x14ac:dyDescent="0.25">
      <c r="A749" s="117"/>
      <c r="B749" s="117"/>
      <c r="C749" s="117"/>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8"/>
      <c r="AL749" s="118"/>
      <c r="AM749" s="118"/>
      <c r="AN749" s="118"/>
      <c r="AO749" s="118"/>
      <c r="AP749" s="118"/>
      <c r="AQ749" s="118"/>
      <c r="AR749" s="118"/>
      <c r="AS749" s="118"/>
      <c r="AT749" s="118"/>
      <c r="AU749" s="118"/>
      <c r="AV749" s="118"/>
    </row>
    <row r="750" spans="1:48" x14ac:dyDescent="0.25">
      <c r="A750" s="117"/>
      <c r="B750" s="117"/>
      <c r="C750" s="117"/>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8"/>
      <c r="AL750" s="118"/>
      <c r="AM750" s="118"/>
      <c r="AN750" s="118"/>
      <c r="AO750" s="118"/>
      <c r="AP750" s="118"/>
      <c r="AQ750" s="118"/>
      <c r="AR750" s="118"/>
      <c r="AS750" s="118"/>
      <c r="AT750" s="118"/>
      <c r="AU750" s="118"/>
      <c r="AV750" s="118"/>
    </row>
    <row r="751" spans="1:48" x14ac:dyDescent="0.25">
      <c r="A751" s="117"/>
      <c r="B751" s="117"/>
      <c r="C751" s="117"/>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8"/>
      <c r="AL751" s="118"/>
      <c r="AM751" s="118"/>
      <c r="AN751" s="118"/>
      <c r="AO751" s="118"/>
      <c r="AP751" s="118"/>
      <c r="AQ751" s="118"/>
      <c r="AR751" s="118"/>
      <c r="AS751" s="118"/>
      <c r="AT751" s="118"/>
      <c r="AU751" s="118"/>
      <c r="AV751" s="118"/>
    </row>
    <row r="752" spans="1:48" x14ac:dyDescent="0.25">
      <c r="A752" s="117"/>
      <c r="B752" s="117"/>
      <c r="C752" s="117"/>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8"/>
      <c r="AL752" s="118"/>
      <c r="AM752" s="118"/>
      <c r="AN752" s="118"/>
      <c r="AO752" s="118"/>
      <c r="AP752" s="118"/>
      <c r="AQ752" s="118"/>
      <c r="AR752" s="118"/>
      <c r="AS752" s="118"/>
      <c r="AT752" s="118"/>
      <c r="AU752" s="118"/>
      <c r="AV752" s="118"/>
    </row>
    <row r="753" spans="1:48" x14ac:dyDescent="0.25">
      <c r="A753" s="117"/>
      <c r="B753" s="117"/>
      <c r="C753" s="117"/>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8"/>
      <c r="AL753" s="118"/>
      <c r="AM753" s="118"/>
      <c r="AN753" s="118"/>
      <c r="AO753" s="118"/>
      <c r="AP753" s="118"/>
      <c r="AQ753" s="118"/>
      <c r="AR753" s="118"/>
      <c r="AS753" s="118"/>
      <c r="AT753" s="118"/>
      <c r="AU753" s="118"/>
      <c r="AV753" s="118"/>
    </row>
    <row r="754" spans="1:48" x14ac:dyDescent="0.25">
      <c r="A754" s="117"/>
      <c r="B754" s="117"/>
      <c r="C754" s="117"/>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8"/>
      <c r="AL754" s="118"/>
      <c r="AM754" s="118"/>
      <c r="AN754" s="118"/>
      <c r="AO754" s="118"/>
      <c r="AP754" s="118"/>
      <c r="AQ754" s="118"/>
      <c r="AR754" s="118"/>
      <c r="AS754" s="118"/>
      <c r="AT754" s="118"/>
      <c r="AU754" s="118"/>
      <c r="AV754" s="118"/>
    </row>
    <row r="755" spans="1:48" x14ac:dyDescent="0.25">
      <c r="A755" s="117"/>
      <c r="B755" s="117"/>
      <c r="C755" s="117"/>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8"/>
      <c r="AL755" s="118"/>
      <c r="AM755" s="118"/>
      <c r="AN755" s="118"/>
      <c r="AO755" s="118"/>
      <c r="AP755" s="118"/>
      <c r="AQ755" s="118"/>
      <c r="AR755" s="118"/>
      <c r="AS755" s="118"/>
      <c r="AT755" s="118"/>
      <c r="AU755" s="118"/>
      <c r="AV755" s="118"/>
    </row>
    <row r="756" spans="1:48" x14ac:dyDescent="0.25">
      <c r="A756" s="117"/>
      <c r="B756" s="117"/>
      <c r="C756" s="117"/>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8"/>
      <c r="AL756" s="118"/>
      <c r="AM756" s="118"/>
      <c r="AN756" s="118"/>
      <c r="AO756" s="118"/>
      <c r="AP756" s="118"/>
      <c r="AQ756" s="118"/>
      <c r="AR756" s="118"/>
      <c r="AS756" s="118"/>
      <c r="AT756" s="118"/>
      <c r="AU756" s="118"/>
      <c r="AV756" s="118"/>
    </row>
    <row r="757" spans="1:48" x14ac:dyDescent="0.25">
      <c r="A757" s="117"/>
      <c r="B757" s="117"/>
      <c r="C757" s="117"/>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8"/>
      <c r="AL757" s="118"/>
      <c r="AM757" s="118"/>
      <c r="AN757" s="118"/>
      <c r="AO757" s="118"/>
      <c r="AP757" s="118"/>
      <c r="AQ757" s="118"/>
      <c r="AR757" s="118"/>
      <c r="AS757" s="118"/>
      <c r="AT757" s="118"/>
      <c r="AU757" s="118"/>
      <c r="AV757" s="118"/>
    </row>
    <row r="758" spans="1:48" x14ac:dyDescent="0.25">
      <c r="A758" s="117"/>
      <c r="B758" s="117"/>
      <c r="C758" s="117"/>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8"/>
      <c r="AL758" s="118"/>
      <c r="AM758" s="118"/>
      <c r="AN758" s="118"/>
      <c r="AO758" s="118"/>
      <c r="AP758" s="118"/>
      <c r="AQ758" s="118"/>
      <c r="AR758" s="118"/>
      <c r="AS758" s="118"/>
      <c r="AT758" s="118"/>
      <c r="AU758" s="118"/>
      <c r="AV758" s="118"/>
    </row>
    <row r="759" spans="1:48" x14ac:dyDescent="0.25">
      <c r="A759" s="117"/>
      <c r="B759" s="117"/>
      <c r="C759" s="117"/>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8"/>
      <c r="AL759" s="118"/>
      <c r="AM759" s="118"/>
      <c r="AN759" s="118"/>
      <c r="AO759" s="118"/>
      <c r="AP759" s="118"/>
      <c r="AQ759" s="118"/>
      <c r="AR759" s="118"/>
      <c r="AS759" s="118"/>
      <c r="AT759" s="118"/>
      <c r="AU759" s="118"/>
      <c r="AV759" s="118"/>
    </row>
    <row r="760" spans="1:48" x14ac:dyDescent="0.25">
      <c r="A760" s="117"/>
      <c r="B760" s="117"/>
      <c r="C760" s="117"/>
      <c r="D760" s="118"/>
      <c r="E760" s="118"/>
      <c r="F760" s="118"/>
      <c r="G760" s="118"/>
      <c r="H760" s="118"/>
      <c r="I760" s="118"/>
      <c r="J760" s="118"/>
      <c r="K760" s="118"/>
      <c r="L760" s="118"/>
      <c r="M760" s="118"/>
      <c r="N760" s="118"/>
      <c r="O760" s="118"/>
      <c r="P760" s="118"/>
      <c r="Q760" s="118"/>
      <c r="R760" s="118"/>
      <c r="S760" s="118"/>
      <c r="T760" s="118"/>
      <c r="U760" s="118"/>
      <c r="V760" s="118"/>
      <c r="W760" s="118"/>
      <c r="X760" s="118"/>
      <c r="Y760" s="118"/>
      <c r="Z760" s="118"/>
      <c r="AA760" s="118"/>
      <c r="AB760" s="118"/>
      <c r="AC760" s="118"/>
      <c r="AD760" s="118"/>
      <c r="AE760" s="118"/>
      <c r="AF760" s="118"/>
      <c r="AG760" s="118"/>
      <c r="AH760" s="118"/>
      <c r="AI760" s="118"/>
      <c r="AJ760" s="118"/>
      <c r="AK760" s="118"/>
      <c r="AL760" s="118"/>
      <c r="AM760" s="118"/>
      <c r="AN760" s="118"/>
      <c r="AO760" s="118"/>
      <c r="AP760" s="118"/>
      <c r="AQ760" s="118"/>
      <c r="AR760" s="118"/>
      <c r="AS760" s="118"/>
      <c r="AT760" s="118"/>
      <c r="AU760" s="118"/>
      <c r="AV760" s="118"/>
    </row>
    <row r="761" spans="1:48" x14ac:dyDescent="0.25">
      <c r="A761" s="117"/>
      <c r="B761" s="117"/>
      <c r="C761" s="117"/>
      <c r="D761" s="118"/>
      <c r="E761" s="118"/>
      <c r="F761" s="118"/>
      <c r="G761" s="118"/>
      <c r="H761" s="118"/>
      <c r="I761" s="118"/>
      <c r="J761" s="118"/>
      <c r="K761" s="118"/>
      <c r="L761" s="118"/>
      <c r="M761" s="118"/>
      <c r="N761" s="118"/>
      <c r="O761" s="118"/>
      <c r="P761" s="118"/>
      <c r="Q761" s="118"/>
      <c r="R761" s="118"/>
      <c r="S761" s="118"/>
      <c r="T761" s="118"/>
      <c r="U761" s="118"/>
      <c r="V761" s="118"/>
      <c r="W761" s="118"/>
      <c r="X761" s="118"/>
      <c r="Y761" s="118"/>
      <c r="Z761" s="118"/>
      <c r="AA761" s="118"/>
      <c r="AB761" s="118"/>
      <c r="AC761" s="118"/>
      <c r="AD761" s="118"/>
      <c r="AE761" s="118"/>
      <c r="AF761" s="118"/>
      <c r="AG761" s="118"/>
      <c r="AH761" s="118"/>
      <c r="AI761" s="118"/>
      <c r="AJ761" s="118"/>
      <c r="AK761" s="118"/>
      <c r="AL761" s="118"/>
      <c r="AM761" s="118"/>
      <c r="AN761" s="118"/>
      <c r="AO761" s="118"/>
      <c r="AP761" s="118"/>
      <c r="AQ761" s="118"/>
      <c r="AR761" s="118"/>
      <c r="AS761" s="118"/>
      <c r="AT761" s="118"/>
      <c r="AU761" s="118"/>
      <c r="AV761" s="118"/>
    </row>
    <row r="762" spans="1:48" x14ac:dyDescent="0.25">
      <c r="A762" s="117"/>
      <c r="B762" s="117"/>
      <c r="C762" s="117"/>
      <c r="D762" s="118"/>
      <c r="E762" s="118"/>
      <c r="F762" s="118"/>
      <c r="G762" s="118"/>
      <c r="H762" s="118"/>
      <c r="I762" s="118"/>
      <c r="J762" s="118"/>
      <c r="K762" s="118"/>
      <c r="L762" s="118"/>
      <c r="M762" s="118"/>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8"/>
      <c r="AL762" s="118"/>
      <c r="AM762" s="118"/>
      <c r="AN762" s="118"/>
      <c r="AO762" s="118"/>
      <c r="AP762" s="118"/>
      <c r="AQ762" s="118"/>
      <c r="AR762" s="118"/>
      <c r="AS762" s="118"/>
      <c r="AT762" s="118"/>
      <c r="AU762" s="118"/>
      <c r="AV762" s="118"/>
    </row>
    <row r="763" spans="1:48" x14ac:dyDescent="0.25">
      <c r="A763" s="117"/>
      <c r="B763" s="117"/>
      <c r="C763" s="117"/>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8"/>
      <c r="AL763" s="118"/>
      <c r="AM763" s="118"/>
      <c r="AN763" s="118"/>
      <c r="AO763" s="118"/>
      <c r="AP763" s="118"/>
      <c r="AQ763" s="118"/>
      <c r="AR763" s="118"/>
      <c r="AS763" s="118"/>
      <c r="AT763" s="118"/>
      <c r="AU763" s="118"/>
      <c r="AV763" s="118"/>
    </row>
    <row r="764" spans="1:48" x14ac:dyDescent="0.25">
      <c r="A764" s="117"/>
      <c r="B764" s="117"/>
      <c r="C764" s="117"/>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8"/>
      <c r="AL764" s="118"/>
      <c r="AM764" s="118"/>
      <c r="AN764" s="118"/>
      <c r="AO764" s="118"/>
      <c r="AP764" s="118"/>
      <c r="AQ764" s="118"/>
      <c r="AR764" s="118"/>
      <c r="AS764" s="118"/>
      <c r="AT764" s="118"/>
      <c r="AU764" s="118"/>
      <c r="AV764" s="118"/>
    </row>
    <row r="765" spans="1:48" x14ac:dyDescent="0.25">
      <c r="A765" s="117"/>
      <c r="B765" s="117"/>
      <c r="C765" s="117"/>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8"/>
      <c r="AL765" s="118"/>
      <c r="AM765" s="118"/>
      <c r="AN765" s="118"/>
      <c r="AO765" s="118"/>
      <c r="AP765" s="118"/>
      <c r="AQ765" s="118"/>
      <c r="AR765" s="118"/>
      <c r="AS765" s="118"/>
      <c r="AT765" s="118"/>
      <c r="AU765" s="118"/>
      <c r="AV765" s="118"/>
    </row>
    <row r="766" spans="1:48" x14ac:dyDescent="0.25">
      <c r="A766" s="117"/>
      <c r="B766" s="117"/>
      <c r="C766" s="117"/>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8"/>
      <c r="AL766" s="118"/>
      <c r="AM766" s="118"/>
      <c r="AN766" s="118"/>
      <c r="AO766" s="118"/>
      <c r="AP766" s="118"/>
      <c r="AQ766" s="118"/>
      <c r="AR766" s="118"/>
      <c r="AS766" s="118"/>
      <c r="AT766" s="118"/>
      <c r="AU766" s="118"/>
      <c r="AV766" s="118"/>
    </row>
    <row r="767" spans="1:48" x14ac:dyDescent="0.25">
      <c r="A767" s="117"/>
      <c r="B767" s="117"/>
      <c r="C767" s="117"/>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8"/>
      <c r="AL767" s="118"/>
      <c r="AM767" s="118"/>
      <c r="AN767" s="118"/>
      <c r="AO767" s="118"/>
      <c r="AP767" s="118"/>
      <c r="AQ767" s="118"/>
      <c r="AR767" s="118"/>
      <c r="AS767" s="118"/>
      <c r="AT767" s="118"/>
      <c r="AU767" s="118"/>
      <c r="AV767" s="118"/>
    </row>
    <row r="768" spans="1:48" x14ac:dyDescent="0.25">
      <c r="A768" s="117"/>
      <c r="B768" s="117"/>
      <c r="C768" s="117"/>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8"/>
      <c r="AL768" s="118"/>
      <c r="AM768" s="118"/>
      <c r="AN768" s="118"/>
      <c r="AO768" s="118"/>
      <c r="AP768" s="118"/>
      <c r="AQ768" s="118"/>
      <c r="AR768" s="118"/>
      <c r="AS768" s="118"/>
      <c r="AT768" s="118"/>
      <c r="AU768" s="118"/>
      <c r="AV768" s="118"/>
    </row>
    <row r="769" spans="1:48" x14ac:dyDescent="0.25">
      <c r="A769" s="117"/>
      <c r="B769" s="117"/>
      <c r="C769" s="117"/>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8"/>
      <c r="AL769" s="118"/>
      <c r="AM769" s="118"/>
      <c r="AN769" s="118"/>
      <c r="AO769" s="118"/>
      <c r="AP769" s="118"/>
      <c r="AQ769" s="118"/>
      <c r="AR769" s="118"/>
      <c r="AS769" s="118"/>
      <c r="AT769" s="118"/>
      <c r="AU769" s="118"/>
      <c r="AV769" s="118"/>
    </row>
    <row r="770" spans="1:48" x14ac:dyDescent="0.25">
      <c r="A770" s="117"/>
      <c r="B770" s="117"/>
      <c r="C770" s="117"/>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8"/>
      <c r="AL770" s="118"/>
      <c r="AM770" s="118"/>
      <c r="AN770" s="118"/>
      <c r="AO770" s="118"/>
      <c r="AP770" s="118"/>
      <c r="AQ770" s="118"/>
      <c r="AR770" s="118"/>
      <c r="AS770" s="118"/>
      <c r="AT770" s="118"/>
      <c r="AU770" s="118"/>
      <c r="AV770" s="118"/>
    </row>
    <row r="771" spans="1:48" x14ac:dyDescent="0.25">
      <c r="A771" s="117"/>
      <c r="B771" s="117"/>
      <c r="C771" s="117"/>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8"/>
      <c r="AL771" s="118"/>
      <c r="AM771" s="118"/>
      <c r="AN771" s="118"/>
      <c r="AO771" s="118"/>
      <c r="AP771" s="118"/>
      <c r="AQ771" s="118"/>
      <c r="AR771" s="118"/>
      <c r="AS771" s="118"/>
      <c r="AT771" s="118"/>
      <c r="AU771" s="118"/>
      <c r="AV771" s="118"/>
    </row>
    <row r="772" spans="1:48" x14ac:dyDescent="0.25">
      <c r="A772" s="117"/>
      <c r="B772" s="117"/>
      <c r="C772" s="117"/>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8"/>
      <c r="AL772" s="118"/>
      <c r="AM772" s="118"/>
      <c r="AN772" s="118"/>
      <c r="AO772" s="118"/>
      <c r="AP772" s="118"/>
      <c r="AQ772" s="118"/>
      <c r="AR772" s="118"/>
      <c r="AS772" s="118"/>
      <c r="AT772" s="118"/>
      <c r="AU772" s="118"/>
      <c r="AV772" s="118"/>
    </row>
    <row r="773" spans="1:48" x14ac:dyDescent="0.25">
      <c r="A773" s="117"/>
      <c r="B773" s="117"/>
      <c r="C773" s="117"/>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8"/>
      <c r="AL773" s="118"/>
      <c r="AM773" s="118"/>
      <c r="AN773" s="118"/>
      <c r="AO773" s="118"/>
      <c r="AP773" s="118"/>
      <c r="AQ773" s="118"/>
      <c r="AR773" s="118"/>
      <c r="AS773" s="118"/>
      <c r="AT773" s="118"/>
      <c r="AU773" s="118"/>
      <c r="AV773" s="118"/>
    </row>
    <row r="774" spans="1:48" x14ac:dyDescent="0.25">
      <c r="A774" s="117"/>
      <c r="B774" s="117"/>
      <c r="C774" s="117"/>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8"/>
      <c r="AL774" s="118"/>
      <c r="AM774" s="118"/>
      <c r="AN774" s="118"/>
      <c r="AO774" s="118"/>
      <c r="AP774" s="118"/>
      <c r="AQ774" s="118"/>
      <c r="AR774" s="118"/>
      <c r="AS774" s="118"/>
      <c r="AT774" s="118"/>
      <c r="AU774" s="118"/>
      <c r="AV774" s="118"/>
    </row>
    <row r="775" spans="1:48" x14ac:dyDescent="0.25">
      <c r="A775" s="117"/>
      <c r="B775" s="117"/>
      <c r="C775" s="117"/>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8"/>
      <c r="AL775" s="118"/>
      <c r="AM775" s="118"/>
      <c r="AN775" s="118"/>
      <c r="AO775" s="118"/>
      <c r="AP775" s="118"/>
      <c r="AQ775" s="118"/>
      <c r="AR775" s="118"/>
      <c r="AS775" s="118"/>
      <c r="AT775" s="118"/>
      <c r="AU775" s="118"/>
      <c r="AV775" s="118"/>
    </row>
    <row r="776" spans="1:48" x14ac:dyDescent="0.25">
      <c r="A776" s="117"/>
      <c r="B776" s="117"/>
      <c r="C776" s="117"/>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8"/>
      <c r="AL776" s="118"/>
      <c r="AM776" s="118"/>
      <c r="AN776" s="118"/>
      <c r="AO776" s="118"/>
      <c r="AP776" s="118"/>
      <c r="AQ776" s="118"/>
      <c r="AR776" s="118"/>
      <c r="AS776" s="118"/>
      <c r="AT776" s="118"/>
      <c r="AU776" s="118"/>
      <c r="AV776" s="118"/>
    </row>
    <row r="777" spans="1:48" x14ac:dyDescent="0.25">
      <c r="A777" s="117"/>
      <c r="B777" s="117"/>
      <c r="C777" s="117"/>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8"/>
      <c r="AL777" s="118"/>
      <c r="AM777" s="118"/>
      <c r="AN777" s="118"/>
      <c r="AO777" s="118"/>
      <c r="AP777" s="118"/>
      <c r="AQ777" s="118"/>
      <c r="AR777" s="118"/>
      <c r="AS777" s="118"/>
      <c r="AT777" s="118"/>
      <c r="AU777" s="118"/>
      <c r="AV777" s="118"/>
    </row>
    <row r="778" spans="1:48" x14ac:dyDescent="0.25">
      <c r="A778" s="117"/>
      <c r="B778" s="117"/>
      <c r="C778" s="117"/>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8"/>
      <c r="AL778" s="118"/>
      <c r="AM778" s="118"/>
      <c r="AN778" s="118"/>
      <c r="AO778" s="118"/>
      <c r="AP778" s="118"/>
      <c r="AQ778" s="118"/>
      <c r="AR778" s="118"/>
      <c r="AS778" s="118"/>
      <c r="AT778" s="118"/>
      <c r="AU778" s="118"/>
      <c r="AV778" s="118"/>
    </row>
    <row r="779" spans="1:48" x14ac:dyDescent="0.25">
      <c r="A779" s="117"/>
      <c r="B779" s="117"/>
      <c r="C779" s="117"/>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8"/>
      <c r="AL779" s="118"/>
      <c r="AM779" s="118"/>
      <c r="AN779" s="118"/>
      <c r="AO779" s="118"/>
      <c r="AP779" s="118"/>
      <c r="AQ779" s="118"/>
      <c r="AR779" s="118"/>
      <c r="AS779" s="118"/>
      <c r="AT779" s="118"/>
      <c r="AU779" s="118"/>
      <c r="AV779" s="118"/>
    </row>
    <row r="780" spans="1:48" x14ac:dyDescent="0.25">
      <c r="A780" s="117"/>
      <c r="B780" s="117"/>
      <c r="C780" s="117"/>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8"/>
      <c r="AL780" s="118"/>
      <c r="AM780" s="118"/>
      <c r="AN780" s="118"/>
      <c r="AO780" s="118"/>
      <c r="AP780" s="118"/>
      <c r="AQ780" s="118"/>
      <c r="AR780" s="118"/>
      <c r="AS780" s="118"/>
      <c r="AT780" s="118"/>
      <c r="AU780" s="118"/>
      <c r="AV780" s="118"/>
    </row>
    <row r="781" spans="1:48" x14ac:dyDescent="0.25">
      <c r="A781" s="117"/>
      <c r="B781" s="117"/>
      <c r="C781" s="117"/>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8"/>
      <c r="AL781" s="118"/>
      <c r="AM781" s="118"/>
      <c r="AN781" s="118"/>
      <c r="AO781" s="118"/>
      <c r="AP781" s="118"/>
      <c r="AQ781" s="118"/>
      <c r="AR781" s="118"/>
      <c r="AS781" s="118"/>
      <c r="AT781" s="118"/>
      <c r="AU781" s="118"/>
      <c r="AV781" s="118"/>
    </row>
    <row r="782" spans="1:48" x14ac:dyDescent="0.25">
      <c r="A782" s="117"/>
      <c r="B782" s="117"/>
      <c r="C782" s="117"/>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8"/>
      <c r="AL782" s="118"/>
      <c r="AM782" s="118"/>
      <c r="AN782" s="118"/>
      <c r="AO782" s="118"/>
      <c r="AP782" s="118"/>
      <c r="AQ782" s="118"/>
      <c r="AR782" s="118"/>
      <c r="AS782" s="118"/>
      <c r="AT782" s="118"/>
      <c r="AU782" s="118"/>
      <c r="AV782" s="118"/>
    </row>
    <row r="783" spans="1:48" x14ac:dyDescent="0.25">
      <c r="A783" s="117"/>
      <c r="B783" s="117"/>
      <c r="C783" s="117"/>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8"/>
      <c r="AL783" s="118"/>
      <c r="AM783" s="118"/>
      <c r="AN783" s="118"/>
      <c r="AO783" s="118"/>
      <c r="AP783" s="118"/>
      <c r="AQ783" s="118"/>
      <c r="AR783" s="118"/>
      <c r="AS783" s="118"/>
      <c r="AT783" s="118"/>
      <c r="AU783" s="118"/>
      <c r="AV783" s="118"/>
    </row>
    <row r="784" spans="1:48" x14ac:dyDescent="0.25">
      <c r="A784" s="117"/>
      <c r="B784" s="117"/>
      <c r="C784" s="117"/>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8"/>
      <c r="AL784" s="118"/>
      <c r="AM784" s="118"/>
      <c r="AN784" s="118"/>
      <c r="AO784" s="118"/>
      <c r="AP784" s="118"/>
      <c r="AQ784" s="118"/>
      <c r="AR784" s="118"/>
      <c r="AS784" s="118"/>
      <c r="AT784" s="118"/>
      <c r="AU784" s="118"/>
      <c r="AV784" s="118"/>
    </row>
    <row r="785" spans="1:48" x14ac:dyDescent="0.25">
      <c r="A785" s="117"/>
      <c r="B785" s="117"/>
      <c r="C785" s="117"/>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8"/>
      <c r="AL785" s="118"/>
      <c r="AM785" s="118"/>
      <c r="AN785" s="118"/>
      <c r="AO785" s="118"/>
      <c r="AP785" s="118"/>
      <c r="AQ785" s="118"/>
      <c r="AR785" s="118"/>
      <c r="AS785" s="118"/>
      <c r="AT785" s="118"/>
      <c r="AU785" s="118"/>
      <c r="AV785" s="118"/>
    </row>
    <row r="786" spans="1:48" x14ac:dyDescent="0.25">
      <c r="A786" s="117"/>
      <c r="B786" s="117"/>
      <c r="C786" s="117"/>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8"/>
      <c r="AL786" s="118"/>
      <c r="AM786" s="118"/>
      <c r="AN786" s="118"/>
      <c r="AO786" s="118"/>
      <c r="AP786" s="118"/>
      <c r="AQ786" s="118"/>
      <c r="AR786" s="118"/>
      <c r="AS786" s="118"/>
      <c r="AT786" s="118"/>
      <c r="AU786" s="118"/>
      <c r="AV786" s="118"/>
    </row>
    <row r="787" spans="1:48" x14ac:dyDescent="0.25">
      <c r="A787" s="117"/>
      <c r="B787" s="117"/>
      <c r="C787" s="117"/>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8"/>
      <c r="AL787" s="118"/>
      <c r="AM787" s="118"/>
      <c r="AN787" s="118"/>
      <c r="AO787" s="118"/>
      <c r="AP787" s="118"/>
      <c r="AQ787" s="118"/>
      <c r="AR787" s="118"/>
      <c r="AS787" s="118"/>
      <c r="AT787" s="118"/>
      <c r="AU787" s="118"/>
      <c r="AV787" s="118"/>
    </row>
    <row r="788" spans="1:48" x14ac:dyDescent="0.25">
      <c r="A788" s="117"/>
      <c r="B788" s="117"/>
      <c r="C788" s="117"/>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8"/>
      <c r="AL788" s="118"/>
      <c r="AM788" s="118"/>
      <c r="AN788" s="118"/>
      <c r="AO788" s="118"/>
      <c r="AP788" s="118"/>
      <c r="AQ788" s="118"/>
      <c r="AR788" s="118"/>
      <c r="AS788" s="118"/>
      <c r="AT788" s="118"/>
      <c r="AU788" s="118"/>
      <c r="AV788" s="118"/>
    </row>
    <row r="789" spans="1:48" x14ac:dyDescent="0.25">
      <c r="A789" s="117"/>
      <c r="B789" s="117"/>
      <c r="C789" s="117"/>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8"/>
      <c r="AL789" s="118"/>
      <c r="AM789" s="118"/>
      <c r="AN789" s="118"/>
      <c r="AO789" s="118"/>
      <c r="AP789" s="118"/>
      <c r="AQ789" s="118"/>
      <c r="AR789" s="118"/>
      <c r="AS789" s="118"/>
      <c r="AT789" s="118"/>
      <c r="AU789" s="118"/>
      <c r="AV789" s="118"/>
    </row>
    <row r="790" spans="1:48" x14ac:dyDescent="0.25">
      <c r="A790" s="117"/>
      <c r="B790" s="117"/>
      <c r="C790" s="117"/>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8"/>
      <c r="AL790" s="118"/>
      <c r="AM790" s="118"/>
      <c r="AN790" s="118"/>
      <c r="AO790" s="118"/>
      <c r="AP790" s="118"/>
      <c r="AQ790" s="118"/>
      <c r="AR790" s="118"/>
      <c r="AS790" s="118"/>
      <c r="AT790" s="118"/>
      <c r="AU790" s="118"/>
      <c r="AV790" s="118"/>
    </row>
    <row r="791" spans="1:48" x14ac:dyDescent="0.25">
      <c r="A791" s="117"/>
      <c r="B791" s="117"/>
      <c r="C791" s="117"/>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8"/>
      <c r="AL791" s="118"/>
      <c r="AM791" s="118"/>
      <c r="AN791" s="118"/>
      <c r="AO791" s="118"/>
      <c r="AP791" s="118"/>
      <c r="AQ791" s="118"/>
      <c r="AR791" s="118"/>
      <c r="AS791" s="118"/>
      <c r="AT791" s="118"/>
      <c r="AU791" s="118"/>
      <c r="AV791" s="118"/>
    </row>
    <row r="792" spans="1:48" x14ac:dyDescent="0.25">
      <c r="A792" s="117"/>
      <c r="B792" s="117"/>
      <c r="C792" s="117"/>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8"/>
      <c r="AL792" s="118"/>
      <c r="AM792" s="118"/>
      <c r="AN792" s="118"/>
      <c r="AO792" s="118"/>
      <c r="AP792" s="118"/>
      <c r="AQ792" s="118"/>
      <c r="AR792" s="118"/>
      <c r="AS792" s="118"/>
      <c r="AT792" s="118"/>
      <c r="AU792" s="118"/>
      <c r="AV792" s="118"/>
    </row>
    <row r="793" spans="1:48" x14ac:dyDescent="0.25">
      <c r="A793" s="117"/>
      <c r="B793" s="117"/>
      <c r="C793" s="117"/>
      <c r="D793" s="118"/>
      <c r="E793" s="118"/>
      <c r="F793" s="118"/>
      <c r="G793" s="118"/>
      <c r="H793" s="118"/>
      <c r="I793" s="118"/>
      <c r="J793" s="118"/>
      <c r="K793" s="118"/>
      <c r="L793" s="118"/>
      <c r="M793" s="118"/>
      <c r="N793" s="118"/>
      <c r="O793" s="118"/>
      <c r="P793" s="118"/>
      <c r="Q793" s="118"/>
      <c r="R793" s="118"/>
      <c r="S793" s="118"/>
      <c r="T793" s="118"/>
      <c r="U793" s="118"/>
      <c r="V793" s="118"/>
      <c r="W793" s="118"/>
      <c r="X793" s="118"/>
      <c r="Y793" s="118"/>
      <c r="Z793" s="118"/>
      <c r="AA793" s="118"/>
      <c r="AB793" s="118"/>
      <c r="AC793" s="118"/>
      <c r="AD793" s="118"/>
      <c r="AE793" s="118"/>
      <c r="AF793" s="118"/>
      <c r="AG793" s="118"/>
      <c r="AH793" s="118"/>
      <c r="AI793" s="118"/>
      <c r="AJ793" s="118"/>
      <c r="AK793" s="118"/>
      <c r="AL793" s="118"/>
      <c r="AM793" s="118"/>
      <c r="AN793" s="118"/>
      <c r="AO793" s="118"/>
      <c r="AP793" s="118"/>
      <c r="AQ793" s="118"/>
      <c r="AR793" s="118"/>
      <c r="AS793" s="118"/>
      <c r="AT793" s="118"/>
      <c r="AU793" s="118"/>
      <c r="AV793" s="118"/>
    </row>
    <row r="794" spans="1:48" x14ac:dyDescent="0.25">
      <c r="A794" s="117"/>
      <c r="B794" s="117"/>
      <c r="C794" s="117"/>
      <c r="D794" s="118"/>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c r="AA794" s="118"/>
      <c r="AB794" s="118"/>
      <c r="AC794" s="118"/>
      <c r="AD794" s="118"/>
      <c r="AE794" s="118"/>
      <c r="AF794" s="118"/>
      <c r="AG794" s="118"/>
      <c r="AH794" s="118"/>
      <c r="AI794" s="118"/>
      <c r="AJ794" s="118"/>
      <c r="AK794" s="118"/>
      <c r="AL794" s="118"/>
      <c r="AM794" s="118"/>
      <c r="AN794" s="118"/>
      <c r="AO794" s="118"/>
      <c r="AP794" s="118"/>
      <c r="AQ794" s="118"/>
      <c r="AR794" s="118"/>
      <c r="AS794" s="118"/>
      <c r="AT794" s="118"/>
      <c r="AU794" s="118"/>
      <c r="AV794" s="118"/>
    </row>
    <row r="795" spans="1:48" x14ac:dyDescent="0.25">
      <c r="A795" s="117"/>
      <c r="B795" s="117"/>
      <c r="C795" s="117"/>
      <c r="D795" s="118"/>
      <c r="E795" s="118"/>
      <c r="F795" s="118"/>
      <c r="G795" s="118"/>
      <c r="H795" s="118"/>
      <c r="I795" s="118"/>
      <c r="J795" s="118"/>
      <c r="K795" s="118"/>
      <c r="L795" s="118"/>
      <c r="M795" s="118"/>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8"/>
      <c r="AL795" s="118"/>
      <c r="AM795" s="118"/>
      <c r="AN795" s="118"/>
      <c r="AO795" s="118"/>
      <c r="AP795" s="118"/>
      <c r="AQ795" s="118"/>
      <c r="AR795" s="118"/>
      <c r="AS795" s="118"/>
      <c r="AT795" s="118"/>
      <c r="AU795" s="118"/>
      <c r="AV795" s="118"/>
    </row>
    <row r="796" spans="1:48" x14ac:dyDescent="0.25">
      <c r="A796" s="117"/>
      <c r="B796" s="117"/>
      <c r="C796" s="117"/>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8"/>
      <c r="AL796" s="118"/>
      <c r="AM796" s="118"/>
      <c r="AN796" s="118"/>
      <c r="AO796" s="118"/>
      <c r="AP796" s="118"/>
      <c r="AQ796" s="118"/>
      <c r="AR796" s="118"/>
      <c r="AS796" s="118"/>
      <c r="AT796" s="118"/>
      <c r="AU796" s="118"/>
      <c r="AV796" s="118"/>
    </row>
    <row r="797" spans="1:48" x14ac:dyDescent="0.25">
      <c r="A797" s="117"/>
      <c r="B797" s="117"/>
      <c r="C797" s="117"/>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8"/>
      <c r="AL797" s="118"/>
      <c r="AM797" s="118"/>
      <c r="AN797" s="118"/>
      <c r="AO797" s="118"/>
      <c r="AP797" s="118"/>
      <c r="AQ797" s="118"/>
      <c r="AR797" s="118"/>
      <c r="AS797" s="118"/>
      <c r="AT797" s="118"/>
      <c r="AU797" s="118"/>
      <c r="AV797" s="118"/>
    </row>
    <row r="798" spans="1:48" x14ac:dyDescent="0.25">
      <c r="A798" s="117"/>
      <c r="B798" s="117"/>
      <c r="C798" s="117"/>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8"/>
      <c r="AL798" s="118"/>
      <c r="AM798" s="118"/>
      <c r="AN798" s="118"/>
      <c r="AO798" s="118"/>
      <c r="AP798" s="118"/>
      <c r="AQ798" s="118"/>
      <c r="AR798" s="118"/>
      <c r="AS798" s="118"/>
      <c r="AT798" s="118"/>
      <c r="AU798" s="118"/>
      <c r="AV798" s="118"/>
    </row>
    <row r="799" spans="1:48" x14ac:dyDescent="0.25">
      <c r="A799" s="117"/>
      <c r="B799" s="117"/>
      <c r="C799" s="117"/>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8"/>
      <c r="AL799" s="118"/>
      <c r="AM799" s="118"/>
      <c r="AN799" s="118"/>
      <c r="AO799" s="118"/>
      <c r="AP799" s="118"/>
      <c r="AQ799" s="118"/>
      <c r="AR799" s="118"/>
      <c r="AS799" s="118"/>
      <c r="AT799" s="118"/>
      <c r="AU799" s="118"/>
      <c r="AV799" s="118"/>
    </row>
    <row r="800" spans="1:48" x14ac:dyDescent="0.25">
      <c r="A800" s="117"/>
      <c r="B800" s="117"/>
      <c r="C800" s="117"/>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8"/>
      <c r="AL800" s="118"/>
      <c r="AM800" s="118"/>
      <c r="AN800" s="118"/>
      <c r="AO800" s="118"/>
      <c r="AP800" s="118"/>
      <c r="AQ800" s="118"/>
      <c r="AR800" s="118"/>
      <c r="AS800" s="118"/>
      <c r="AT800" s="118"/>
      <c r="AU800" s="118"/>
      <c r="AV800" s="118"/>
    </row>
    <row r="801" spans="1:48" x14ac:dyDescent="0.25">
      <c r="A801" s="117"/>
      <c r="B801" s="117"/>
      <c r="C801" s="117"/>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8"/>
      <c r="AL801" s="118"/>
      <c r="AM801" s="118"/>
      <c r="AN801" s="118"/>
      <c r="AO801" s="118"/>
      <c r="AP801" s="118"/>
      <c r="AQ801" s="118"/>
      <c r="AR801" s="118"/>
      <c r="AS801" s="118"/>
      <c r="AT801" s="118"/>
      <c r="AU801" s="118"/>
      <c r="AV801" s="118"/>
    </row>
    <row r="802" spans="1:48" x14ac:dyDescent="0.25">
      <c r="A802" s="117"/>
      <c r="B802" s="117"/>
      <c r="C802" s="117"/>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8"/>
      <c r="AL802" s="118"/>
      <c r="AM802" s="118"/>
      <c r="AN802" s="118"/>
      <c r="AO802" s="118"/>
      <c r="AP802" s="118"/>
      <c r="AQ802" s="118"/>
      <c r="AR802" s="118"/>
      <c r="AS802" s="118"/>
      <c r="AT802" s="118"/>
      <c r="AU802" s="118"/>
      <c r="AV802" s="118"/>
    </row>
    <row r="803" spans="1:48" x14ac:dyDescent="0.25">
      <c r="A803" s="117"/>
      <c r="B803" s="117"/>
      <c r="C803" s="117"/>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8"/>
      <c r="AL803" s="118"/>
      <c r="AM803" s="118"/>
      <c r="AN803" s="118"/>
      <c r="AO803" s="118"/>
      <c r="AP803" s="118"/>
      <c r="AQ803" s="118"/>
      <c r="AR803" s="118"/>
      <c r="AS803" s="118"/>
      <c r="AT803" s="118"/>
      <c r="AU803" s="118"/>
      <c r="AV803" s="118"/>
    </row>
    <row r="804" spans="1:48" x14ac:dyDescent="0.25">
      <c r="A804" s="117"/>
      <c r="B804" s="117"/>
      <c r="C804" s="117"/>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8"/>
      <c r="AL804" s="118"/>
      <c r="AM804" s="118"/>
      <c r="AN804" s="118"/>
      <c r="AO804" s="118"/>
      <c r="AP804" s="118"/>
      <c r="AQ804" s="118"/>
      <c r="AR804" s="118"/>
      <c r="AS804" s="118"/>
      <c r="AT804" s="118"/>
      <c r="AU804" s="118"/>
      <c r="AV804" s="118"/>
    </row>
    <row r="805" spans="1:48" x14ac:dyDescent="0.25">
      <c r="A805" s="117"/>
      <c r="B805" s="117"/>
      <c r="C805" s="117"/>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8"/>
      <c r="AL805" s="118"/>
      <c r="AM805" s="118"/>
      <c r="AN805" s="118"/>
      <c r="AO805" s="118"/>
      <c r="AP805" s="118"/>
      <c r="AQ805" s="118"/>
      <c r="AR805" s="118"/>
      <c r="AS805" s="118"/>
      <c r="AT805" s="118"/>
      <c r="AU805" s="118"/>
      <c r="AV805" s="118"/>
    </row>
    <row r="806" spans="1:48" x14ac:dyDescent="0.25">
      <c r="A806" s="117"/>
      <c r="B806" s="117"/>
      <c r="C806" s="117"/>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8"/>
      <c r="AL806" s="118"/>
      <c r="AM806" s="118"/>
      <c r="AN806" s="118"/>
      <c r="AO806" s="118"/>
      <c r="AP806" s="118"/>
      <c r="AQ806" s="118"/>
      <c r="AR806" s="118"/>
      <c r="AS806" s="118"/>
      <c r="AT806" s="118"/>
      <c r="AU806" s="118"/>
      <c r="AV806" s="118"/>
    </row>
    <row r="807" spans="1:48" x14ac:dyDescent="0.25">
      <c r="A807" s="117"/>
      <c r="B807" s="117"/>
      <c r="C807" s="117"/>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8"/>
      <c r="AL807" s="118"/>
      <c r="AM807" s="118"/>
      <c r="AN807" s="118"/>
      <c r="AO807" s="118"/>
      <c r="AP807" s="118"/>
      <c r="AQ807" s="118"/>
      <c r="AR807" s="118"/>
      <c r="AS807" s="118"/>
      <c r="AT807" s="118"/>
      <c r="AU807" s="118"/>
      <c r="AV807" s="118"/>
    </row>
    <row r="808" spans="1:48" x14ac:dyDescent="0.25">
      <c r="A808" s="117"/>
      <c r="B808" s="117"/>
      <c r="C808" s="117"/>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8"/>
      <c r="AL808" s="118"/>
      <c r="AM808" s="118"/>
      <c r="AN808" s="118"/>
      <c r="AO808" s="118"/>
      <c r="AP808" s="118"/>
      <c r="AQ808" s="118"/>
      <c r="AR808" s="118"/>
      <c r="AS808" s="118"/>
      <c r="AT808" s="118"/>
      <c r="AU808" s="118"/>
      <c r="AV808" s="118"/>
    </row>
    <row r="809" spans="1:48" x14ac:dyDescent="0.25">
      <c r="A809" s="117"/>
      <c r="B809" s="117"/>
      <c r="C809" s="117"/>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8"/>
      <c r="AL809" s="118"/>
      <c r="AM809" s="118"/>
      <c r="AN809" s="118"/>
      <c r="AO809" s="118"/>
      <c r="AP809" s="118"/>
      <c r="AQ809" s="118"/>
      <c r="AR809" s="118"/>
      <c r="AS809" s="118"/>
      <c r="AT809" s="118"/>
      <c r="AU809" s="118"/>
      <c r="AV809" s="118"/>
    </row>
    <row r="810" spans="1:48" x14ac:dyDescent="0.25">
      <c r="A810" s="117"/>
      <c r="B810" s="117"/>
      <c r="C810" s="117"/>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8"/>
      <c r="AL810" s="118"/>
      <c r="AM810" s="118"/>
      <c r="AN810" s="118"/>
      <c r="AO810" s="118"/>
      <c r="AP810" s="118"/>
      <c r="AQ810" s="118"/>
      <c r="AR810" s="118"/>
      <c r="AS810" s="118"/>
      <c r="AT810" s="118"/>
      <c r="AU810" s="118"/>
      <c r="AV810" s="118"/>
    </row>
    <row r="811" spans="1:48" x14ac:dyDescent="0.25">
      <c r="A811" s="117"/>
      <c r="B811" s="117"/>
      <c r="C811" s="117"/>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8"/>
      <c r="AL811" s="118"/>
      <c r="AM811" s="118"/>
      <c r="AN811" s="118"/>
      <c r="AO811" s="118"/>
      <c r="AP811" s="118"/>
      <c r="AQ811" s="118"/>
      <c r="AR811" s="118"/>
      <c r="AS811" s="118"/>
      <c r="AT811" s="118"/>
      <c r="AU811" s="118"/>
      <c r="AV811" s="118"/>
    </row>
    <row r="812" spans="1:48" x14ac:dyDescent="0.25">
      <c r="A812" s="117"/>
      <c r="B812" s="117"/>
      <c r="C812" s="117"/>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8"/>
      <c r="AL812" s="118"/>
      <c r="AM812" s="118"/>
      <c r="AN812" s="118"/>
      <c r="AO812" s="118"/>
      <c r="AP812" s="118"/>
      <c r="AQ812" s="118"/>
      <c r="AR812" s="118"/>
      <c r="AS812" s="118"/>
      <c r="AT812" s="118"/>
      <c r="AU812" s="118"/>
      <c r="AV812" s="118"/>
    </row>
    <row r="813" spans="1:48" x14ac:dyDescent="0.25">
      <c r="A813" s="117"/>
      <c r="B813" s="117"/>
      <c r="C813" s="117"/>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8"/>
      <c r="AL813" s="118"/>
      <c r="AM813" s="118"/>
      <c r="AN813" s="118"/>
      <c r="AO813" s="118"/>
      <c r="AP813" s="118"/>
      <c r="AQ813" s="118"/>
      <c r="AR813" s="118"/>
      <c r="AS813" s="118"/>
      <c r="AT813" s="118"/>
      <c r="AU813" s="118"/>
      <c r="AV813" s="118"/>
    </row>
    <row r="814" spans="1:48" x14ac:dyDescent="0.25">
      <c r="A814" s="117"/>
      <c r="B814" s="117"/>
      <c r="C814" s="117"/>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8"/>
      <c r="AL814" s="118"/>
      <c r="AM814" s="118"/>
      <c r="AN814" s="118"/>
      <c r="AO814" s="118"/>
      <c r="AP814" s="118"/>
      <c r="AQ814" s="118"/>
      <c r="AR814" s="118"/>
      <c r="AS814" s="118"/>
      <c r="AT814" s="118"/>
      <c r="AU814" s="118"/>
      <c r="AV814" s="118"/>
    </row>
    <row r="815" spans="1:48" x14ac:dyDescent="0.25">
      <c r="A815" s="117"/>
      <c r="B815" s="117"/>
      <c r="C815" s="117"/>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8"/>
      <c r="AL815" s="118"/>
      <c r="AM815" s="118"/>
      <c r="AN815" s="118"/>
      <c r="AO815" s="118"/>
      <c r="AP815" s="118"/>
      <c r="AQ815" s="118"/>
      <c r="AR815" s="118"/>
      <c r="AS815" s="118"/>
      <c r="AT815" s="118"/>
      <c r="AU815" s="118"/>
      <c r="AV815" s="118"/>
    </row>
    <row r="816" spans="1:48" x14ac:dyDescent="0.25">
      <c r="A816" s="117"/>
      <c r="B816" s="117"/>
      <c r="C816" s="117"/>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8"/>
      <c r="AL816" s="118"/>
      <c r="AM816" s="118"/>
      <c r="AN816" s="118"/>
      <c r="AO816" s="118"/>
      <c r="AP816" s="118"/>
      <c r="AQ816" s="118"/>
      <c r="AR816" s="118"/>
      <c r="AS816" s="118"/>
      <c r="AT816" s="118"/>
      <c r="AU816" s="118"/>
      <c r="AV816" s="118"/>
    </row>
    <row r="817" spans="1:48" x14ac:dyDescent="0.25">
      <c r="A817" s="117"/>
      <c r="B817" s="117"/>
      <c r="C817" s="117"/>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8"/>
      <c r="AL817" s="118"/>
      <c r="AM817" s="118"/>
      <c r="AN817" s="118"/>
      <c r="AO817" s="118"/>
      <c r="AP817" s="118"/>
      <c r="AQ817" s="118"/>
      <c r="AR817" s="118"/>
      <c r="AS817" s="118"/>
      <c r="AT817" s="118"/>
      <c r="AU817" s="118"/>
      <c r="AV817" s="118"/>
    </row>
    <row r="818" spans="1:48" x14ac:dyDescent="0.25">
      <c r="A818" s="117"/>
      <c r="B818" s="117"/>
      <c r="C818" s="117"/>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8"/>
      <c r="AL818" s="118"/>
      <c r="AM818" s="118"/>
      <c r="AN818" s="118"/>
      <c r="AO818" s="118"/>
      <c r="AP818" s="118"/>
      <c r="AQ818" s="118"/>
      <c r="AR818" s="118"/>
      <c r="AS818" s="118"/>
      <c r="AT818" s="118"/>
      <c r="AU818" s="118"/>
      <c r="AV818" s="118"/>
    </row>
    <row r="819" spans="1:48" x14ac:dyDescent="0.25">
      <c r="A819" s="117"/>
      <c r="B819" s="117"/>
      <c r="C819" s="117"/>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row>
    <row r="820" spans="1:48" x14ac:dyDescent="0.25">
      <c r="A820" s="117"/>
      <c r="B820" s="117"/>
      <c r="C820" s="117"/>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8"/>
      <c r="AL820" s="118"/>
      <c r="AM820" s="118"/>
      <c r="AN820" s="118"/>
      <c r="AO820" s="118"/>
      <c r="AP820" s="118"/>
      <c r="AQ820" s="118"/>
      <c r="AR820" s="118"/>
      <c r="AS820" s="118"/>
      <c r="AT820" s="118"/>
      <c r="AU820" s="118"/>
      <c r="AV820" s="118"/>
    </row>
    <row r="821" spans="1:48" x14ac:dyDescent="0.25">
      <c r="A821" s="117"/>
      <c r="B821" s="117"/>
      <c r="C821" s="117"/>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8"/>
      <c r="AL821" s="118"/>
      <c r="AM821" s="118"/>
      <c r="AN821" s="118"/>
      <c r="AO821" s="118"/>
      <c r="AP821" s="118"/>
      <c r="AQ821" s="118"/>
      <c r="AR821" s="118"/>
      <c r="AS821" s="118"/>
      <c r="AT821" s="118"/>
      <c r="AU821" s="118"/>
      <c r="AV821" s="118"/>
    </row>
    <row r="822" spans="1:48" x14ac:dyDescent="0.25">
      <c r="A822" s="117"/>
      <c r="B822" s="117"/>
      <c r="C822" s="117"/>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8"/>
      <c r="AL822" s="118"/>
      <c r="AM822" s="118"/>
      <c r="AN822" s="118"/>
      <c r="AO822" s="118"/>
      <c r="AP822" s="118"/>
      <c r="AQ822" s="118"/>
      <c r="AR822" s="118"/>
      <c r="AS822" s="118"/>
      <c r="AT822" s="118"/>
      <c r="AU822" s="118"/>
      <c r="AV822" s="118"/>
    </row>
    <row r="823" spans="1:48" x14ac:dyDescent="0.25">
      <c r="A823" s="117"/>
      <c r="B823" s="117"/>
      <c r="C823" s="117"/>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8"/>
      <c r="AL823" s="118"/>
      <c r="AM823" s="118"/>
      <c r="AN823" s="118"/>
      <c r="AO823" s="118"/>
      <c r="AP823" s="118"/>
      <c r="AQ823" s="118"/>
      <c r="AR823" s="118"/>
      <c r="AS823" s="118"/>
      <c r="AT823" s="118"/>
      <c r="AU823" s="118"/>
      <c r="AV823" s="118"/>
    </row>
    <row r="824" spans="1:48" x14ac:dyDescent="0.25">
      <c r="A824" s="117"/>
      <c r="B824" s="117"/>
      <c r="C824" s="117"/>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8"/>
      <c r="AL824" s="118"/>
      <c r="AM824" s="118"/>
      <c r="AN824" s="118"/>
      <c r="AO824" s="118"/>
      <c r="AP824" s="118"/>
      <c r="AQ824" s="118"/>
      <c r="AR824" s="118"/>
      <c r="AS824" s="118"/>
      <c r="AT824" s="118"/>
      <c r="AU824" s="118"/>
      <c r="AV824" s="118"/>
    </row>
    <row r="825" spans="1:48" x14ac:dyDescent="0.25">
      <c r="A825" s="117"/>
      <c r="B825" s="117"/>
      <c r="C825" s="117"/>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row>
    <row r="826" spans="1:48" x14ac:dyDescent="0.25">
      <c r="A826" s="117"/>
      <c r="B826" s="117"/>
      <c r="C826" s="117"/>
      <c r="D826" s="118"/>
      <c r="E826" s="118"/>
      <c r="F826" s="118"/>
      <c r="G826" s="118"/>
      <c r="H826" s="118"/>
      <c r="I826" s="118"/>
      <c r="J826" s="118"/>
      <c r="K826" s="118"/>
      <c r="L826" s="118"/>
      <c r="M826" s="118"/>
      <c r="N826" s="118"/>
      <c r="O826" s="118"/>
      <c r="P826" s="118"/>
      <c r="Q826" s="118"/>
      <c r="R826" s="118"/>
      <c r="S826" s="118"/>
      <c r="T826" s="118"/>
      <c r="U826" s="118"/>
      <c r="V826" s="118"/>
      <c r="W826" s="118"/>
      <c r="X826" s="118"/>
      <c r="Y826" s="118"/>
      <c r="Z826" s="118"/>
      <c r="AA826" s="118"/>
      <c r="AB826" s="118"/>
      <c r="AC826" s="118"/>
      <c r="AD826" s="118"/>
      <c r="AE826" s="118"/>
      <c r="AF826" s="118"/>
      <c r="AG826" s="118"/>
      <c r="AH826" s="118"/>
      <c r="AI826" s="118"/>
      <c r="AJ826" s="118"/>
      <c r="AK826" s="118"/>
      <c r="AL826" s="118"/>
      <c r="AM826" s="118"/>
      <c r="AN826" s="118"/>
      <c r="AO826" s="118"/>
      <c r="AP826" s="118"/>
      <c r="AQ826" s="118"/>
      <c r="AR826" s="118"/>
      <c r="AS826" s="118"/>
      <c r="AT826" s="118"/>
      <c r="AU826" s="118"/>
      <c r="AV826" s="118"/>
    </row>
    <row r="827" spans="1:48" x14ac:dyDescent="0.25">
      <c r="A827" s="117"/>
      <c r="B827" s="117"/>
      <c r="C827" s="117"/>
      <c r="D827" s="118"/>
      <c r="E827" s="118"/>
      <c r="F827" s="118"/>
      <c r="G827" s="118"/>
      <c r="H827" s="118"/>
      <c r="I827" s="118"/>
      <c r="J827" s="118"/>
      <c r="K827" s="118"/>
      <c r="L827" s="118"/>
      <c r="M827" s="118"/>
      <c r="N827" s="118"/>
      <c r="O827" s="118"/>
      <c r="P827" s="118"/>
      <c r="Q827" s="118"/>
      <c r="R827" s="118"/>
      <c r="S827" s="118"/>
      <c r="T827" s="118"/>
      <c r="U827" s="118"/>
      <c r="V827" s="118"/>
      <c r="W827" s="118"/>
      <c r="X827" s="118"/>
      <c r="Y827" s="118"/>
      <c r="Z827" s="118"/>
      <c r="AA827" s="118"/>
      <c r="AB827" s="118"/>
      <c r="AC827" s="118"/>
      <c r="AD827" s="118"/>
      <c r="AE827" s="118"/>
      <c r="AF827" s="118"/>
      <c r="AG827" s="118"/>
      <c r="AH827" s="118"/>
      <c r="AI827" s="118"/>
      <c r="AJ827" s="118"/>
      <c r="AK827" s="118"/>
      <c r="AL827" s="118"/>
      <c r="AM827" s="118"/>
      <c r="AN827" s="118"/>
      <c r="AO827" s="118"/>
      <c r="AP827" s="118"/>
      <c r="AQ827" s="118"/>
      <c r="AR827" s="118"/>
      <c r="AS827" s="118"/>
      <c r="AT827" s="118"/>
      <c r="AU827" s="118"/>
      <c r="AV827" s="118"/>
    </row>
    <row r="828" spans="1:48" x14ac:dyDescent="0.25">
      <c r="A828" s="117"/>
      <c r="B828" s="117"/>
      <c r="C828" s="117"/>
      <c r="D828" s="118"/>
      <c r="E828" s="118"/>
      <c r="F828" s="118"/>
      <c r="G828" s="118"/>
      <c r="H828" s="118"/>
      <c r="I828" s="118"/>
      <c r="J828" s="118"/>
      <c r="K828" s="118"/>
      <c r="L828" s="118"/>
      <c r="M828" s="118"/>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8"/>
      <c r="AL828" s="118"/>
      <c r="AM828" s="118"/>
      <c r="AN828" s="118"/>
      <c r="AO828" s="118"/>
      <c r="AP828" s="118"/>
      <c r="AQ828" s="118"/>
      <c r="AR828" s="118"/>
      <c r="AS828" s="118"/>
      <c r="AT828" s="118"/>
      <c r="AU828" s="118"/>
      <c r="AV828" s="118"/>
    </row>
    <row r="829" spans="1:48" x14ac:dyDescent="0.25">
      <c r="A829" s="117"/>
      <c r="B829" s="117"/>
      <c r="C829" s="117"/>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8"/>
      <c r="AL829" s="118"/>
      <c r="AM829" s="118"/>
      <c r="AN829" s="118"/>
      <c r="AO829" s="118"/>
      <c r="AP829" s="118"/>
      <c r="AQ829" s="118"/>
      <c r="AR829" s="118"/>
      <c r="AS829" s="118"/>
      <c r="AT829" s="118"/>
      <c r="AU829" s="118"/>
      <c r="AV829" s="118"/>
    </row>
    <row r="830" spans="1:48" x14ac:dyDescent="0.25">
      <c r="A830" s="117"/>
      <c r="B830" s="117"/>
      <c r="C830" s="117"/>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8"/>
      <c r="AL830" s="118"/>
      <c r="AM830" s="118"/>
      <c r="AN830" s="118"/>
      <c r="AO830" s="118"/>
      <c r="AP830" s="118"/>
      <c r="AQ830" s="118"/>
      <c r="AR830" s="118"/>
      <c r="AS830" s="118"/>
      <c r="AT830" s="118"/>
      <c r="AU830" s="118"/>
      <c r="AV830" s="118"/>
    </row>
    <row r="831" spans="1:48" x14ac:dyDescent="0.25">
      <c r="A831" s="117"/>
      <c r="B831" s="117"/>
      <c r="C831" s="117"/>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row>
    <row r="832" spans="1:48" x14ac:dyDescent="0.25">
      <c r="A832" s="117"/>
      <c r="B832" s="117"/>
      <c r="C832" s="117"/>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8"/>
      <c r="AL832" s="118"/>
      <c r="AM832" s="118"/>
      <c r="AN832" s="118"/>
      <c r="AO832" s="118"/>
      <c r="AP832" s="118"/>
      <c r="AQ832" s="118"/>
      <c r="AR832" s="118"/>
      <c r="AS832" s="118"/>
      <c r="AT832" s="118"/>
      <c r="AU832" s="118"/>
      <c r="AV832" s="118"/>
    </row>
    <row r="833" spans="1:48" x14ac:dyDescent="0.25">
      <c r="A833" s="117"/>
      <c r="B833" s="117"/>
      <c r="C833" s="117"/>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8"/>
      <c r="AL833" s="118"/>
      <c r="AM833" s="118"/>
      <c r="AN833" s="118"/>
      <c r="AO833" s="118"/>
      <c r="AP833" s="118"/>
      <c r="AQ833" s="118"/>
      <c r="AR833" s="118"/>
      <c r="AS833" s="118"/>
      <c r="AT833" s="118"/>
      <c r="AU833" s="118"/>
      <c r="AV833" s="118"/>
    </row>
    <row r="834" spans="1:48" x14ac:dyDescent="0.25">
      <c r="A834" s="117"/>
      <c r="B834" s="117"/>
      <c r="C834" s="117"/>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8"/>
      <c r="AL834" s="118"/>
      <c r="AM834" s="118"/>
      <c r="AN834" s="118"/>
      <c r="AO834" s="118"/>
      <c r="AP834" s="118"/>
      <c r="AQ834" s="118"/>
      <c r="AR834" s="118"/>
      <c r="AS834" s="118"/>
      <c r="AT834" s="118"/>
      <c r="AU834" s="118"/>
      <c r="AV834" s="118"/>
    </row>
    <row r="835" spans="1:48" x14ac:dyDescent="0.25">
      <c r="A835" s="117"/>
      <c r="B835" s="117"/>
      <c r="C835" s="117"/>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8"/>
      <c r="AL835" s="118"/>
      <c r="AM835" s="118"/>
      <c r="AN835" s="118"/>
      <c r="AO835" s="118"/>
      <c r="AP835" s="118"/>
      <c r="AQ835" s="118"/>
      <c r="AR835" s="118"/>
      <c r="AS835" s="118"/>
      <c r="AT835" s="118"/>
      <c r="AU835" s="118"/>
      <c r="AV835" s="118"/>
    </row>
    <row r="836" spans="1:48" x14ac:dyDescent="0.25">
      <c r="A836" s="117"/>
      <c r="B836" s="117"/>
      <c r="C836" s="117"/>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8"/>
      <c r="AL836" s="118"/>
      <c r="AM836" s="118"/>
      <c r="AN836" s="118"/>
      <c r="AO836" s="118"/>
      <c r="AP836" s="118"/>
      <c r="AQ836" s="118"/>
      <c r="AR836" s="118"/>
      <c r="AS836" s="118"/>
      <c r="AT836" s="118"/>
      <c r="AU836" s="118"/>
      <c r="AV836" s="118"/>
    </row>
    <row r="837" spans="1:48" x14ac:dyDescent="0.25">
      <c r="A837" s="117"/>
      <c r="B837" s="117"/>
      <c r="C837" s="117"/>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8"/>
      <c r="AL837" s="118"/>
      <c r="AM837" s="118"/>
      <c r="AN837" s="118"/>
      <c r="AO837" s="118"/>
      <c r="AP837" s="118"/>
      <c r="AQ837" s="118"/>
      <c r="AR837" s="118"/>
      <c r="AS837" s="118"/>
      <c r="AT837" s="118"/>
      <c r="AU837" s="118"/>
      <c r="AV837" s="118"/>
    </row>
    <row r="838" spans="1:48" x14ac:dyDescent="0.25">
      <c r="A838" s="117"/>
      <c r="B838" s="117"/>
      <c r="C838" s="117"/>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8"/>
      <c r="AL838" s="118"/>
      <c r="AM838" s="118"/>
      <c r="AN838" s="118"/>
      <c r="AO838" s="118"/>
      <c r="AP838" s="118"/>
      <c r="AQ838" s="118"/>
      <c r="AR838" s="118"/>
      <c r="AS838" s="118"/>
      <c r="AT838" s="118"/>
      <c r="AU838" s="118"/>
      <c r="AV838" s="118"/>
    </row>
    <row r="839" spans="1:48" x14ac:dyDescent="0.25">
      <c r="A839" s="117"/>
      <c r="B839" s="117"/>
      <c r="C839" s="117"/>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8"/>
      <c r="AL839" s="118"/>
      <c r="AM839" s="118"/>
      <c r="AN839" s="118"/>
      <c r="AO839" s="118"/>
      <c r="AP839" s="118"/>
      <c r="AQ839" s="118"/>
      <c r="AR839" s="118"/>
      <c r="AS839" s="118"/>
      <c r="AT839" s="118"/>
      <c r="AU839" s="118"/>
      <c r="AV839" s="118"/>
    </row>
    <row r="840" spans="1:48" x14ac:dyDescent="0.25">
      <c r="A840" s="117"/>
      <c r="B840" s="117"/>
      <c r="C840" s="117"/>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8"/>
      <c r="AL840" s="118"/>
      <c r="AM840" s="118"/>
      <c r="AN840" s="118"/>
      <c r="AO840" s="118"/>
      <c r="AP840" s="118"/>
      <c r="AQ840" s="118"/>
      <c r="AR840" s="118"/>
      <c r="AS840" s="118"/>
      <c r="AT840" s="118"/>
      <c r="AU840" s="118"/>
      <c r="AV840" s="118"/>
    </row>
    <row r="841" spans="1:48" x14ac:dyDescent="0.25">
      <c r="A841" s="117"/>
      <c r="B841" s="117"/>
      <c r="C841" s="117"/>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8"/>
      <c r="AL841" s="118"/>
      <c r="AM841" s="118"/>
      <c r="AN841" s="118"/>
      <c r="AO841" s="118"/>
      <c r="AP841" s="118"/>
      <c r="AQ841" s="118"/>
      <c r="AR841" s="118"/>
      <c r="AS841" s="118"/>
      <c r="AT841" s="118"/>
      <c r="AU841" s="118"/>
      <c r="AV841" s="118"/>
    </row>
    <row r="842" spans="1:48" x14ac:dyDescent="0.25">
      <c r="A842" s="117"/>
      <c r="B842" s="117"/>
      <c r="C842" s="117"/>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8"/>
      <c r="AL842" s="118"/>
      <c r="AM842" s="118"/>
      <c r="AN842" s="118"/>
      <c r="AO842" s="118"/>
      <c r="AP842" s="118"/>
      <c r="AQ842" s="118"/>
      <c r="AR842" s="118"/>
      <c r="AS842" s="118"/>
      <c r="AT842" s="118"/>
      <c r="AU842" s="118"/>
      <c r="AV842" s="118"/>
    </row>
    <row r="843" spans="1:48" x14ac:dyDescent="0.25">
      <c r="A843" s="117"/>
      <c r="B843" s="117"/>
      <c r="C843" s="117"/>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8"/>
      <c r="AL843" s="118"/>
      <c r="AM843" s="118"/>
      <c r="AN843" s="118"/>
      <c r="AO843" s="118"/>
      <c r="AP843" s="118"/>
      <c r="AQ843" s="118"/>
      <c r="AR843" s="118"/>
      <c r="AS843" s="118"/>
      <c r="AT843" s="118"/>
      <c r="AU843" s="118"/>
      <c r="AV843" s="118"/>
    </row>
    <row r="844" spans="1:48" x14ac:dyDescent="0.25">
      <c r="A844" s="117"/>
      <c r="B844" s="117"/>
      <c r="C844" s="117"/>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8"/>
      <c r="AL844" s="118"/>
      <c r="AM844" s="118"/>
      <c r="AN844" s="118"/>
      <c r="AO844" s="118"/>
      <c r="AP844" s="118"/>
      <c r="AQ844" s="118"/>
      <c r="AR844" s="118"/>
      <c r="AS844" s="118"/>
      <c r="AT844" s="118"/>
      <c r="AU844" s="118"/>
      <c r="AV844" s="118"/>
    </row>
    <row r="845" spans="1:48" x14ac:dyDescent="0.25">
      <c r="A845" s="117"/>
      <c r="B845" s="117"/>
      <c r="C845" s="117"/>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8"/>
      <c r="AL845" s="118"/>
      <c r="AM845" s="118"/>
      <c r="AN845" s="118"/>
      <c r="AO845" s="118"/>
      <c r="AP845" s="118"/>
      <c r="AQ845" s="118"/>
      <c r="AR845" s="118"/>
      <c r="AS845" s="118"/>
      <c r="AT845" s="118"/>
      <c r="AU845" s="118"/>
      <c r="AV845" s="118"/>
    </row>
    <row r="846" spans="1:48" x14ac:dyDescent="0.25">
      <c r="A846" s="117"/>
      <c r="B846" s="117"/>
      <c r="C846" s="117"/>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8"/>
      <c r="AL846" s="118"/>
      <c r="AM846" s="118"/>
      <c r="AN846" s="118"/>
      <c r="AO846" s="118"/>
      <c r="AP846" s="118"/>
      <c r="AQ846" s="118"/>
      <c r="AR846" s="118"/>
      <c r="AS846" s="118"/>
      <c r="AT846" s="118"/>
      <c r="AU846" s="118"/>
      <c r="AV846" s="118"/>
    </row>
    <row r="847" spans="1:48" x14ac:dyDescent="0.25">
      <c r="A847" s="117"/>
      <c r="B847" s="117"/>
      <c r="C847" s="117"/>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8"/>
      <c r="AL847" s="118"/>
      <c r="AM847" s="118"/>
      <c r="AN847" s="118"/>
      <c r="AO847" s="118"/>
      <c r="AP847" s="118"/>
      <c r="AQ847" s="118"/>
      <c r="AR847" s="118"/>
      <c r="AS847" s="118"/>
      <c r="AT847" s="118"/>
      <c r="AU847" s="118"/>
      <c r="AV847" s="118"/>
    </row>
    <row r="848" spans="1:48" x14ac:dyDescent="0.25">
      <c r="A848" s="117"/>
      <c r="B848" s="117"/>
      <c r="C848" s="117"/>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8"/>
      <c r="AL848" s="118"/>
      <c r="AM848" s="118"/>
      <c r="AN848" s="118"/>
      <c r="AO848" s="118"/>
      <c r="AP848" s="118"/>
      <c r="AQ848" s="118"/>
      <c r="AR848" s="118"/>
      <c r="AS848" s="118"/>
      <c r="AT848" s="118"/>
      <c r="AU848" s="118"/>
      <c r="AV848" s="118"/>
    </row>
    <row r="849" spans="1:48" x14ac:dyDescent="0.25">
      <c r="A849" s="117"/>
      <c r="B849" s="117"/>
      <c r="C849" s="117"/>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8"/>
      <c r="AL849" s="118"/>
      <c r="AM849" s="118"/>
      <c r="AN849" s="118"/>
      <c r="AO849" s="118"/>
      <c r="AP849" s="118"/>
      <c r="AQ849" s="118"/>
      <c r="AR849" s="118"/>
      <c r="AS849" s="118"/>
      <c r="AT849" s="118"/>
      <c r="AU849" s="118"/>
      <c r="AV849" s="118"/>
    </row>
    <row r="850" spans="1:48" x14ac:dyDescent="0.25">
      <c r="A850" s="117"/>
      <c r="B850" s="117"/>
      <c r="C850" s="117"/>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row>
    <row r="851" spans="1:48" x14ac:dyDescent="0.25">
      <c r="A851" s="117"/>
      <c r="B851" s="117"/>
      <c r="C851" s="117"/>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8"/>
      <c r="AL851" s="118"/>
      <c r="AM851" s="118"/>
      <c r="AN851" s="118"/>
      <c r="AO851" s="118"/>
      <c r="AP851" s="118"/>
      <c r="AQ851" s="118"/>
      <c r="AR851" s="118"/>
      <c r="AS851" s="118"/>
      <c r="AT851" s="118"/>
      <c r="AU851" s="118"/>
      <c r="AV851" s="118"/>
    </row>
    <row r="852" spans="1:48" x14ac:dyDescent="0.25">
      <c r="A852" s="117"/>
      <c r="B852" s="117"/>
      <c r="C852" s="117"/>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8"/>
      <c r="AL852" s="118"/>
      <c r="AM852" s="118"/>
      <c r="AN852" s="118"/>
      <c r="AO852" s="118"/>
      <c r="AP852" s="118"/>
      <c r="AQ852" s="118"/>
      <c r="AR852" s="118"/>
      <c r="AS852" s="118"/>
      <c r="AT852" s="118"/>
      <c r="AU852" s="118"/>
      <c r="AV852" s="118"/>
    </row>
    <row r="853" spans="1:48" x14ac:dyDescent="0.25">
      <c r="A853" s="117"/>
      <c r="B853" s="117"/>
      <c r="C853" s="117"/>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8"/>
      <c r="AL853" s="118"/>
      <c r="AM853" s="118"/>
      <c r="AN853" s="118"/>
      <c r="AO853" s="118"/>
      <c r="AP853" s="118"/>
      <c r="AQ853" s="118"/>
      <c r="AR853" s="118"/>
      <c r="AS853" s="118"/>
      <c r="AT853" s="118"/>
      <c r="AU853" s="118"/>
      <c r="AV853" s="118"/>
    </row>
    <row r="854" spans="1:48" x14ac:dyDescent="0.25">
      <c r="A854" s="117"/>
      <c r="B854" s="117"/>
      <c r="C854" s="117"/>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8"/>
      <c r="AL854" s="118"/>
      <c r="AM854" s="118"/>
      <c r="AN854" s="118"/>
      <c r="AO854" s="118"/>
      <c r="AP854" s="118"/>
      <c r="AQ854" s="118"/>
      <c r="AR854" s="118"/>
      <c r="AS854" s="118"/>
      <c r="AT854" s="118"/>
      <c r="AU854" s="118"/>
      <c r="AV854" s="118"/>
    </row>
    <row r="855" spans="1:48" x14ac:dyDescent="0.25">
      <c r="A855" s="117"/>
      <c r="B855" s="117"/>
      <c r="C855" s="117"/>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8"/>
      <c r="AL855" s="118"/>
      <c r="AM855" s="118"/>
      <c r="AN855" s="118"/>
      <c r="AO855" s="118"/>
      <c r="AP855" s="118"/>
      <c r="AQ855" s="118"/>
      <c r="AR855" s="118"/>
      <c r="AS855" s="118"/>
      <c r="AT855" s="118"/>
      <c r="AU855" s="118"/>
      <c r="AV855" s="118"/>
    </row>
    <row r="856" spans="1:48" x14ac:dyDescent="0.25">
      <c r="A856" s="117"/>
      <c r="B856" s="117"/>
      <c r="C856" s="117"/>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8"/>
      <c r="AL856" s="118"/>
      <c r="AM856" s="118"/>
      <c r="AN856" s="118"/>
      <c r="AO856" s="118"/>
      <c r="AP856" s="118"/>
      <c r="AQ856" s="118"/>
      <c r="AR856" s="118"/>
      <c r="AS856" s="118"/>
      <c r="AT856" s="118"/>
      <c r="AU856" s="118"/>
      <c r="AV856" s="118"/>
    </row>
    <row r="857" spans="1:48" x14ac:dyDescent="0.25">
      <c r="A857" s="117"/>
      <c r="B857" s="117"/>
      <c r="C857" s="117"/>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8"/>
      <c r="AL857" s="118"/>
      <c r="AM857" s="118"/>
      <c r="AN857" s="118"/>
      <c r="AO857" s="118"/>
      <c r="AP857" s="118"/>
      <c r="AQ857" s="118"/>
      <c r="AR857" s="118"/>
      <c r="AS857" s="118"/>
      <c r="AT857" s="118"/>
      <c r="AU857" s="118"/>
      <c r="AV857" s="118"/>
    </row>
    <row r="858" spans="1:48" x14ac:dyDescent="0.25">
      <c r="A858" s="117"/>
      <c r="B858" s="117"/>
      <c r="C858" s="117"/>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8"/>
      <c r="AL858" s="118"/>
      <c r="AM858" s="118"/>
      <c r="AN858" s="118"/>
      <c r="AO858" s="118"/>
      <c r="AP858" s="118"/>
      <c r="AQ858" s="118"/>
      <c r="AR858" s="118"/>
      <c r="AS858" s="118"/>
      <c r="AT858" s="118"/>
      <c r="AU858" s="118"/>
      <c r="AV858" s="118"/>
    </row>
    <row r="859" spans="1:48" x14ac:dyDescent="0.25">
      <c r="A859" s="117"/>
      <c r="B859" s="117"/>
      <c r="C859" s="117"/>
      <c r="D859" s="118"/>
      <c r="E859" s="118"/>
      <c r="F859" s="118"/>
      <c r="G859" s="118"/>
      <c r="H859" s="118"/>
      <c r="I859" s="118"/>
      <c r="J859" s="118"/>
      <c r="K859" s="118"/>
      <c r="L859" s="118"/>
      <c r="M859" s="118"/>
      <c r="N859" s="118"/>
      <c r="O859" s="118"/>
      <c r="P859" s="118"/>
      <c r="Q859" s="118"/>
      <c r="R859" s="118"/>
      <c r="S859" s="118"/>
      <c r="T859" s="118"/>
      <c r="U859" s="118"/>
      <c r="V859" s="118"/>
      <c r="W859" s="118"/>
      <c r="X859" s="118"/>
      <c r="Y859" s="118"/>
      <c r="Z859" s="118"/>
      <c r="AA859" s="118"/>
      <c r="AB859" s="118"/>
      <c r="AC859" s="118"/>
      <c r="AD859" s="118"/>
      <c r="AE859" s="118"/>
      <c r="AF859" s="118"/>
      <c r="AG859" s="118"/>
      <c r="AH859" s="118"/>
      <c r="AI859" s="118"/>
      <c r="AJ859" s="118"/>
      <c r="AK859" s="118"/>
      <c r="AL859" s="118"/>
      <c r="AM859" s="118"/>
      <c r="AN859" s="118"/>
      <c r="AO859" s="118"/>
      <c r="AP859" s="118"/>
      <c r="AQ859" s="118"/>
      <c r="AR859" s="118"/>
      <c r="AS859" s="118"/>
      <c r="AT859" s="118"/>
      <c r="AU859" s="118"/>
      <c r="AV859" s="118"/>
    </row>
    <row r="860" spans="1:48" x14ac:dyDescent="0.25">
      <c r="A860" s="117"/>
      <c r="B860" s="117"/>
      <c r="C860" s="117"/>
      <c r="D860" s="118"/>
      <c r="E860" s="118"/>
      <c r="F860" s="118"/>
      <c r="G860" s="118"/>
      <c r="H860" s="118"/>
      <c r="I860" s="118"/>
      <c r="J860" s="118"/>
      <c r="K860" s="118"/>
      <c r="L860" s="118"/>
      <c r="M860" s="118"/>
      <c r="N860" s="118"/>
      <c r="O860" s="118"/>
      <c r="P860" s="118"/>
      <c r="Q860" s="118"/>
      <c r="R860" s="118"/>
      <c r="S860" s="118"/>
      <c r="T860" s="118"/>
      <c r="U860" s="118"/>
      <c r="V860" s="118"/>
      <c r="W860" s="118"/>
      <c r="X860" s="118"/>
      <c r="Y860" s="118"/>
      <c r="Z860" s="118"/>
      <c r="AA860" s="118"/>
      <c r="AB860" s="118"/>
      <c r="AC860" s="118"/>
      <c r="AD860" s="118"/>
      <c r="AE860" s="118"/>
      <c r="AF860" s="118"/>
      <c r="AG860" s="118"/>
      <c r="AH860" s="118"/>
      <c r="AI860" s="118"/>
      <c r="AJ860" s="118"/>
      <c r="AK860" s="118"/>
      <c r="AL860" s="118"/>
      <c r="AM860" s="118"/>
      <c r="AN860" s="118"/>
      <c r="AO860" s="118"/>
      <c r="AP860" s="118"/>
      <c r="AQ860" s="118"/>
      <c r="AR860" s="118"/>
      <c r="AS860" s="118"/>
      <c r="AT860" s="118"/>
      <c r="AU860" s="118"/>
      <c r="AV860" s="118"/>
    </row>
    <row r="861" spans="1:48" x14ac:dyDescent="0.25">
      <c r="A861" s="117"/>
      <c r="B861" s="117"/>
      <c r="C861" s="117"/>
      <c r="D861" s="118"/>
      <c r="E861" s="118"/>
      <c r="F861" s="118"/>
      <c r="G861" s="118"/>
      <c r="H861" s="118"/>
      <c r="I861" s="118"/>
      <c r="J861" s="118"/>
      <c r="K861" s="118"/>
      <c r="L861" s="118"/>
      <c r="M861" s="118"/>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8"/>
      <c r="AL861" s="118"/>
      <c r="AM861" s="118"/>
      <c r="AN861" s="118"/>
      <c r="AO861" s="118"/>
      <c r="AP861" s="118"/>
      <c r="AQ861" s="118"/>
      <c r="AR861" s="118"/>
      <c r="AS861" s="118"/>
      <c r="AT861" s="118"/>
      <c r="AU861" s="118"/>
      <c r="AV861" s="118"/>
    </row>
    <row r="862" spans="1:48" x14ac:dyDescent="0.25">
      <c r="A862" s="117"/>
      <c r="B862" s="117"/>
      <c r="C862" s="117"/>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8"/>
      <c r="AL862" s="118"/>
      <c r="AM862" s="118"/>
      <c r="AN862" s="118"/>
      <c r="AO862" s="118"/>
      <c r="AP862" s="118"/>
      <c r="AQ862" s="118"/>
      <c r="AR862" s="118"/>
      <c r="AS862" s="118"/>
      <c r="AT862" s="118"/>
      <c r="AU862" s="118"/>
      <c r="AV862" s="118"/>
    </row>
    <row r="863" spans="1:48" x14ac:dyDescent="0.25">
      <c r="A863" s="117"/>
      <c r="B863" s="117"/>
      <c r="C863" s="117"/>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8"/>
      <c r="AL863" s="118"/>
      <c r="AM863" s="118"/>
      <c r="AN863" s="118"/>
      <c r="AO863" s="118"/>
      <c r="AP863" s="118"/>
      <c r="AQ863" s="118"/>
      <c r="AR863" s="118"/>
      <c r="AS863" s="118"/>
      <c r="AT863" s="118"/>
      <c r="AU863" s="118"/>
      <c r="AV863" s="118"/>
    </row>
    <row r="864" spans="1:48" x14ac:dyDescent="0.25">
      <c r="A864" s="117"/>
      <c r="B864" s="117"/>
      <c r="C864" s="117"/>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8"/>
      <c r="AL864" s="118"/>
      <c r="AM864" s="118"/>
      <c r="AN864" s="118"/>
      <c r="AO864" s="118"/>
      <c r="AP864" s="118"/>
      <c r="AQ864" s="118"/>
      <c r="AR864" s="118"/>
      <c r="AS864" s="118"/>
      <c r="AT864" s="118"/>
      <c r="AU864" s="118"/>
      <c r="AV864" s="118"/>
    </row>
    <row r="865" spans="1:48" x14ac:dyDescent="0.25">
      <c r="A865" s="117"/>
      <c r="B865" s="117"/>
      <c r="C865" s="117"/>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8"/>
      <c r="AL865" s="118"/>
      <c r="AM865" s="118"/>
      <c r="AN865" s="118"/>
      <c r="AO865" s="118"/>
      <c r="AP865" s="118"/>
      <c r="AQ865" s="118"/>
      <c r="AR865" s="118"/>
      <c r="AS865" s="118"/>
      <c r="AT865" s="118"/>
      <c r="AU865" s="118"/>
      <c r="AV865" s="118"/>
    </row>
    <row r="866" spans="1:48" x14ac:dyDescent="0.25">
      <c r="A866" s="117"/>
      <c r="B866" s="117"/>
      <c r="C866" s="117"/>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8"/>
      <c r="AL866" s="118"/>
      <c r="AM866" s="118"/>
      <c r="AN866" s="118"/>
      <c r="AO866" s="118"/>
      <c r="AP866" s="118"/>
      <c r="AQ866" s="118"/>
      <c r="AR866" s="118"/>
      <c r="AS866" s="118"/>
      <c r="AT866" s="118"/>
      <c r="AU866" s="118"/>
      <c r="AV866" s="118"/>
    </row>
    <row r="867" spans="1:48" x14ac:dyDescent="0.25">
      <c r="A867" s="117"/>
      <c r="B867" s="117"/>
      <c r="C867" s="117"/>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8"/>
      <c r="AL867" s="118"/>
      <c r="AM867" s="118"/>
      <c r="AN867" s="118"/>
      <c r="AO867" s="118"/>
      <c r="AP867" s="118"/>
      <c r="AQ867" s="118"/>
      <c r="AR867" s="118"/>
      <c r="AS867" s="118"/>
      <c r="AT867" s="118"/>
      <c r="AU867" s="118"/>
      <c r="AV867" s="118"/>
    </row>
    <row r="868" spans="1:48" x14ac:dyDescent="0.25">
      <c r="A868" s="117"/>
      <c r="B868" s="117"/>
      <c r="C868" s="117"/>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8"/>
      <c r="AL868" s="118"/>
      <c r="AM868" s="118"/>
      <c r="AN868" s="118"/>
      <c r="AO868" s="118"/>
      <c r="AP868" s="118"/>
      <c r="AQ868" s="118"/>
      <c r="AR868" s="118"/>
      <c r="AS868" s="118"/>
      <c r="AT868" s="118"/>
      <c r="AU868" s="118"/>
      <c r="AV868" s="118"/>
    </row>
    <row r="869" spans="1:48" x14ac:dyDescent="0.25">
      <c r="A869" s="117"/>
      <c r="B869" s="117"/>
      <c r="C869" s="117"/>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8"/>
      <c r="AL869" s="118"/>
      <c r="AM869" s="118"/>
      <c r="AN869" s="118"/>
      <c r="AO869" s="118"/>
      <c r="AP869" s="118"/>
      <c r="AQ869" s="118"/>
      <c r="AR869" s="118"/>
      <c r="AS869" s="118"/>
      <c r="AT869" s="118"/>
      <c r="AU869" s="118"/>
      <c r="AV869" s="118"/>
    </row>
    <row r="870" spans="1:48" x14ac:dyDescent="0.25">
      <c r="A870" s="117"/>
      <c r="B870" s="117"/>
      <c r="C870" s="117"/>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8"/>
      <c r="AL870" s="118"/>
      <c r="AM870" s="118"/>
      <c r="AN870" s="118"/>
      <c r="AO870" s="118"/>
      <c r="AP870" s="118"/>
      <c r="AQ870" s="118"/>
      <c r="AR870" s="118"/>
      <c r="AS870" s="118"/>
      <c r="AT870" s="118"/>
      <c r="AU870" s="118"/>
      <c r="AV870" s="118"/>
    </row>
    <row r="871" spans="1:48" x14ac:dyDescent="0.25">
      <c r="A871" s="117"/>
      <c r="B871" s="117"/>
      <c r="C871" s="117"/>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8"/>
      <c r="AL871" s="118"/>
      <c r="AM871" s="118"/>
      <c r="AN871" s="118"/>
      <c r="AO871" s="118"/>
      <c r="AP871" s="118"/>
      <c r="AQ871" s="118"/>
      <c r="AR871" s="118"/>
      <c r="AS871" s="118"/>
      <c r="AT871" s="118"/>
      <c r="AU871" s="118"/>
      <c r="AV871" s="118"/>
    </row>
    <row r="872" spans="1:48" x14ac:dyDescent="0.25">
      <c r="A872" s="117"/>
      <c r="B872" s="117"/>
      <c r="C872" s="117"/>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8"/>
      <c r="AL872" s="118"/>
      <c r="AM872" s="118"/>
      <c r="AN872" s="118"/>
      <c r="AO872" s="118"/>
      <c r="AP872" s="118"/>
      <c r="AQ872" s="118"/>
      <c r="AR872" s="118"/>
      <c r="AS872" s="118"/>
      <c r="AT872" s="118"/>
      <c r="AU872" s="118"/>
      <c r="AV872" s="118"/>
    </row>
    <row r="873" spans="1:48" x14ac:dyDescent="0.25">
      <c r="A873" s="117"/>
      <c r="B873" s="117"/>
      <c r="C873" s="117"/>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8"/>
      <c r="AL873" s="118"/>
      <c r="AM873" s="118"/>
      <c r="AN873" s="118"/>
      <c r="AO873" s="118"/>
      <c r="AP873" s="118"/>
      <c r="AQ873" s="118"/>
      <c r="AR873" s="118"/>
      <c r="AS873" s="118"/>
      <c r="AT873" s="118"/>
      <c r="AU873" s="118"/>
      <c r="AV873" s="118"/>
    </row>
    <row r="874" spans="1:48" x14ac:dyDescent="0.25">
      <c r="A874" s="117"/>
      <c r="B874" s="117"/>
      <c r="C874" s="117"/>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8"/>
      <c r="AL874" s="118"/>
      <c r="AM874" s="118"/>
      <c r="AN874" s="118"/>
      <c r="AO874" s="118"/>
      <c r="AP874" s="118"/>
      <c r="AQ874" s="118"/>
      <c r="AR874" s="118"/>
      <c r="AS874" s="118"/>
      <c r="AT874" s="118"/>
      <c r="AU874" s="118"/>
      <c r="AV874" s="118"/>
    </row>
    <row r="875" spans="1:48" x14ac:dyDescent="0.25">
      <c r="A875" s="117"/>
      <c r="B875" s="117"/>
      <c r="C875" s="117"/>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8"/>
      <c r="AL875" s="118"/>
      <c r="AM875" s="118"/>
      <c r="AN875" s="118"/>
      <c r="AO875" s="118"/>
      <c r="AP875" s="118"/>
      <c r="AQ875" s="118"/>
      <c r="AR875" s="118"/>
      <c r="AS875" s="118"/>
      <c r="AT875" s="118"/>
      <c r="AU875" s="118"/>
      <c r="AV875" s="118"/>
    </row>
    <row r="876" spans="1:48" x14ac:dyDescent="0.25">
      <c r="A876" s="117"/>
      <c r="B876" s="117"/>
      <c r="C876" s="117"/>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8"/>
      <c r="AL876" s="118"/>
      <c r="AM876" s="118"/>
      <c r="AN876" s="118"/>
      <c r="AO876" s="118"/>
      <c r="AP876" s="118"/>
      <c r="AQ876" s="118"/>
      <c r="AR876" s="118"/>
      <c r="AS876" s="118"/>
      <c r="AT876" s="118"/>
      <c r="AU876" s="118"/>
      <c r="AV876" s="118"/>
    </row>
    <row r="877" spans="1:48" x14ac:dyDescent="0.25">
      <c r="A877" s="117"/>
      <c r="B877" s="117"/>
      <c r="C877" s="117"/>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8"/>
      <c r="AL877" s="118"/>
      <c r="AM877" s="118"/>
      <c r="AN877" s="118"/>
      <c r="AO877" s="118"/>
      <c r="AP877" s="118"/>
      <c r="AQ877" s="118"/>
      <c r="AR877" s="118"/>
      <c r="AS877" s="118"/>
      <c r="AT877" s="118"/>
      <c r="AU877" s="118"/>
      <c r="AV877" s="118"/>
    </row>
    <row r="878" spans="1:48" x14ac:dyDescent="0.25">
      <c r="A878" s="117"/>
      <c r="B878" s="117"/>
      <c r="C878" s="117"/>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8"/>
      <c r="AL878" s="118"/>
      <c r="AM878" s="118"/>
      <c r="AN878" s="118"/>
      <c r="AO878" s="118"/>
      <c r="AP878" s="118"/>
      <c r="AQ878" s="118"/>
      <c r="AR878" s="118"/>
      <c r="AS878" s="118"/>
      <c r="AT878" s="118"/>
      <c r="AU878" s="118"/>
      <c r="AV878" s="118"/>
    </row>
    <row r="879" spans="1:48" x14ac:dyDescent="0.25">
      <c r="A879" s="117"/>
      <c r="B879" s="117"/>
      <c r="C879" s="117"/>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8"/>
      <c r="AL879" s="118"/>
      <c r="AM879" s="118"/>
      <c r="AN879" s="118"/>
      <c r="AO879" s="118"/>
      <c r="AP879" s="118"/>
      <c r="AQ879" s="118"/>
      <c r="AR879" s="118"/>
      <c r="AS879" s="118"/>
      <c r="AT879" s="118"/>
      <c r="AU879" s="118"/>
      <c r="AV879" s="118"/>
    </row>
    <row r="880" spans="1:48" x14ac:dyDescent="0.25">
      <c r="A880" s="117"/>
      <c r="B880" s="117"/>
      <c r="C880" s="117"/>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8"/>
      <c r="AL880" s="118"/>
      <c r="AM880" s="118"/>
      <c r="AN880" s="118"/>
      <c r="AO880" s="118"/>
      <c r="AP880" s="118"/>
      <c r="AQ880" s="118"/>
      <c r="AR880" s="118"/>
      <c r="AS880" s="118"/>
      <c r="AT880" s="118"/>
      <c r="AU880" s="118"/>
      <c r="AV880" s="118"/>
    </row>
    <row r="881" spans="1:48" x14ac:dyDescent="0.25">
      <c r="A881" s="117"/>
      <c r="B881" s="117"/>
      <c r="C881" s="117"/>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8"/>
      <c r="AL881" s="118"/>
      <c r="AM881" s="118"/>
      <c r="AN881" s="118"/>
      <c r="AO881" s="118"/>
      <c r="AP881" s="118"/>
      <c r="AQ881" s="118"/>
      <c r="AR881" s="118"/>
      <c r="AS881" s="118"/>
      <c r="AT881" s="118"/>
      <c r="AU881" s="118"/>
      <c r="AV881" s="118"/>
    </row>
    <row r="882" spans="1:48" x14ac:dyDescent="0.25">
      <c r="A882" s="117"/>
      <c r="B882" s="117"/>
      <c r="C882" s="117"/>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8"/>
      <c r="AL882" s="118"/>
      <c r="AM882" s="118"/>
      <c r="AN882" s="118"/>
      <c r="AO882" s="118"/>
      <c r="AP882" s="118"/>
      <c r="AQ882" s="118"/>
      <c r="AR882" s="118"/>
      <c r="AS882" s="118"/>
      <c r="AT882" s="118"/>
      <c r="AU882" s="118"/>
      <c r="AV882" s="118"/>
    </row>
    <row r="883" spans="1:48" x14ac:dyDescent="0.25">
      <c r="A883" s="117"/>
      <c r="B883" s="117"/>
      <c r="C883" s="117"/>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8"/>
      <c r="AL883" s="118"/>
      <c r="AM883" s="118"/>
      <c r="AN883" s="118"/>
      <c r="AO883" s="118"/>
      <c r="AP883" s="118"/>
      <c r="AQ883" s="118"/>
      <c r="AR883" s="118"/>
      <c r="AS883" s="118"/>
      <c r="AT883" s="118"/>
      <c r="AU883" s="118"/>
      <c r="AV883" s="118"/>
    </row>
    <row r="884" spans="1:48" x14ac:dyDescent="0.25">
      <c r="A884" s="117"/>
      <c r="B884" s="117"/>
      <c r="C884" s="117"/>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8"/>
      <c r="AL884" s="118"/>
      <c r="AM884" s="118"/>
      <c r="AN884" s="118"/>
      <c r="AO884" s="118"/>
      <c r="AP884" s="118"/>
      <c r="AQ884" s="118"/>
      <c r="AR884" s="118"/>
      <c r="AS884" s="118"/>
      <c r="AT884" s="118"/>
      <c r="AU884" s="118"/>
      <c r="AV884" s="118"/>
    </row>
    <row r="885" spans="1:48" x14ac:dyDescent="0.25">
      <c r="A885" s="117"/>
      <c r="B885" s="117"/>
      <c r="C885" s="117"/>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8"/>
      <c r="AL885" s="118"/>
      <c r="AM885" s="118"/>
      <c r="AN885" s="118"/>
      <c r="AO885" s="118"/>
      <c r="AP885" s="118"/>
      <c r="AQ885" s="118"/>
      <c r="AR885" s="118"/>
      <c r="AS885" s="118"/>
      <c r="AT885" s="118"/>
      <c r="AU885" s="118"/>
      <c r="AV885" s="118"/>
    </row>
    <row r="886" spans="1:48" x14ac:dyDescent="0.25">
      <c r="A886" s="117"/>
      <c r="B886" s="117"/>
      <c r="C886" s="117"/>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8"/>
      <c r="AL886" s="118"/>
      <c r="AM886" s="118"/>
      <c r="AN886" s="118"/>
      <c r="AO886" s="118"/>
      <c r="AP886" s="118"/>
      <c r="AQ886" s="118"/>
      <c r="AR886" s="118"/>
      <c r="AS886" s="118"/>
      <c r="AT886" s="118"/>
      <c r="AU886" s="118"/>
      <c r="AV886" s="118"/>
    </row>
    <row r="887" spans="1:48" x14ac:dyDescent="0.25">
      <c r="A887" s="117"/>
      <c r="B887" s="117"/>
      <c r="C887" s="117"/>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8"/>
      <c r="AL887" s="118"/>
      <c r="AM887" s="118"/>
      <c r="AN887" s="118"/>
      <c r="AO887" s="118"/>
      <c r="AP887" s="118"/>
      <c r="AQ887" s="118"/>
      <c r="AR887" s="118"/>
      <c r="AS887" s="118"/>
      <c r="AT887" s="118"/>
      <c r="AU887" s="118"/>
      <c r="AV887" s="118"/>
    </row>
    <row r="888" spans="1:48" x14ac:dyDescent="0.25">
      <c r="A888" s="117"/>
      <c r="B888" s="117"/>
      <c r="C888" s="117"/>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8"/>
      <c r="AL888" s="118"/>
      <c r="AM888" s="118"/>
      <c r="AN888" s="118"/>
      <c r="AO888" s="118"/>
      <c r="AP888" s="118"/>
      <c r="AQ888" s="118"/>
      <c r="AR888" s="118"/>
      <c r="AS888" s="118"/>
      <c r="AT888" s="118"/>
      <c r="AU888" s="118"/>
      <c r="AV888" s="118"/>
    </row>
    <row r="889" spans="1:48" x14ac:dyDescent="0.25">
      <c r="A889" s="117"/>
      <c r="B889" s="117"/>
      <c r="C889" s="117"/>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8"/>
      <c r="AL889" s="118"/>
      <c r="AM889" s="118"/>
      <c r="AN889" s="118"/>
      <c r="AO889" s="118"/>
      <c r="AP889" s="118"/>
      <c r="AQ889" s="118"/>
      <c r="AR889" s="118"/>
      <c r="AS889" s="118"/>
      <c r="AT889" s="118"/>
      <c r="AU889" s="118"/>
      <c r="AV889" s="118"/>
    </row>
    <row r="890" spans="1:48" x14ac:dyDescent="0.25">
      <c r="A890" s="117"/>
      <c r="B890" s="117"/>
      <c r="C890" s="117"/>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8"/>
      <c r="AL890" s="118"/>
      <c r="AM890" s="118"/>
      <c r="AN890" s="118"/>
      <c r="AO890" s="118"/>
      <c r="AP890" s="118"/>
      <c r="AQ890" s="118"/>
      <c r="AR890" s="118"/>
      <c r="AS890" s="118"/>
      <c r="AT890" s="118"/>
      <c r="AU890" s="118"/>
      <c r="AV890" s="118"/>
    </row>
    <row r="891" spans="1:48" x14ac:dyDescent="0.25">
      <c r="A891" s="117"/>
      <c r="B891" s="117"/>
      <c r="C891" s="117"/>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8"/>
      <c r="AL891" s="118"/>
      <c r="AM891" s="118"/>
      <c r="AN891" s="118"/>
      <c r="AO891" s="118"/>
      <c r="AP891" s="118"/>
      <c r="AQ891" s="118"/>
      <c r="AR891" s="118"/>
      <c r="AS891" s="118"/>
      <c r="AT891" s="118"/>
      <c r="AU891" s="118"/>
      <c r="AV891" s="118"/>
    </row>
    <row r="892" spans="1:48" x14ac:dyDescent="0.25">
      <c r="A892" s="117"/>
      <c r="B892" s="117"/>
      <c r="C892" s="117"/>
      <c r="D892" s="118"/>
      <c r="E892" s="118"/>
      <c r="F892" s="118"/>
      <c r="G892" s="118"/>
      <c r="H892" s="118"/>
      <c r="I892" s="118"/>
      <c r="J892" s="118"/>
      <c r="K892" s="118"/>
      <c r="L892" s="118"/>
      <c r="M892" s="118"/>
      <c r="N892" s="118"/>
      <c r="O892" s="118"/>
      <c r="P892" s="118"/>
      <c r="Q892" s="118"/>
      <c r="R892" s="118"/>
      <c r="S892" s="118"/>
      <c r="T892" s="118"/>
      <c r="U892" s="118"/>
      <c r="V892" s="118"/>
      <c r="W892" s="118"/>
      <c r="X892" s="118"/>
      <c r="Y892" s="118"/>
      <c r="Z892" s="118"/>
      <c r="AA892" s="118"/>
      <c r="AB892" s="118"/>
      <c r="AC892" s="118"/>
      <c r="AD892" s="118"/>
      <c r="AE892" s="118"/>
      <c r="AF892" s="118"/>
      <c r="AG892" s="118"/>
      <c r="AH892" s="118"/>
      <c r="AI892" s="118"/>
      <c r="AJ892" s="118"/>
      <c r="AK892" s="118"/>
      <c r="AL892" s="118"/>
      <c r="AM892" s="118"/>
      <c r="AN892" s="118"/>
      <c r="AO892" s="118"/>
      <c r="AP892" s="118"/>
      <c r="AQ892" s="118"/>
      <c r="AR892" s="118"/>
      <c r="AS892" s="118"/>
      <c r="AT892" s="118"/>
      <c r="AU892" s="118"/>
      <c r="AV892" s="118"/>
    </row>
    <row r="893" spans="1:48" x14ac:dyDescent="0.25">
      <c r="A893" s="117"/>
      <c r="B893" s="117"/>
      <c r="C893" s="117"/>
      <c r="D893" s="118"/>
      <c r="E893" s="118"/>
      <c r="F893" s="118"/>
      <c r="G893" s="118"/>
      <c r="H893" s="118"/>
      <c r="I893" s="118"/>
      <c r="J893" s="118"/>
      <c r="K893" s="118"/>
      <c r="L893" s="118"/>
      <c r="M893" s="118"/>
      <c r="N893" s="118"/>
      <c r="O893" s="118"/>
      <c r="P893" s="118"/>
      <c r="Q893" s="118"/>
      <c r="R893" s="118"/>
      <c r="S893" s="118"/>
      <c r="T893" s="118"/>
      <c r="U893" s="118"/>
      <c r="V893" s="118"/>
      <c r="W893" s="118"/>
      <c r="X893" s="118"/>
      <c r="Y893" s="118"/>
      <c r="Z893" s="118"/>
      <c r="AA893" s="118"/>
      <c r="AB893" s="118"/>
      <c r="AC893" s="118"/>
      <c r="AD893" s="118"/>
      <c r="AE893" s="118"/>
      <c r="AF893" s="118"/>
      <c r="AG893" s="118"/>
      <c r="AH893" s="118"/>
      <c r="AI893" s="118"/>
      <c r="AJ893" s="118"/>
      <c r="AK893" s="118"/>
      <c r="AL893" s="118"/>
      <c r="AM893" s="118"/>
      <c r="AN893" s="118"/>
      <c r="AO893" s="118"/>
      <c r="AP893" s="118"/>
      <c r="AQ893" s="118"/>
      <c r="AR893" s="118"/>
      <c r="AS893" s="118"/>
      <c r="AT893" s="118"/>
      <c r="AU893" s="118"/>
      <c r="AV893" s="118"/>
    </row>
    <row r="894" spans="1:48" x14ac:dyDescent="0.25">
      <c r="A894" s="117"/>
      <c r="B894" s="117"/>
      <c r="C894" s="117"/>
      <c r="D894" s="118"/>
      <c r="E894" s="118"/>
      <c r="F894" s="118"/>
      <c r="G894" s="118"/>
      <c r="H894" s="118"/>
      <c r="I894" s="118"/>
      <c r="J894" s="118"/>
      <c r="K894" s="118"/>
      <c r="L894" s="118"/>
      <c r="M894" s="118"/>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8"/>
      <c r="AL894" s="118"/>
      <c r="AM894" s="118"/>
      <c r="AN894" s="118"/>
      <c r="AO894" s="118"/>
      <c r="AP894" s="118"/>
      <c r="AQ894" s="118"/>
      <c r="AR894" s="118"/>
      <c r="AS894" s="118"/>
      <c r="AT894" s="118"/>
      <c r="AU894" s="118"/>
      <c r="AV894" s="118"/>
    </row>
    <row r="895" spans="1:48" x14ac:dyDescent="0.25">
      <c r="A895" s="117"/>
      <c r="B895" s="117"/>
      <c r="C895" s="117"/>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8"/>
      <c r="AL895" s="118"/>
      <c r="AM895" s="118"/>
      <c r="AN895" s="118"/>
      <c r="AO895" s="118"/>
      <c r="AP895" s="118"/>
      <c r="AQ895" s="118"/>
      <c r="AR895" s="118"/>
      <c r="AS895" s="118"/>
      <c r="AT895" s="118"/>
      <c r="AU895" s="118"/>
      <c r="AV895" s="118"/>
    </row>
    <row r="896" spans="1:48" x14ac:dyDescent="0.25">
      <c r="A896" s="117"/>
      <c r="B896" s="117"/>
      <c r="C896" s="117"/>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8"/>
      <c r="AL896" s="118"/>
      <c r="AM896" s="118"/>
      <c r="AN896" s="118"/>
      <c r="AO896" s="118"/>
      <c r="AP896" s="118"/>
      <c r="AQ896" s="118"/>
      <c r="AR896" s="118"/>
      <c r="AS896" s="118"/>
      <c r="AT896" s="118"/>
      <c r="AU896" s="118"/>
      <c r="AV896" s="118"/>
    </row>
    <row r="897" spans="1:48" x14ac:dyDescent="0.25">
      <c r="A897" s="117"/>
      <c r="B897" s="117"/>
      <c r="C897" s="117"/>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8"/>
      <c r="AL897" s="118"/>
      <c r="AM897" s="118"/>
      <c r="AN897" s="118"/>
      <c r="AO897" s="118"/>
      <c r="AP897" s="118"/>
      <c r="AQ897" s="118"/>
      <c r="AR897" s="118"/>
      <c r="AS897" s="118"/>
      <c r="AT897" s="118"/>
      <c r="AU897" s="118"/>
      <c r="AV897" s="118"/>
    </row>
    <row r="898" spans="1:48" x14ac:dyDescent="0.25">
      <c r="A898" s="117"/>
      <c r="B898" s="117"/>
      <c r="C898" s="117"/>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8"/>
      <c r="AL898" s="118"/>
      <c r="AM898" s="118"/>
      <c r="AN898" s="118"/>
      <c r="AO898" s="118"/>
      <c r="AP898" s="118"/>
      <c r="AQ898" s="118"/>
      <c r="AR898" s="118"/>
      <c r="AS898" s="118"/>
      <c r="AT898" s="118"/>
      <c r="AU898" s="118"/>
      <c r="AV898" s="118"/>
    </row>
    <row r="899" spans="1:48" x14ac:dyDescent="0.25">
      <c r="A899" s="117"/>
      <c r="B899" s="117"/>
      <c r="C899" s="117"/>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8"/>
      <c r="AL899" s="118"/>
      <c r="AM899" s="118"/>
      <c r="AN899" s="118"/>
      <c r="AO899" s="118"/>
      <c r="AP899" s="118"/>
      <c r="AQ899" s="118"/>
      <c r="AR899" s="118"/>
      <c r="AS899" s="118"/>
      <c r="AT899" s="118"/>
      <c r="AU899" s="118"/>
      <c r="AV899" s="118"/>
    </row>
    <row r="900" spans="1:48" x14ac:dyDescent="0.25">
      <c r="A900" s="117"/>
      <c r="B900" s="117"/>
      <c r="C900" s="117"/>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8"/>
      <c r="AL900" s="118"/>
      <c r="AM900" s="118"/>
      <c r="AN900" s="118"/>
      <c r="AO900" s="118"/>
      <c r="AP900" s="118"/>
      <c r="AQ900" s="118"/>
      <c r="AR900" s="118"/>
      <c r="AS900" s="118"/>
      <c r="AT900" s="118"/>
      <c r="AU900" s="118"/>
      <c r="AV900" s="118"/>
    </row>
    <row r="901" spans="1:48" x14ac:dyDescent="0.25">
      <c r="A901" s="117"/>
      <c r="B901" s="117"/>
      <c r="C901" s="117"/>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8"/>
      <c r="AL901" s="118"/>
      <c r="AM901" s="118"/>
      <c r="AN901" s="118"/>
      <c r="AO901" s="118"/>
      <c r="AP901" s="118"/>
      <c r="AQ901" s="118"/>
      <c r="AR901" s="118"/>
      <c r="AS901" s="118"/>
      <c r="AT901" s="118"/>
      <c r="AU901" s="118"/>
      <c r="AV901" s="118"/>
    </row>
    <row r="902" spans="1:48" x14ac:dyDescent="0.25">
      <c r="A902" s="117"/>
      <c r="B902" s="117"/>
      <c r="C902" s="117"/>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8"/>
      <c r="AL902" s="118"/>
      <c r="AM902" s="118"/>
      <c r="AN902" s="118"/>
      <c r="AO902" s="118"/>
      <c r="AP902" s="118"/>
      <c r="AQ902" s="118"/>
      <c r="AR902" s="118"/>
      <c r="AS902" s="118"/>
      <c r="AT902" s="118"/>
      <c r="AU902" s="118"/>
      <c r="AV902" s="118"/>
    </row>
    <row r="903" spans="1:48" x14ac:dyDescent="0.25">
      <c r="A903" s="117"/>
      <c r="B903" s="117"/>
      <c r="C903" s="117"/>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8"/>
      <c r="AL903" s="118"/>
      <c r="AM903" s="118"/>
      <c r="AN903" s="118"/>
      <c r="AO903" s="118"/>
      <c r="AP903" s="118"/>
      <c r="AQ903" s="118"/>
      <c r="AR903" s="118"/>
      <c r="AS903" s="118"/>
      <c r="AT903" s="118"/>
      <c r="AU903" s="118"/>
      <c r="AV903" s="118"/>
    </row>
    <row r="904" spans="1:48" x14ac:dyDescent="0.25">
      <c r="A904" s="117"/>
      <c r="B904" s="117"/>
      <c r="C904" s="117"/>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8"/>
      <c r="AL904" s="118"/>
      <c r="AM904" s="118"/>
      <c r="AN904" s="118"/>
      <c r="AO904" s="118"/>
      <c r="AP904" s="118"/>
      <c r="AQ904" s="118"/>
      <c r="AR904" s="118"/>
      <c r="AS904" s="118"/>
      <c r="AT904" s="118"/>
      <c r="AU904" s="118"/>
      <c r="AV904" s="118"/>
    </row>
    <row r="905" spans="1:48" x14ac:dyDescent="0.25">
      <c r="A905" s="117"/>
      <c r="B905" s="117"/>
      <c r="C905" s="117"/>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8"/>
      <c r="AL905" s="118"/>
      <c r="AM905" s="118"/>
      <c r="AN905" s="118"/>
      <c r="AO905" s="118"/>
      <c r="AP905" s="118"/>
      <c r="AQ905" s="118"/>
      <c r="AR905" s="118"/>
      <c r="AS905" s="118"/>
      <c r="AT905" s="118"/>
      <c r="AU905" s="118"/>
      <c r="AV905" s="118"/>
    </row>
    <row r="906" spans="1:48" x14ac:dyDescent="0.25">
      <c r="A906" s="117"/>
      <c r="B906" s="117"/>
      <c r="C906" s="117"/>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8"/>
      <c r="AL906" s="118"/>
      <c r="AM906" s="118"/>
      <c r="AN906" s="118"/>
      <c r="AO906" s="118"/>
      <c r="AP906" s="118"/>
      <c r="AQ906" s="118"/>
      <c r="AR906" s="118"/>
      <c r="AS906" s="118"/>
      <c r="AT906" s="118"/>
      <c r="AU906" s="118"/>
      <c r="AV906" s="118"/>
    </row>
    <row r="907" spans="1:48" x14ac:dyDescent="0.25">
      <c r="A907" s="117"/>
      <c r="B907" s="117"/>
      <c r="C907" s="117"/>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8"/>
      <c r="AL907" s="118"/>
      <c r="AM907" s="118"/>
      <c r="AN907" s="118"/>
      <c r="AO907" s="118"/>
      <c r="AP907" s="118"/>
      <c r="AQ907" s="118"/>
      <c r="AR907" s="118"/>
      <c r="AS907" s="118"/>
      <c r="AT907" s="118"/>
      <c r="AU907" s="118"/>
      <c r="AV907" s="118"/>
    </row>
    <row r="908" spans="1:48" x14ac:dyDescent="0.25">
      <c r="A908" s="117"/>
      <c r="B908" s="117"/>
      <c r="C908" s="117"/>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8"/>
      <c r="AL908" s="118"/>
      <c r="AM908" s="118"/>
      <c r="AN908" s="118"/>
      <c r="AO908" s="118"/>
      <c r="AP908" s="118"/>
      <c r="AQ908" s="118"/>
      <c r="AR908" s="118"/>
      <c r="AS908" s="118"/>
      <c r="AT908" s="118"/>
      <c r="AU908" s="118"/>
      <c r="AV908" s="118"/>
    </row>
    <row r="909" spans="1:48" x14ac:dyDescent="0.25">
      <c r="A909" s="117"/>
      <c r="B909" s="117"/>
      <c r="C909" s="117"/>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8"/>
      <c r="AL909" s="118"/>
      <c r="AM909" s="118"/>
      <c r="AN909" s="118"/>
      <c r="AO909" s="118"/>
      <c r="AP909" s="118"/>
      <c r="AQ909" s="118"/>
      <c r="AR909" s="118"/>
      <c r="AS909" s="118"/>
      <c r="AT909" s="118"/>
      <c r="AU909" s="118"/>
      <c r="AV909" s="118"/>
    </row>
    <row r="910" spans="1:48" x14ac:dyDescent="0.25">
      <c r="A910" s="117"/>
      <c r="B910" s="117"/>
      <c r="C910" s="117"/>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8"/>
      <c r="AL910" s="118"/>
      <c r="AM910" s="118"/>
      <c r="AN910" s="118"/>
      <c r="AO910" s="118"/>
      <c r="AP910" s="118"/>
      <c r="AQ910" s="118"/>
      <c r="AR910" s="118"/>
      <c r="AS910" s="118"/>
      <c r="AT910" s="118"/>
      <c r="AU910" s="118"/>
      <c r="AV910" s="118"/>
    </row>
    <row r="911" spans="1:48" x14ac:dyDescent="0.25">
      <c r="A911" s="117"/>
      <c r="B911" s="117"/>
      <c r="C911" s="117"/>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8"/>
      <c r="AL911" s="118"/>
      <c r="AM911" s="118"/>
      <c r="AN911" s="118"/>
      <c r="AO911" s="118"/>
      <c r="AP911" s="118"/>
      <c r="AQ911" s="118"/>
      <c r="AR911" s="118"/>
      <c r="AS911" s="118"/>
      <c r="AT911" s="118"/>
      <c r="AU911" s="118"/>
      <c r="AV911" s="118"/>
    </row>
    <row r="912" spans="1:48" x14ac:dyDescent="0.25">
      <c r="A912" s="117"/>
      <c r="B912" s="117"/>
      <c r="C912" s="117"/>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8"/>
      <c r="AL912" s="118"/>
      <c r="AM912" s="118"/>
      <c r="AN912" s="118"/>
      <c r="AO912" s="118"/>
      <c r="AP912" s="118"/>
      <c r="AQ912" s="118"/>
      <c r="AR912" s="118"/>
      <c r="AS912" s="118"/>
      <c r="AT912" s="118"/>
      <c r="AU912" s="118"/>
      <c r="AV912" s="118"/>
    </row>
    <row r="913" spans="1:48" x14ac:dyDescent="0.25">
      <c r="A913" s="117"/>
      <c r="B913" s="117"/>
      <c r="C913" s="117"/>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8"/>
      <c r="AL913" s="118"/>
      <c r="AM913" s="118"/>
      <c r="AN913" s="118"/>
      <c r="AO913" s="118"/>
      <c r="AP913" s="118"/>
      <c r="AQ913" s="118"/>
      <c r="AR913" s="118"/>
      <c r="AS913" s="118"/>
      <c r="AT913" s="118"/>
      <c r="AU913" s="118"/>
      <c r="AV913" s="118"/>
    </row>
    <row r="914" spans="1:48" x14ac:dyDescent="0.25">
      <c r="A914" s="117"/>
      <c r="B914" s="117"/>
      <c r="C914" s="117"/>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8"/>
      <c r="AL914" s="118"/>
      <c r="AM914" s="118"/>
      <c r="AN914" s="118"/>
      <c r="AO914" s="118"/>
      <c r="AP914" s="118"/>
      <c r="AQ914" s="118"/>
      <c r="AR914" s="118"/>
      <c r="AS914" s="118"/>
      <c r="AT914" s="118"/>
      <c r="AU914" s="118"/>
      <c r="AV914" s="118"/>
    </row>
    <row r="915" spans="1:48" x14ac:dyDescent="0.25">
      <c r="A915" s="117"/>
      <c r="B915" s="117"/>
      <c r="C915" s="117"/>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8"/>
      <c r="AL915" s="118"/>
      <c r="AM915" s="118"/>
      <c r="AN915" s="118"/>
      <c r="AO915" s="118"/>
      <c r="AP915" s="118"/>
      <c r="AQ915" s="118"/>
      <c r="AR915" s="118"/>
      <c r="AS915" s="118"/>
      <c r="AT915" s="118"/>
      <c r="AU915" s="118"/>
      <c r="AV915" s="118"/>
    </row>
    <row r="916" spans="1:48" x14ac:dyDescent="0.25">
      <c r="A916" s="117"/>
      <c r="B916" s="117"/>
      <c r="C916" s="117"/>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8"/>
      <c r="AL916" s="118"/>
      <c r="AM916" s="118"/>
      <c r="AN916" s="118"/>
      <c r="AO916" s="118"/>
      <c r="AP916" s="118"/>
      <c r="AQ916" s="118"/>
      <c r="AR916" s="118"/>
      <c r="AS916" s="118"/>
      <c r="AT916" s="118"/>
      <c r="AU916" s="118"/>
      <c r="AV916" s="118"/>
    </row>
    <row r="917" spans="1:48" x14ac:dyDescent="0.25">
      <c r="A917" s="117"/>
      <c r="B917" s="117"/>
      <c r="C917" s="117"/>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8"/>
      <c r="AL917" s="118"/>
      <c r="AM917" s="118"/>
      <c r="AN917" s="118"/>
      <c r="AO917" s="118"/>
      <c r="AP917" s="118"/>
      <c r="AQ917" s="118"/>
      <c r="AR917" s="118"/>
      <c r="AS917" s="118"/>
      <c r="AT917" s="118"/>
      <c r="AU917" s="118"/>
      <c r="AV917" s="118"/>
    </row>
    <row r="918" spans="1:48" x14ac:dyDescent="0.25">
      <c r="A918" s="117"/>
      <c r="B918" s="117"/>
      <c r="C918" s="117"/>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8"/>
      <c r="AL918" s="118"/>
      <c r="AM918" s="118"/>
      <c r="AN918" s="118"/>
      <c r="AO918" s="118"/>
      <c r="AP918" s="118"/>
      <c r="AQ918" s="118"/>
      <c r="AR918" s="118"/>
      <c r="AS918" s="118"/>
      <c r="AT918" s="118"/>
      <c r="AU918" s="118"/>
      <c r="AV918" s="118"/>
    </row>
    <row r="919" spans="1:48" x14ac:dyDescent="0.25">
      <c r="A919" s="117"/>
      <c r="B919" s="117"/>
      <c r="C919" s="117"/>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8"/>
      <c r="AL919" s="118"/>
      <c r="AM919" s="118"/>
      <c r="AN919" s="118"/>
      <c r="AO919" s="118"/>
      <c r="AP919" s="118"/>
      <c r="AQ919" s="118"/>
      <c r="AR919" s="118"/>
      <c r="AS919" s="118"/>
      <c r="AT919" s="118"/>
      <c r="AU919" s="118"/>
      <c r="AV919" s="118"/>
    </row>
    <row r="920" spans="1:48" x14ac:dyDescent="0.25">
      <c r="A920" s="117"/>
      <c r="B920" s="117"/>
      <c r="C920" s="117"/>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8"/>
      <c r="AL920" s="118"/>
      <c r="AM920" s="118"/>
      <c r="AN920" s="118"/>
      <c r="AO920" s="118"/>
      <c r="AP920" s="118"/>
      <c r="AQ920" s="118"/>
      <c r="AR920" s="118"/>
      <c r="AS920" s="118"/>
      <c r="AT920" s="118"/>
      <c r="AU920" s="118"/>
      <c r="AV920" s="118"/>
    </row>
    <row r="921" spans="1:48" x14ac:dyDescent="0.25">
      <c r="A921" s="117"/>
      <c r="B921" s="117"/>
      <c r="C921" s="117"/>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8"/>
      <c r="AL921" s="118"/>
      <c r="AM921" s="118"/>
      <c r="AN921" s="118"/>
      <c r="AO921" s="118"/>
      <c r="AP921" s="118"/>
      <c r="AQ921" s="118"/>
      <c r="AR921" s="118"/>
      <c r="AS921" s="118"/>
      <c r="AT921" s="118"/>
      <c r="AU921" s="118"/>
      <c r="AV921" s="118"/>
    </row>
    <row r="922" spans="1:48" x14ac:dyDescent="0.25">
      <c r="A922" s="117"/>
      <c r="B922" s="117"/>
      <c r="C922" s="117"/>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8"/>
      <c r="AL922" s="118"/>
      <c r="AM922" s="118"/>
      <c r="AN922" s="118"/>
      <c r="AO922" s="118"/>
      <c r="AP922" s="118"/>
      <c r="AQ922" s="118"/>
      <c r="AR922" s="118"/>
      <c r="AS922" s="118"/>
      <c r="AT922" s="118"/>
      <c r="AU922" s="118"/>
      <c r="AV922" s="118"/>
    </row>
    <row r="923" spans="1:48" x14ac:dyDescent="0.25">
      <c r="A923" s="117"/>
      <c r="B923" s="117"/>
      <c r="C923" s="117"/>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8"/>
      <c r="AL923" s="118"/>
      <c r="AM923" s="118"/>
      <c r="AN923" s="118"/>
      <c r="AO923" s="118"/>
      <c r="AP923" s="118"/>
      <c r="AQ923" s="118"/>
      <c r="AR923" s="118"/>
      <c r="AS923" s="118"/>
      <c r="AT923" s="118"/>
      <c r="AU923" s="118"/>
      <c r="AV923" s="118"/>
    </row>
    <row r="924" spans="1:48" x14ac:dyDescent="0.25">
      <c r="A924" s="117"/>
      <c r="B924" s="117"/>
      <c r="C924" s="117"/>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8"/>
      <c r="AL924" s="118"/>
      <c r="AM924" s="118"/>
      <c r="AN924" s="118"/>
      <c r="AO924" s="118"/>
      <c r="AP924" s="118"/>
      <c r="AQ924" s="118"/>
      <c r="AR924" s="118"/>
      <c r="AS924" s="118"/>
      <c r="AT924" s="118"/>
      <c r="AU924" s="118"/>
      <c r="AV924" s="118"/>
    </row>
    <row r="925" spans="1:48" x14ac:dyDescent="0.25">
      <c r="A925" s="117"/>
      <c r="B925" s="117"/>
      <c r="C925" s="117"/>
      <c r="D925" s="118"/>
      <c r="E925" s="118"/>
      <c r="F925" s="118"/>
      <c r="G925" s="118"/>
      <c r="H925" s="118"/>
      <c r="I925" s="118"/>
      <c r="J925" s="118"/>
      <c r="K925" s="118"/>
      <c r="L925" s="118"/>
      <c r="M925" s="118"/>
      <c r="N925" s="118"/>
      <c r="O925" s="118"/>
      <c r="P925" s="118"/>
      <c r="Q925" s="118"/>
      <c r="R925" s="118"/>
      <c r="S925" s="118"/>
      <c r="T925" s="118"/>
      <c r="U925" s="118"/>
      <c r="V925" s="118"/>
      <c r="W925" s="118"/>
      <c r="X925" s="118"/>
      <c r="Y925" s="118"/>
      <c r="Z925" s="118"/>
      <c r="AA925" s="118"/>
      <c r="AB925" s="118"/>
      <c r="AC925" s="118"/>
      <c r="AD925" s="118"/>
      <c r="AE925" s="118"/>
      <c r="AF925" s="118"/>
      <c r="AG925" s="118"/>
      <c r="AH925" s="118"/>
      <c r="AI925" s="118"/>
      <c r="AJ925" s="118"/>
      <c r="AK925" s="118"/>
      <c r="AL925" s="118"/>
      <c r="AM925" s="118"/>
      <c r="AN925" s="118"/>
      <c r="AO925" s="118"/>
      <c r="AP925" s="118"/>
      <c r="AQ925" s="118"/>
      <c r="AR925" s="118"/>
      <c r="AS925" s="118"/>
      <c r="AT925" s="118"/>
      <c r="AU925" s="118"/>
      <c r="AV925" s="118"/>
    </row>
    <row r="926" spans="1:48" x14ac:dyDescent="0.25">
      <c r="A926" s="117"/>
      <c r="B926" s="117"/>
      <c r="C926" s="117"/>
      <c r="D926" s="118"/>
      <c r="E926" s="118"/>
      <c r="F926" s="118"/>
      <c r="G926" s="118"/>
      <c r="H926" s="118"/>
      <c r="I926" s="118"/>
      <c r="J926" s="118"/>
      <c r="K926" s="118"/>
      <c r="L926" s="118"/>
      <c r="M926" s="118"/>
      <c r="N926" s="118"/>
      <c r="O926" s="118"/>
      <c r="P926" s="118"/>
      <c r="Q926" s="118"/>
      <c r="R926" s="118"/>
      <c r="S926" s="118"/>
      <c r="T926" s="118"/>
      <c r="U926" s="118"/>
      <c r="V926" s="118"/>
      <c r="W926" s="118"/>
      <c r="X926" s="118"/>
      <c r="Y926" s="118"/>
      <c r="Z926" s="118"/>
      <c r="AA926" s="118"/>
      <c r="AB926" s="118"/>
      <c r="AC926" s="118"/>
      <c r="AD926" s="118"/>
      <c r="AE926" s="118"/>
      <c r="AF926" s="118"/>
      <c r="AG926" s="118"/>
      <c r="AH926" s="118"/>
      <c r="AI926" s="118"/>
      <c r="AJ926" s="118"/>
      <c r="AK926" s="118"/>
      <c r="AL926" s="118"/>
      <c r="AM926" s="118"/>
      <c r="AN926" s="118"/>
      <c r="AO926" s="118"/>
      <c r="AP926" s="118"/>
      <c r="AQ926" s="118"/>
      <c r="AR926" s="118"/>
      <c r="AS926" s="118"/>
      <c r="AT926" s="118"/>
      <c r="AU926" s="118"/>
      <c r="AV926" s="118"/>
    </row>
    <row r="927" spans="1:48" x14ac:dyDescent="0.25">
      <c r="A927" s="117"/>
      <c r="B927" s="117"/>
      <c r="C927" s="117"/>
      <c r="D927" s="118"/>
      <c r="E927" s="118"/>
      <c r="F927" s="118"/>
      <c r="G927" s="118"/>
      <c r="H927" s="118"/>
      <c r="I927" s="118"/>
      <c r="J927" s="118"/>
      <c r="K927" s="118"/>
      <c r="L927" s="118"/>
      <c r="M927" s="118"/>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8"/>
      <c r="AL927" s="118"/>
      <c r="AM927" s="118"/>
      <c r="AN927" s="118"/>
      <c r="AO927" s="118"/>
      <c r="AP927" s="118"/>
      <c r="AQ927" s="118"/>
      <c r="AR927" s="118"/>
      <c r="AS927" s="118"/>
      <c r="AT927" s="118"/>
      <c r="AU927" s="118"/>
      <c r="AV927" s="118"/>
    </row>
    <row r="928" spans="1:48" x14ac:dyDescent="0.25">
      <c r="A928" s="117"/>
      <c r="B928" s="117"/>
      <c r="C928" s="117"/>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8"/>
      <c r="AL928" s="118"/>
      <c r="AM928" s="118"/>
      <c r="AN928" s="118"/>
      <c r="AO928" s="118"/>
      <c r="AP928" s="118"/>
      <c r="AQ928" s="118"/>
      <c r="AR928" s="118"/>
      <c r="AS928" s="118"/>
      <c r="AT928" s="118"/>
      <c r="AU928" s="118"/>
      <c r="AV928" s="118"/>
    </row>
    <row r="929" spans="1:48" x14ac:dyDescent="0.25">
      <c r="A929" s="117"/>
      <c r="B929" s="117"/>
      <c r="C929" s="117"/>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8"/>
      <c r="AL929" s="118"/>
      <c r="AM929" s="118"/>
      <c r="AN929" s="118"/>
      <c r="AO929" s="118"/>
      <c r="AP929" s="118"/>
      <c r="AQ929" s="118"/>
      <c r="AR929" s="118"/>
      <c r="AS929" s="118"/>
      <c r="AT929" s="118"/>
      <c r="AU929" s="118"/>
      <c r="AV929" s="118"/>
    </row>
    <row r="930" spans="1:48" x14ac:dyDescent="0.25">
      <c r="A930" s="117"/>
      <c r="B930" s="117"/>
      <c r="C930" s="117"/>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8"/>
      <c r="AL930" s="118"/>
      <c r="AM930" s="118"/>
      <c r="AN930" s="118"/>
      <c r="AO930" s="118"/>
      <c r="AP930" s="118"/>
      <c r="AQ930" s="118"/>
      <c r="AR930" s="118"/>
      <c r="AS930" s="118"/>
      <c r="AT930" s="118"/>
      <c r="AU930" s="118"/>
      <c r="AV930" s="118"/>
    </row>
    <row r="931" spans="1:48" x14ac:dyDescent="0.25">
      <c r="A931" s="117"/>
      <c r="B931" s="117"/>
      <c r="C931" s="117"/>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8"/>
      <c r="AL931" s="118"/>
      <c r="AM931" s="118"/>
      <c r="AN931" s="118"/>
      <c r="AO931" s="118"/>
      <c r="AP931" s="118"/>
      <c r="AQ931" s="118"/>
      <c r="AR931" s="118"/>
      <c r="AS931" s="118"/>
      <c r="AT931" s="118"/>
      <c r="AU931" s="118"/>
      <c r="AV931" s="118"/>
    </row>
    <row r="932" spans="1:48" x14ac:dyDescent="0.25">
      <c r="A932" s="117"/>
      <c r="B932" s="117"/>
      <c r="C932" s="117"/>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8"/>
      <c r="AL932" s="118"/>
      <c r="AM932" s="118"/>
      <c r="AN932" s="118"/>
      <c r="AO932" s="118"/>
      <c r="AP932" s="118"/>
      <c r="AQ932" s="118"/>
      <c r="AR932" s="118"/>
      <c r="AS932" s="118"/>
      <c r="AT932" s="118"/>
      <c r="AU932" s="118"/>
      <c r="AV932" s="118"/>
    </row>
    <row r="933" spans="1:48" x14ac:dyDescent="0.25">
      <c r="A933" s="117"/>
      <c r="B933" s="117"/>
      <c r="C933" s="117"/>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8"/>
      <c r="AL933" s="118"/>
      <c r="AM933" s="118"/>
      <c r="AN933" s="118"/>
      <c r="AO933" s="118"/>
      <c r="AP933" s="118"/>
      <c r="AQ933" s="118"/>
      <c r="AR933" s="118"/>
      <c r="AS933" s="118"/>
      <c r="AT933" s="118"/>
      <c r="AU933" s="118"/>
      <c r="AV933" s="118"/>
    </row>
    <row r="934" spans="1:48" x14ac:dyDescent="0.25">
      <c r="A934" s="117"/>
      <c r="B934" s="117"/>
      <c r="C934" s="117"/>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8"/>
      <c r="AL934" s="118"/>
      <c r="AM934" s="118"/>
      <c r="AN934" s="118"/>
      <c r="AO934" s="118"/>
      <c r="AP934" s="118"/>
      <c r="AQ934" s="118"/>
      <c r="AR934" s="118"/>
      <c r="AS934" s="118"/>
      <c r="AT934" s="118"/>
      <c r="AU934" s="118"/>
      <c r="AV934" s="118"/>
    </row>
    <row r="935" spans="1:48" x14ac:dyDescent="0.25">
      <c r="A935" s="117"/>
      <c r="B935" s="117"/>
      <c r="C935" s="117"/>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8"/>
      <c r="AL935" s="118"/>
      <c r="AM935" s="118"/>
      <c r="AN935" s="118"/>
      <c r="AO935" s="118"/>
      <c r="AP935" s="118"/>
      <c r="AQ935" s="118"/>
      <c r="AR935" s="118"/>
      <c r="AS935" s="118"/>
      <c r="AT935" s="118"/>
      <c r="AU935" s="118"/>
      <c r="AV935" s="118"/>
    </row>
    <row r="936" spans="1:48" x14ac:dyDescent="0.25">
      <c r="A936" s="117"/>
      <c r="B936" s="117"/>
      <c r="C936" s="117"/>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8"/>
      <c r="AL936" s="118"/>
      <c r="AM936" s="118"/>
      <c r="AN936" s="118"/>
      <c r="AO936" s="118"/>
      <c r="AP936" s="118"/>
      <c r="AQ936" s="118"/>
      <c r="AR936" s="118"/>
      <c r="AS936" s="118"/>
      <c r="AT936" s="118"/>
      <c r="AU936" s="118"/>
      <c r="AV936" s="118"/>
    </row>
    <row r="937" spans="1:48" x14ac:dyDescent="0.25">
      <c r="A937" s="117"/>
      <c r="B937" s="117"/>
      <c r="C937" s="117"/>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8"/>
      <c r="AL937" s="118"/>
      <c r="AM937" s="118"/>
      <c r="AN937" s="118"/>
      <c r="AO937" s="118"/>
      <c r="AP937" s="118"/>
      <c r="AQ937" s="118"/>
      <c r="AR937" s="118"/>
      <c r="AS937" s="118"/>
      <c r="AT937" s="118"/>
      <c r="AU937" s="118"/>
      <c r="AV937" s="118"/>
    </row>
    <row r="938" spans="1:48" x14ac:dyDescent="0.25">
      <c r="A938" s="117"/>
      <c r="B938" s="117"/>
      <c r="C938" s="117"/>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8"/>
      <c r="AL938" s="118"/>
      <c r="AM938" s="118"/>
      <c r="AN938" s="118"/>
      <c r="AO938" s="118"/>
      <c r="AP938" s="118"/>
      <c r="AQ938" s="118"/>
      <c r="AR938" s="118"/>
      <c r="AS938" s="118"/>
      <c r="AT938" s="118"/>
      <c r="AU938" s="118"/>
      <c r="AV938" s="118"/>
    </row>
    <row r="939" spans="1:48" x14ac:dyDescent="0.25">
      <c r="A939" s="117"/>
      <c r="B939" s="117"/>
      <c r="C939" s="117"/>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8"/>
      <c r="AL939" s="118"/>
      <c r="AM939" s="118"/>
      <c r="AN939" s="118"/>
      <c r="AO939" s="118"/>
      <c r="AP939" s="118"/>
      <c r="AQ939" s="118"/>
      <c r="AR939" s="118"/>
      <c r="AS939" s="118"/>
      <c r="AT939" s="118"/>
      <c r="AU939" s="118"/>
      <c r="AV939" s="118"/>
    </row>
    <row r="940" spans="1:48" x14ac:dyDescent="0.25">
      <c r="A940" s="117"/>
      <c r="B940" s="117"/>
      <c r="C940" s="117"/>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8"/>
      <c r="AL940" s="118"/>
      <c r="AM940" s="118"/>
      <c r="AN940" s="118"/>
      <c r="AO940" s="118"/>
      <c r="AP940" s="118"/>
      <c r="AQ940" s="118"/>
      <c r="AR940" s="118"/>
      <c r="AS940" s="118"/>
      <c r="AT940" s="118"/>
      <c r="AU940" s="118"/>
      <c r="AV940" s="118"/>
    </row>
    <row r="941" spans="1:48" x14ac:dyDescent="0.25">
      <c r="A941" s="117"/>
      <c r="B941" s="117"/>
      <c r="C941" s="117"/>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8"/>
      <c r="AL941" s="118"/>
      <c r="AM941" s="118"/>
      <c r="AN941" s="118"/>
      <c r="AO941" s="118"/>
      <c r="AP941" s="118"/>
      <c r="AQ941" s="118"/>
      <c r="AR941" s="118"/>
      <c r="AS941" s="118"/>
      <c r="AT941" s="118"/>
      <c r="AU941" s="118"/>
      <c r="AV941" s="118"/>
    </row>
    <row r="942" spans="1:48" x14ac:dyDescent="0.25">
      <c r="A942" s="117"/>
      <c r="B942" s="117"/>
      <c r="C942" s="117"/>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8"/>
      <c r="AL942" s="118"/>
      <c r="AM942" s="118"/>
      <c r="AN942" s="118"/>
      <c r="AO942" s="118"/>
      <c r="AP942" s="118"/>
      <c r="AQ942" s="118"/>
      <c r="AR942" s="118"/>
      <c r="AS942" s="118"/>
      <c r="AT942" s="118"/>
      <c r="AU942" s="118"/>
      <c r="AV942" s="118"/>
    </row>
    <row r="943" spans="1:48" x14ac:dyDescent="0.25">
      <c r="A943" s="117"/>
      <c r="B943" s="117"/>
      <c r="C943" s="117"/>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8"/>
      <c r="AL943" s="118"/>
      <c r="AM943" s="118"/>
      <c r="AN943" s="118"/>
      <c r="AO943" s="118"/>
      <c r="AP943" s="118"/>
      <c r="AQ943" s="118"/>
      <c r="AR943" s="118"/>
      <c r="AS943" s="118"/>
      <c r="AT943" s="118"/>
      <c r="AU943" s="118"/>
      <c r="AV943" s="118"/>
    </row>
    <row r="944" spans="1:48" x14ac:dyDescent="0.25">
      <c r="A944" s="117"/>
      <c r="B944" s="117"/>
      <c r="C944" s="117"/>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8"/>
      <c r="AL944" s="118"/>
      <c r="AM944" s="118"/>
      <c r="AN944" s="118"/>
      <c r="AO944" s="118"/>
      <c r="AP944" s="118"/>
      <c r="AQ944" s="118"/>
      <c r="AR944" s="118"/>
      <c r="AS944" s="118"/>
      <c r="AT944" s="118"/>
      <c r="AU944" s="118"/>
      <c r="AV944" s="118"/>
    </row>
    <row r="945" spans="1:48" x14ac:dyDescent="0.25">
      <c r="A945" s="117"/>
      <c r="B945" s="117"/>
      <c r="C945" s="117"/>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8"/>
      <c r="AL945" s="118"/>
      <c r="AM945" s="118"/>
      <c r="AN945" s="118"/>
      <c r="AO945" s="118"/>
      <c r="AP945" s="118"/>
      <c r="AQ945" s="118"/>
      <c r="AR945" s="118"/>
      <c r="AS945" s="118"/>
      <c r="AT945" s="118"/>
      <c r="AU945" s="118"/>
      <c r="AV945" s="118"/>
    </row>
    <row r="946" spans="1:48" x14ac:dyDescent="0.25">
      <c r="A946" s="117"/>
      <c r="B946" s="117"/>
      <c r="C946" s="117"/>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8"/>
      <c r="AL946" s="118"/>
      <c r="AM946" s="118"/>
      <c r="AN946" s="118"/>
      <c r="AO946" s="118"/>
      <c r="AP946" s="118"/>
      <c r="AQ946" s="118"/>
      <c r="AR946" s="118"/>
      <c r="AS946" s="118"/>
      <c r="AT946" s="118"/>
      <c r="AU946" s="118"/>
      <c r="AV946" s="118"/>
    </row>
    <row r="947" spans="1:48" x14ac:dyDescent="0.25">
      <c r="A947" s="117"/>
      <c r="B947" s="117"/>
      <c r="C947" s="117"/>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8"/>
      <c r="AL947" s="118"/>
      <c r="AM947" s="118"/>
      <c r="AN947" s="118"/>
      <c r="AO947" s="118"/>
      <c r="AP947" s="118"/>
      <c r="AQ947" s="118"/>
      <c r="AR947" s="118"/>
      <c r="AS947" s="118"/>
      <c r="AT947" s="118"/>
      <c r="AU947" s="118"/>
      <c r="AV947" s="118"/>
    </row>
    <row r="948" spans="1:48" x14ac:dyDescent="0.25">
      <c r="A948" s="117"/>
      <c r="B948" s="117"/>
      <c r="C948" s="117"/>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8"/>
      <c r="AL948" s="118"/>
      <c r="AM948" s="118"/>
      <c r="AN948" s="118"/>
      <c r="AO948" s="118"/>
      <c r="AP948" s="118"/>
      <c r="AQ948" s="118"/>
      <c r="AR948" s="118"/>
      <c r="AS948" s="118"/>
      <c r="AT948" s="118"/>
      <c r="AU948" s="118"/>
      <c r="AV948" s="118"/>
    </row>
    <row r="949" spans="1:48" x14ac:dyDescent="0.25">
      <c r="A949" s="117"/>
      <c r="B949" s="117"/>
      <c r="C949" s="117"/>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8"/>
      <c r="AL949" s="118"/>
      <c r="AM949" s="118"/>
      <c r="AN949" s="118"/>
      <c r="AO949" s="118"/>
      <c r="AP949" s="118"/>
      <c r="AQ949" s="118"/>
      <c r="AR949" s="118"/>
      <c r="AS949" s="118"/>
      <c r="AT949" s="118"/>
      <c r="AU949" s="118"/>
      <c r="AV949" s="118"/>
    </row>
    <row r="950" spans="1:48" x14ac:dyDescent="0.25">
      <c r="A950" s="117"/>
      <c r="B950" s="117"/>
      <c r="C950" s="117"/>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8"/>
      <c r="AL950" s="118"/>
      <c r="AM950" s="118"/>
      <c r="AN950" s="118"/>
      <c r="AO950" s="118"/>
      <c r="AP950" s="118"/>
      <c r="AQ950" s="118"/>
      <c r="AR950" s="118"/>
      <c r="AS950" s="118"/>
      <c r="AT950" s="118"/>
      <c r="AU950" s="118"/>
      <c r="AV950" s="118"/>
    </row>
    <row r="951" spans="1:48" x14ac:dyDescent="0.25">
      <c r="A951" s="117"/>
      <c r="B951" s="117"/>
      <c r="C951" s="117"/>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8"/>
      <c r="AL951" s="118"/>
      <c r="AM951" s="118"/>
      <c r="AN951" s="118"/>
      <c r="AO951" s="118"/>
      <c r="AP951" s="118"/>
      <c r="AQ951" s="118"/>
      <c r="AR951" s="118"/>
      <c r="AS951" s="118"/>
      <c r="AT951" s="118"/>
      <c r="AU951" s="118"/>
      <c r="AV951" s="118"/>
    </row>
    <row r="952" spans="1:48" x14ac:dyDescent="0.25">
      <c r="A952" s="117"/>
      <c r="B952" s="117"/>
      <c r="C952" s="117"/>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8"/>
      <c r="AL952" s="118"/>
      <c r="AM952" s="118"/>
      <c r="AN952" s="118"/>
      <c r="AO952" s="118"/>
      <c r="AP952" s="118"/>
      <c r="AQ952" s="118"/>
      <c r="AR952" s="118"/>
      <c r="AS952" s="118"/>
      <c r="AT952" s="118"/>
      <c r="AU952" s="118"/>
      <c r="AV952" s="118"/>
    </row>
    <row r="953" spans="1:48" x14ac:dyDescent="0.25">
      <c r="A953" s="117"/>
      <c r="B953" s="117"/>
      <c r="C953" s="117"/>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8"/>
      <c r="AL953" s="118"/>
      <c r="AM953" s="118"/>
      <c r="AN953" s="118"/>
      <c r="AO953" s="118"/>
      <c r="AP953" s="118"/>
      <c r="AQ953" s="118"/>
      <c r="AR953" s="118"/>
      <c r="AS953" s="118"/>
      <c r="AT953" s="118"/>
      <c r="AU953" s="118"/>
      <c r="AV953" s="118"/>
    </row>
    <row r="954" spans="1:48" x14ac:dyDescent="0.25">
      <c r="A954" s="117"/>
      <c r="B954" s="117"/>
      <c r="C954" s="117"/>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8"/>
      <c r="AL954" s="118"/>
      <c r="AM954" s="118"/>
      <c r="AN954" s="118"/>
      <c r="AO954" s="118"/>
      <c r="AP954" s="118"/>
      <c r="AQ954" s="118"/>
      <c r="AR954" s="118"/>
      <c r="AS954" s="118"/>
      <c r="AT954" s="118"/>
      <c r="AU954" s="118"/>
      <c r="AV954" s="118"/>
    </row>
    <row r="955" spans="1:48" x14ac:dyDescent="0.25">
      <c r="A955" s="117"/>
      <c r="B955" s="117"/>
      <c r="C955" s="117"/>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8"/>
      <c r="AL955" s="118"/>
      <c r="AM955" s="118"/>
      <c r="AN955" s="118"/>
      <c r="AO955" s="118"/>
      <c r="AP955" s="118"/>
      <c r="AQ955" s="118"/>
      <c r="AR955" s="118"/>
      <c r="AS955" s="118"/>
      <c r="AT955" s="118"/>
      <c r="AU955" s="118"/>
      <c r="AV955" s="118"/>
    </row>
    <row r="956" spans="1:48" x14ac:dyDescent="0.25">
      <c r="A956" s="117"/>
      <c r="B956" s="117"/>
      <c r="C956" s="117"/>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8"/>
      <c r="AL956" s="118"/>
      <c r="AM956" s="118"/>
      <c r="AN956" s="118"/>
      <c r="AO956" s="118"/>
      <c r="AP956" s="118"/>
      <c r="AQ956" s="118"/>
      <c r="AR956" s="118"/>
      <c r="AS956" s="118"/>
      <c r="AT956" s="118"/>
      <c r="AU956" s="118"/>
      <c r="AV956" s="118"/>
    </row>
    <row r="957" spans="1:48" x14ac:dyDescent="0.25">
      <c r="A957" s="117"/>
      <c r="B957" s="117"/>
      <c r="C957" s="117"/>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8"/>
      <c r="AL957" s="118"/>
      <c r="AM957" s="118"/>
      <c r="AN957" s="118"/>
      <c r="AO957" s="118"/>
      <c r="AP957" s="118"/>
      <c r="AQ957" s="118"/>
      <c r="AR957" s="118"/>
      <c r="AS957" s="118"/>
      <c r="AT957" s="118"/>
      <c r="AU957" s="118"/>
      <c r="AV957" s="118"/>
    </row>
    <row r="958" spans="1:48" x14ac:dyDescent="0.25">
      <c r="A958" s="117"/>
      <c r="B958" s="117"/>
      <c r="C958" s="117"/>
      <c r="D958" s="118"/>
      <c r="E958" s="118"/>
      <c r="F958" s="118"/>
      <c r="G958" s="118"/>
      <c r="H958" s="118"/>
      <c r="I958" s="118"/>
      <c r="J958" s="118"/>
      <c r="K958" s="118"/>
      <c r="L958" s="118"/>
      <c r="M958" s="118"/>
      <c r="N958" s="118"/>
      <c r="O958" s="118"/>
      <c r="P958" s="118"/>
      <c r="Q958" s="118"/>
      <c r="R958" s="118"/>
      <c r="S958" s="118"/>
      <c r="T958" s="118"/>
      <c r="U958" s="118"/>
      <c r="V958" s="118"/>
      <c r="W958" s="118"/>
      <c r="X958" s="118"/>
      <c r="Y958" s="118"/>
      <c r="Z958" s="118"/>
      <c r="AA958" s="118"/>
      <c r="AB958" s="118"/>
      <c r="AC958" s="118"/>
      <c r="AD958" s="118"/>
      <c r="AE958" s="118"/>
      <c r="AF958" s="118"/>
      <c r="AG958" s="118"/>
      <c r="AH958" s="118"/>
      <c r="AI958" s="118"/>
      <c r="AJ958" s="118"/>
      <c r="AK958" s="118"/>
      <c r="AL958" s="118"/>
      <c r="AM958" s="118"/>
      <c r="AN958" s="118"/>
      <c r="AO958" s="118"/>
      <c r="AP958" s="118"/>
      <c r="AQ958" s="118"/>
      <c r="AR958" s="118"/>
      <c r="AS958" s="118"/>
      <c r="AT958" s="118"/>
      <c r="AU958" s="118"/>
      <c r="AV958" s="118"/>
    </row>
    <row r="959" spans="1:48" x14ac:dyDescent="0.25">
      <c r="A959" s="117"/>
      <c r="B959" s="117"/>
      <c r="C959" s="117"/>
      <c r="D959" s="118"/>
      <c r="E959" s="118"/>
      <c r="F959" s="118"/>
      <c r="G959" s="118"/>
      <c r="H959" s="118"/>
      <c r="I959" s="118"/>
      <c r="J959" s="118"/>
      <c r="K959" s="118"/>
      <c r="L959" s="118"/>
      <c r="M959" s="118"/>
      <c r="N959" s="118"/>
      <c r="O959" s="118"/>
      <c r="P959" s="118"/>
      <c r="Q959" s="118"/>
      <c r="R959" s="118"/>
      <c r="S959" s="118"/>
      <c r="T959" s="118"/>
      <c r="U959" s="118"/>
      <c r="V959" s="118"/>
      <c r="W959" s="118"/>
      <c r="X959" s="118"/>
      <c r="Y959" s="118"/>
      <c r="Z959" s="118"/>
      <c r="AA959" s="118"/>
      <c r="AB959" s="118"/>
      <c r="AC959" s="118"/>
      <c r="AD959" s="118"/>
      <c r="AE959" s="118"/>
      <c r="AF959" s="118"/>
      <c r="AG959" s="118"/>
      <c r="AH959" s="118"/>
      <c r="AI959" s="118"/>
      <c r="AJ959" s="118"/>
      <c r="AK959" s="118"/>
      <c r="AL959" s="118"/>
      <c r="AM959" s="118"/>
      <c r="AN959" s="118"/>
      <c r="AO959" s="118"/>
      <c r="AP959" s="118"/>
      <c r="AQ959" s="118"/>
      <c r="AR959" s="118"/>
      <c r="AS959" s="118"/>
      <c r="AT959" s="118"/>
      <c r="AU959" s="118"/>
      <c r="AV959" s="118"/>
    </row>
    <row r="960" spans="1:48" x14ac:dyDescent="0.25">
      <c r="A960" s="117"/>
      <c r="B960" s="117"/>
      <c r="C960" s="117"/>
      <c r="D960" s="118"/>
      <c r="E960" s="118"/>
      <c r="F960" s="118"/>
      <c r="G960" s="118"/>
      <c r="H960" s="118"/>
      <c r="I960" s="118"/>
      <c r="J960" s="118"/>
      <c r="K960" s="118"/>
      <c r="L960" s="118"/>
      <c r="M960" s="118"/>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8"/>
      <c r="AL960" s="118"/>
      <c r="AM960" s="118"/>
      <c r="AN960" s="118"/>
      <c r="AO960" s="118"/>
      <c r="AP960" s="118"/>
      <c r="AQ960" s="118"/>
      <c r="AR960" s="118"/>
      <c r="AS960" s="118"/>
      <c r="AT960" s="118"/>
      <c r="AU960" s="118"/>
      <c r="AV960" s="118"/>
    </row>
    <row r="961" spans="1:48" x14ac:dyDescent="0.25">
      <c r="A961" s="117"/>
      <c r="B961" s="117"/>
      <c r="C961" s="117"/>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8"/>
      <c r="AL961" s="118"/>
      <c r="AM961" s="118"/>
      <c r="AN961" s="118"/>
      <c r="AO961" s="118"/>
      <c r="AP961" s="118"/>
      <c r="AQ961" s="118"/>
      <c r="AR961" s="118"/>
      <c r="AS961" s="118"/>
      <c r="AT961" s="118"/>
      <c r="AU961" s="118"/>
      <c r="AV961" s="118"/>
    </row>
    <row r="962" spans="1:48" x14ac:dyDescent="0.25">
      <c r="A962" s="117"/>
      <c r="B962" s="117"/>
      <c r="C962" s="117"/>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8"/>
      <c r="AL962" s="118"/>
      <c r="AM962" s="118"/>
      <c r="AN962" s="118"/>
      <c r="AO962" s="118"/>
      <c r="AP962" s="118"/>
      <c r="AQ962" s="118"/>
      <c r="AR962" s="118"/>
      <c r="AS962" s="118"/>
      <c r="AT962" s="118"/>
      <c r="AU962" s="118"/>
      <c r="AV962" s="118"/>
    </row>
    <row r="963" spans="1:48" x14ac:dyDescent="0.25">
      <c r="A963" s="117"/>
      <c r="B963" s="117"/>
      <c r="C963" s="117"/>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8"/>
      <c r="AL963" s="118"/>
      <c r="AM963" s="118"/>
      <c r="AN963" s="118"/>
      <c r="AO963" s="118"/>
      <c r="AP963" s="118"/>
      <c r="AQ963" s="118"/>
      <c r="AR963" s="118"/>
      <c r="AS963" s="118"/>
      <c r="AT963" s="118"/>
      <c r="AU963" s="118"/>
      <c r="AV963" s="118"/>
    </row>
    <row r="964" spans="1:48" x14ac:dyDescent="0.25">
      <c r="A964" s="117"/>
      <c r="B964" s="117"/>
      <c r="C964" s="117"/>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8"/>
      <c r="AL964" s="118"/>
      <c r="AM964" s="118"/>
      <c r="AN964" s="118"/>
      <c r="AO964" s="118"/>
      <c r="AP964" s="118"/>
      <c r="AQ964" s="118"/>
      <c r="AR964" s="118"/>
      <c r="AS964" s="118"/>
      <c r="AT964" s="118"/>
      <c r="AU964" s="118"/>
      <c r="AV964" s="118"/>
    </row>
    <row r="965" spans="1:48" x14ac:dyDescent="0.25">
      <c r="A965" s="117"/>
      <c r="B965" s="117"/>
      <c r="C965" s="117"/>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8"/>
      <c r="AL965" s="118"/>
      <c r="AM965" s="118"/>
      <c r="AN965" s="118"/>
      <c r="AO965" s="118"/>
      <c r="AP965" s="118"/>
      <c r="AQ965" s="118"/>
      <c r="AR965" s="118"/>
      <c r="AS965" s="118"/>
      <c r="AT965" s="118"/>
      <c r="AU965" s="118"/>
      <c r="AV965" s="118"/>
    </row>
    <row r="966" spans="1:48" x14ac:dyDescent="0.25">
      <c r="A966" s="117"/>
      <c r="B966" s="117"/>
      <c r="C966" s="117"/>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8"/>
      <c r="AL966" s="118"/>
      <c r="AM966" s="118"/>
      <c r="AN966" s="118"/>
      <c r="AO966" s="118"/>
      <c r="AP966" s="118"/>
      <c r="AQ966" s="118"/>
      <c r="AR966" s="118"/>
      <c r="AS966" s="118"/>
      <c r="AT966" s="118"/>
      <c r="AU966" s="118"/>
      <c r="AV966" s="118"/>
    </row>
    <row r="967" spans="1:48" x14ac:dyDescent="0.25">
      <c r="A967" s="117"/>
      <c r="B967" s="117"/>
      <c r="C967" s="117"/>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8"/>
      <c r="AL967" s="118"/>
      <c r="AM967" s="118"/>
      <c r="AN967" s="118"/>
      <c r="AO967" s="118"/>
      <c r="AP967" s="118"/>
      <c r="AQ967" s="118"/>
      <c r="AR967" s="118"/>
      <c r="AS967" s="118"/>
      <c r="AT967" s="118"/>
      <c r="AU967" s="118"/>
      <c r="AV967" s="118"/>
    </row>
    <row r="968" spans="1:48" x14ac:dyDescent="0.25">
      <c r="A968" s="117"/>
      <c r="B968" s="117"/>
      <c r="C968" s="117"/>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8"/>
      <c r="AL968" s="118"/>
      <c r="AM968" s="118"/>
      <c r="AN968" s="118"/>
      <c r="AO968" s="118"/>
      <c r="AP968" s="118"/>
      <c r="AQ968" s="118"/>
      <c r="AR968" s="118"/>
      <c r="AS968" s="118"/>
      <c r="AT968" s="118"/>
      <c r="AU968" s="118"/>
      <c r="AV968" s="118"/>
    </row>
    <row r="969" spans="1:48" x14ac:dyDescent="0.25">
      <c r="A969" s="117"/>
      <c r="B969" s="117"/>
      <c r="C969" s="117"/>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8"/>
      <c r="AL969" s="118"/>
      <c r="AM969" s="118"/>
      <c r="AN969" s="118"/>
      <c r="AO969" s="118"/>
      <c r="AP969" s="118"/>
      <c r="AQ969" s="118"/>
      <c r="AR969" s="118"/>
      <c r="AS969" s="118"/>
      <c r="AT969" s="118"/>
      <c r="AU969" s="118"/>
      <c r="AV969" s="118"/>
    </row>
    <row r="970" spans="1:48" x14ac:dyDescent="0.25">
      <c r="A970" s="117"/>
      <c r="B970" s="117"/>
      <c r="C970" s="117"/>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8"/>
      <c r="AL970" s="118"/>
      <c r="AM970" s="118"/>
      <c r="AN970" s="118"/>
      <c r="AO970" s="118"/>
      <c r="AP970" s="118"/>
      <c r="AQ970" s="118"/>
      <c r="AR970" s="118"/>
      <c r="AS970" s="118"/>
      <c r="AT970" s="118"/>
      <c r="AU970" s="118"/>
      <c r="AV970" s="118"/>
    </row>
    <row r="971" spans="1:48" x14ac:dyDescent="0.25">
      <c r="A971" s="117"/>
      <c r="B971" s="117"/>
      <c r="C971" s="117"/>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8"/>
      <c r="AL971" s="118"/>
      <c r="AM971" s="118"/>
      <c r="AN971" s="118"/>
      <c r="AO971" s="118"/>
      <c r="AP971" s="118"/>
      <c r="AQ971" s="118"/>
      <c r="AR971" s="118"/>
      <c r="AS971" s="118"/>
      <c r="AT971" s="118"/>
      <c r="AU971" s="118"/>
      <c r="AV971" s="118"/>
    </row>
    <row r="972" spans="1:48" x14ac:dyDescent="0.25">
      <c r="A972" s="117"/>
      <c r="B972" s="117"/>
      <c r="C972" s="117"/>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8"/>
      <c r="AL972" s="118"/>
      <c r="AM972" s="118"/>
      <c r="AN972" s="118"/>
      <c r="AO972" s="118"/>
      <c r="AP972" s="118"/>
      <c r="AQ972" s="118"/>
      <c r="AR972" s="118"/>
      <c r="AS972" s="118"/>
      <c r="AT972" s="118"/>
      <c r="AU972" s="118"/>
      <c r="AV972" s="118"/>
    </row>
    <row r="973" spans="1:48" x14ac:dyDescent="0.25">
      <c r="A973" s="117"/>
      <c r="B973" s="117"/>
      <c r="C973" s="117"/>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8"/>
      <c r="AL973" s="118"/>
      <c r="AM973" s="118"/>
      <c r="AN973" s="118"/>
      <c r="AO973" s="118"/>
      <c r="AP973" s="118"/>
      <c r="AQ973" s="118"/>
      <c r="AR973" s="118"/>
      <c r="AS973" s="118"/>
      <c r="AT973" s="118"/>
      <c r="AU973" s="118"/>
      <c r="AV973" s="118"/>
    </row>
    <row r="974" spans="1:48" x14ac:dyDescent="0.25">
      <c r="A974" s="117"/>
      <c r="B974" s="117"/>
      <c r="C974" s="117"/>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8"/>
      <c r="AL974" s="118"/>
      <c r="AM974" s="118"/>
      <c r="AN974" s="118"/>
      <c r="AO974" s="118"/>
      <c r="AP974" s="118"/>
      <c r="AQ974" s="118"/>
      <c r="AR974" s="118"/>
      <c r="AS974" s="118"/>
      <c r="AT974" s="118"/>
      <c r="AU974" s="118"/>
      <c r="AV974" s="118"/>
    </row>
    <row r="975" spans="1:48" x14ac:dyDescent="0.25">
      <c r="A975" s="117"/>
      <c r="B975" s="117"/>
      <c r="C975" s="117"/>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8"/>
      <c r="AL975" s="118"/>
      <c r="AM975" s="118"/>
      <c r="AN975" s="118"/>
      <c r="AO975" s="118"/>
      <c r="AP975" s="118"/>
      <c r="AQ975" s="118"/>
      <c r="AR975" s="118"/>
      <c r="AS975" s="118"/>
      <c r="AT975" s="118"/>
      <c r="AU975" s="118"/>
      <c r="AV975" s="118"/>
    </row>
    <row r="976" spans="1:48" x14ac:dyDescent="0.25">
      <c r="A976" s="117"/>
      <c r="B976" s="117"/>
      <c r="C976" s="117"/>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8"/>
      <c r="AL976" s="118"/>
      <c r="AM976" s="118"/>
      <c r="AN976" s="118"/>
      <c r="AO976" s="118"/>
      <c r="AP976" s="118"/>
      <c r="AQ976" s="118"/>
      <c r="AR976" s="118"/>
      <c r="AS976" s="118"/>
      <c r="AT976" s="118"/>
      <c r="AU976" s="118"/>
      <c r="AV976" s="118"/>
    </row>
    <row r="977" spans="1:48" x14ac:dyDescent="0.25">
      <c r="A977" s="117"/>
      <c r="B977" s="117"/>
      <c r="C977" s="117"/>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8"/>
      <c r="AL977" s="118"/>
      <c r="AM977" s="118"/>
      <c r="AN977" s="118"/>
      <c r="AO977" s="118"/>
      <c r="AP977" s="118"/>
      <c r="AQ977" s="118"/>
      <c r="AR977" s="118"/>
      <c r="AS977" s="118"/>
      <c r="AT977" s="118"/>
      <c r="AU977" s="118"/>
      <c r="AV977" s="118"/>
    </row>
    <row r="978" spans="1:48" x14ac:dyDescent="0.25">
      <c r="A978" s="117"/>
      <c r="B978" s="117"/>
      <c r="C978" s="117"/>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8"/>
      <c r="AL978" s="118"/>
      <c r="AM978" s="118"/>
      <c r="AN978" s="118"/>
      <c r="AO978" s="118"/>
      <c r="AP978" s="118"/>
      <c r="AQ978" s="118"/>
      <c r="AR978" s="118"/>
      <c r="AS978" s="118"/>
      <c r="AT978" s="118"/>
      <c r="AU978" s="118"/>
      <c r="AV978" s="118"/>
    </row>
    <row r="979" spans="1:48" x14ac:dyDescent="0.25">
      <c r="A979" s="117"/>
      <c r="B979" s="117"/>
      <c r="C979" s="117"/>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8"/>
      <c r="AL979" s="118"/>
      <c r="AM979" s="118"/>
      <c r="AN979" s="118"/>
      <c r="AO979" s="118"/>
      <c r="AP979" s="118"/>
      <c r="AQ979" s="118"/>
      <c r="AR979" s="118"/>
      <c r="AS979" s="118"/>
      <c r="AT979" s="118"/>
      <c r="AU979" s="118"/>
      <c r="AV979" s="118"/>
    </row>
    <row r="980" spans="1:48" x14ac:dyDescent="0.25">
      <c r="A980" s="117"/>
      <c r="B980" s="117"/>
      <c r="C980" s="117"/>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8"/>
      <c r="AL980" s="118"/>
      <c r="AM980" s="118"/>
      <c r="AN980" s="118"/>
      <c r="AO980" s="118"/>
      <c r="AP980" s="118"/>
      <c r="AQ980" s="118"/>
      <c r="AR980" s="118"/>
      <c r="AS980" s="118"/>
      <c r="AT980" s="118"/>
      <c r="AU980" s="118"/>
      <c r="AV980" s="118"/>
    </row>
    <row r="981" spans="1:48" x14ac:dyDescent="0.25">
      <c r="A981" s="117"/>
      <c r="B981" s="117"/>
      <c r="C981" s="117"/>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8"/>
      <c r="AL981" s="118"/>
      <c r="AM981" s="118"/>
      <c r="AN981" s="118"/>
      <c r="AO981" s="118"/>
      <c r="AP981" s="118"/>
      <c r="AQ981" s="118"/>
      <c r="AR981" s="118"/>
      <c r="AS981" s="118"/>
      <c r="AT981" s="118"/>
      <c r="AU981" s="118"/>
      <c r="AV981" s="118"/>
    </row>
    <row r="982" spans="1:48" x14ac:dyDescent="0.25">
      <c r="A982" s="117"/>
      <c r="B982" s="117"/>
      <c r="C982" s="117"/>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8"/>
      <c r="AL982" s="118"/>
      <c r="AM982" s="118"/>
      <c r="AN982" s="118"/>
      <c r="AO982" s="118"/>
      <c r="AP982" s="118"/>
      <c r="AQ982" s="118"/>
      <c r="AR982" s="118"/>
      <c r="AS982" s="118"/>
      <c r="AT982" s="118"/>
      <c r="AU982" s="118"/>
      <c r="AV982" s="118"/>
    </row>
    <row r="983" spans="1:48" x14ac:dyDescent="0.25">
      <c r="A983" s="117"/>
      <c r="B983" s="117"/>
      <c r="C983" s="117"/>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8"/>
      <c r="AL983" s="118"/>
      <c r="AM983" s="118"/>
      <c r="AN983" s="118"/>
      <c r="AO983" s="118"/>
      <c r="AP983" s="118"/>
      <c r="AQ983" s="118"/>
      <c r="AR983" s="118"/>
      <c r="AS983" s="118"/>
      <c r="AT983" s="118"/>
      <c r="AU983" s="118"/>
      <c r="AV983" s="118"/>
    </row>
    <row r="984" spans="1:48" x14ac:dyDescent="0.25">
      <c r="A984" s="117"/>
      <c r="B984" s="117"/>
      <c r="C984" s="117"/>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8"/>
      <c r="AL984" s="118"/>
      <c r="AM984" s="118"/>
      <c r="AN984" s="118"/>
      <c r="AO984" s="118"/>
      <c r="AP984" s="118"/>
      <c r="AQ984" s="118"/>
      <c r="AR984" s="118"/>
      <c r="AS984" s="118"/>
      <c r="AT984" s="118"/>
      <c r="AU984" s="118"/>
      <c r="AV984" s="118"/>
    </row>
    <row r="985" spans="1:48" x14ac:dyDescent="0.25">
      <c r="A985" s="117"/>
      <c r="B985" s="117"/>
      <c r="C985" s="117"/>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8"/>
      <c r="AL985" s="118"/>
      <c r="AM985" s="118"/>
      <c r="AN985" s="118"/>
      <c r="AO985" s="118"/>
      <c r="AP985" s="118"/>
      <c r="AQ985" s="118"/>
      <c r="AR985" s="118"/>
      <c r="AS985" s="118"/>
      <c r="AT985" s="118"/>
      <c r="AU985" s="118"/>
      <c r="AV985" s="118"/>
    </row>
    <row r="986" spans="1:48" x14ac:dyDescent="0.25">
      <c r="A986" s="117"/>
      <c r="B986" s="117"/>
      <c r="C986" s="117"/>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8"/>
      <c r="AL986" s="118"/>
      <c r="AM986" s="118"/>
      <c r="AN986" s="118"/>
      <c r="AO986" s="118"/>
      <c r="AP986" s="118"/>
      <c r="AQ986" s="118"/>
      <c r="AR986" s="118"/>
      <c r="AS986" s="118"/>
      <c r="AT986" s="118"/>
      <c r="AU986" s="118"/>
      <c r="AV986" s="118"/>
    </row>
    <row r="987" spans="1:48" x14ac:dyDescent="0.25">
      <c r="A987" s="117"/>
      <c r="B987" s="117"/>
      <c r="C987" s="117"/>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8"/>
      <c r="AL987" s="118"/>
      <c r="AM987" s="118"/>
      <c r="AN987" s="118"/>
      <c r="AO987" s="118"/>
      <c r="AP987" s="118"/>
      <c r="AQ987" s="118"/>
      <c r="AR987" s="118"/>
      <c r="AS987" s="118"/>
      <c r="AT987" s="118"/>
      <c r="AU987" s="118"/>
      <c r="AV987" s="118"/>
    </row>
    <row r="988" spans="1:48" x14ac:dyDescent="0.25">
      <c r="A988" s="117"/>
      <c r="B988" s="117"/>
      <c r="C988" s="117"/>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8"/>
      <c r="AL988" s="118"/>
      <c r="AM988" s="118"/>
      <c r="AN988" s="118"/>
      <c r="AO988" s="118"/>
      <c r="AP988" s="118"/>
      <c r="AQ988" s="118"/>
      <c r="AR988" s="118"/>
      <c r="AS988" s="118"/>
      <c r="AT988" s="118"/>
      <c r="AU988" s="118"/>
      <c r="AV988" s="118"/>
    </row>
    <row r="989" spans="1:48" x14ac:dyDescent="0.25">
      <c r="A989" s="117"/>
      <c r="B989" s="117"/>
      <c r="C989" s="117"/>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8"/>
      <c r="AL989" s="118"/>
      <c r="AM989" s="118"/>
      <c r="AN989" s="118"/>
      <c r="AO989" s="118"/>
      <c r="AP989" s="118"/>
      <c r="AQ989" s="118"/>
      <c r="AR989" s="118"/>
      <c r="AS989" s="118"/>
      <c r="AT989" s="118"/>
      <c r="AU989" s="118"/>
      <c r="AV989" s="118"/>
    </row>
    <row r="990" spans="1:48" x14ac:dyDescent="0.25">
      <c r="A990" s="117"/>
      <c r="B990" s="117"/>
      <c r="C990" s="117"/>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8"/>
      <c r="AL990" s="118"/>
      <c r="AM990" s="118"/>
      <c r="AN990" s="118"/>
      <c r="AO990" s="118"/>
      <c r="AP990" s="118"/>
      <c r="AQ990" s="118"/>
      <c r="AR990" s="118"/>
      <c r="AS990" s="118"/>
      <c r="AT990" s="118"/>
      <c r="AU990" s="118"/>
      <c r="AV990" s="118"/>
    </row>
    <row r="991" spans="1:48" x14ac:dyDescent="0.25">
      <c r="A991" s="117"/>
      <c r="B991" s="117"/>
      <c r="C991" s="117"/>
      <c r="D991" s="118"/>
      <c r="E991" s="118"/>
      <c r="F991" s="118"/>
      <c r="G991" s="118"/>
      <c r="H991" s="118"/>
      <c r="I991" s="118"/>
      <c r="J991" s="118"/>
      <c r="K991" s="118"/>
      <c r="L991" s="118"/>
      <c r="M991" s="118"/>
      <c r="N991" s="118"/>
      <c r="O991" s="118"/>
      <c r="P991" s="118"/>
      <c r="Q991" s="118"/>
      <c r="R991" s="118"/>
      <c r="S991" s="118"/>
      <c r="T991" s="118"/>
      <c r="U991" s="118"/>
      <c r="V991" s="118"/>
      <c r="W991" s="118"/>
      <c r="X991" s="118"/>
      <c r="Y991" s="118"/>
      <c r="Z991" s="118"/>
      <c r="AA991" s="118"/>
      <c r="AB991" s="118"/>
      <c r="AC991" s="118"/>
      <c r="AD991" s="118"/>
      <c r="AE991" s="118"/>
      <c r="AF991" s="118"/>
      <c r="AG991" s="118"/>
      <c r="AH991" s="118"/>
      <c r="AI991" s="118"/>
      <c r="AJ991" s="118"/>
      <c r="AK991" s="118"/>
      <c r="AL991" s="118"/>
      <c r="AM991" s="118"/>
      <c r="AN991" s="118"/>
      <c r="AO991" s="118"/>
      <c r="AP991" s="118"/>
      <c r="AQ991" s="118"/>
      <c r="AR991" s="118"/>
      <c r="AS991" s="118"/>
      <c r="AT991" s="118"/>
      <c r="AU991" s="118"/>
      <c r="AV991" s="118"/>
    </row>
    <row r="992" spans="1:48" x14ac:dyDescent="0.25">
      <c r="A992" s="117"/>
      <c r="B992" s="117"/>
      <c r="C992" s="117"/>
      <c r="D992" s="118"/>
      <c r="E992" s="118"/>
      <c r="F992" s="118"/>
      <c r="G992" s="118"/>
      <c r="H992" s="118"/>
      <c r="I992" s="118"/>
      <c r="J992" s="118"/>
      <c r="K992" s="118"/>
      <c r="L992" s="118"/>
      <c r="M992" s="118"/>
      <c r="N992" s="118"/>
      <c r="O992" s="118"/>
      <c r="P992" s="118"/>
      <c r="Q992" s="118"/>
      <c r="R992" s="118"/>
      <c r="S992" s="118"/>
      <c r="T992" s="118"/>
      <c r="U992" s="118"/>
      <c r="V992" s="118"/>
      <c r="W992" s="118"/>
      <c r="X992" s="118"/>
      <c r="Y992" s="118"/>
      <c r="Z992" s="118"/>
      <c r="AA992" s="118"/>
      <c r="AB992" s="118"/>
      <c r="AC992" s="118"/>
      <c r="AD992" s="118"/>
      <c r="AE992" s="118"/>
      <c r="AF992" s="118"/>
      <c r="AG992" s="118"/>
      <c r="AH992" s="118"/>
      <c r="AI992" s="118"/>
      <c r="AJ992" s="118"/>
      <c r="AK992" s="118"/>
      <c r="AL992" s="118"/>
      <c r="AM992" s="118"/>
      <c r="AN992" s="118"/>
      <c r="AO992" s="118"/>
      <c r="AP992" s="118"/>
      <c r="AQ992" s="118"/>
      <c r="AR992" s="118"/>
      <c r="AS992" s="118"/>
      <c r="AT992" s="118"/>
      <c r="AU992" s="118"/>
      <c r="AV992" s="118"/>
    </row>
    <row r="993" spans="1:48" x14ac:dyDescent="0.25">
      <c r="A993" s="117"/>
      <c r="B993" s="117"/>
      <c r="C993" s="117"/>
      <c r="D993" s="118"/>
      <c r="E993" s="118"/>
      <c r="F993" s="118"/>
      <c r="G993" s="118"/>
      <c r="H993" s="118"/>
      <c r="I993" s="118"/>
      <c r="J993" s="118"/>
      <c r="K993" s="118"/>
      <c r="L993" s="118"/>
      <c r="M993" s="118"/>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8"/>
      <c r="AL993" s="118"/>
      <c r="AM993" s="118"/>
      <c r="AN993" s="118"/>
      <c r="AO993" s="118"/>
      <c r="AP993" s="118"/>
      <c r="AQ993" s="118"/>
      <c r="AR993" s="118"/>
      <c r="AS993" s="118"/>
      <c r="AT993" s="118"/>
      <c r="AU993" s="118"/>
      <c r="AV993" s="118"/>
    </row>
    <row r="994" spans="1:48" x14ac:dyDescent="0.25">
      <c r="A994" s="117"/>
      <c r="B994" s="117"/>
      <c r="C994" s="117"/>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8"/>
      <c r="AL994" s="118"/>
      <c r="AM994" s="118"/>
      <c r="AN994" s="118"/>
      <c r="AO994" s="118"/>
      <c r="AP994" s="118"/>
      <c r="AQ994" s="118"/>
      <c r="AR994" s="118"/>
      <c r="AS994" s="118"/>
      <c r="AT994" s="118"/>
      <c r="AU994" s="118"/>
      <c r="AV994" s="118"/>
    </row>
    <row r="995" spans="1:48" x14ac:dyDescent="0.25">
      <c r="A995" s="117"/>
      <c r="B995" s="117"/>
      <c r="C995" s="117"/>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8"/>
      <c r="AL995" s="118"/>
      <c r="AM995" s="118"/>
      <c r="AN995" s="118"/>
      <c r="AO995" s="118"/>
      <c r="AP995" s="118"/>
      <c r="AQ995" s="118"/>
      <c r="AR995" s="118"/>
      <c r="AS995" s="118"/>
      <c r="AT995" s="118"/>
      <c r="AU995" s="118"/>
      <c r="AV995" s="118"/>
    </row>
    <row r="996" spans="1:48" x14ac:dyDescent="0.25">
      <c r="A996" s="117"/>
      <c r="B996" s="117"/>
      <c r="C996" s="117"/>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8"/>
      <c r="AL996" s="118"/>
      <c r="AM996" s="118"/>
      <c r="AN996" s="118"/>
      <c r="AO996" s="118"/>
      <c r="AP996" s="118"/>
      <c r="AQ996" s="118"/>
      <c r="AR996" s="118"/>
      <c r="AS996" s="118"/>
      <c r="AT996" s="118"/>
      <c r="AU996" s="118"/>
      <c r="AV996" s="118"/>
    </row>
    <row r="997" spans="1:48" x14ac:dyDescent="0.25">
      <c r="A997" s="117"/>
      <c r="B997" s="117"/>
      <c r="C997" s="117"/>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8"/>
      <c r="AL997" s="118"/>
      <c r="AM997" s="118"/>
      <c r="AN997" s="118"/>
      <c r="AO997" s="118"/>
      <c r="AP997" s="118"/>
      <c r="AQ997" s="118"/>
      <c r="AR997" s="118"/>
      <c r="AS997" s="118"/>
      <c r="AT997" s="118"/>
      <c r="AU997" s="118"/>
      <c r="AV997" s="118"/>
    </row>
    <row r="998" spans="1:48" x14ac:dyDescent="0.25">
      <c r="A998" s="117"/>
      <c r="B998" s="117"/>
      <c r="C998" s="117"/>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8"/>
      <c r="AL998" s="118"/>
      <c r="AM998" s="118"/>
      <c r="AN998" s="118"/>
      <c r="AO998" s="118"/>
      <c r="AP998" s="118"/>
      <c r="AQ998" s="118"/>
      <c r="AR998" s="118"/>
      <c r="AS998" s="118"/>
      <c r="AT998" s="118"/>
      <c r="AU998" s="118"/>
      <c r="AV998" s="118"/>
    </row>
    <row r="999" spans="1:48" x14ac:dyDescent="0.25">
      <c r="A999" s="117"/>
      <c r="B999" s="117"/>
      <c r="C999" s="117"/>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8"/>
      <c r="AL999" s="118"/>
      <c r="AM999" s="118"/>
      <c r="AN999" s="118"/>
      <c r="AO999" s="118"/>
      <c r="AP999" s="118"/>
      <c r="AQ999" s="118"/>
      <c r="AR999" s="118"/>
      <c r="AS999" s="118"/>
      <c r="AT999" s="118"/>
      <c r="AU999" s="118"/>
      <c r="AV999" s="118"/>
    </row>
    <row r="1000" spans="1:48" x14ac:dyDescent="0.25">
      <c r="A1000" s="117"/>
      <c r="B1000" s="117"/>
      <c r="C1000" s="117"/>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8"/>
      <c r="AL1000" s="118"/>
      <c r="AM1000" s="118"/>
      <c r="AN1000" s="118"/>
      <c r="AO1000" s="118"/>
      <c r="AP1000" s="118"/>
      <c r="AQ1000" s="118"/>
      <c r="AR1000" s="118"/>
      <c r="AS1000" s="118"/>
      <c r="AT1000" s="118"/>
      <c r="AU1000" s="118"/>
      <c r="AV1000" s="118"/>
    </row>
  </sheetData>
  <mergeCells count="250">
    <mergeCell ref="I99:W99"/>
    <mergeCell ref="S98:V98"/>
    <mergeCell ref="X98:AA98"/>
    <mergeCell ref="AH97:AK97"/>
    <mergeCell ref="AH98:AK98"/>
    <mergeCell ref="E94:F94"/>
    <mergeCell ref="E95:F95"/>
    <mergeCell ref="E96:F96"/>
    <mergeCell ref="E97:F97"/>
    <mergeCell ref="AC97:AF97"/>
    <mergeCell ref="AC98:AF98"/>
    <mergeCell ref="AH93:AL93"/>
    <mergeCell ref="AM93:AQ93"/>
    <mergeCell ref="AR93:AV93"/>
    <mergeCell ref="F89:G89"/>
    <mergeCell ref="F90:G90"/>
    <mergeCell ref="H90:I90"/>
    <mergeCell ref="F91:G91"/>
    <mergeCell ref="H91:I91"/>
    <mergeCell ref="B93:H93"/>
    <mergeCell ref="I93:M93"/>
    <mergeCell ref="B86:R86"/>
    <mergeCell ref="B87:F87"/>
    <mergeCell ref="F88:G88"/>
    <mergeCell ref="H88:I88"/>
    <mergeCell ref="H89:I89"/>
    <mergeCell ref="N93:R93"/>
    <mergeCell ref="S93:W93"/>
    <mergeCell ref="X93:AB93"/>
    <mergeCell ref="AC93:AG93"/>
    <mergeCell ref="C74:H74"/>
    <mergeCell ref="C75:H75"/>
    <mergeCell ref="C76:H76"/>
    <mergeCell ref="C77:H77"/>
    <mergeCell ref="C78:H78"/>
    <mergeCell ref="C79:H79"/>
    <mergeCell ref="C80:H80"/>
    <mergeCell ref="C81:H81"/>
    <mergeCell ref="C82:H82"/>
    <mergeCell ref="C107:H107"/>
    <mergeCell ref="C108:H108"/>
    <mergeCell ref="C109:H109"/>
    <mergeCell ref="C110:H110"/>
    <mergeCell ref="C111:H111"/>
    <mergeCell ref="E98:F98"/>
    <mergeCell ref="C101:H101"/>
    <mergeCell ref="C102:H102"/>
    <mergeCell ref="C103:H103"/>
    <mergeCell ref="C104:H104"/>
    <mergeCell ref="C105:H105"/>
    <mergeCell ref="C106:H106"/>
    <mergeCell ref="C29:H29"/>
    <mergeCell ref="I29:K29"/>
    <mergeCell ref="AC52:AF52"/>
    <mergeCell ref="AH52:AK52"/>
    <mergeCell ref="X48:AA48"/>
    <mergeCell ref="AC48:AF48"/>
    <mergeCell ref="AH48:AK48"/>
    <mergeCell ref="AM48:AP48"/>
    <mergeCell ref="AR48:AU48"/>
    <mergeCell ref="AC50:AF50"/>
    <mergeCell ref="AH50:AK50"/>
    <mergeCell ref="E23:F23"/>
    <mergeCell ref="I23:M23"/>
    <mergeCell ref="B25:H25"/>
    <mergeCell ref="I25:K25"/>
    <mergeCell ref="I26:K26"/>
    <mergeCell ref="C26:H26"/>
    <mergeCell ref="C27:H27"/>
    <mergeCell ref="I27:K27"/>
    <mergeCell ref="C28:H28"/>
    <mergeCell ref="I28:K28"/>
    <mergeCell ref="E21:F21"/>
    <mergeCell ref="N21:R21"/>
    <mergeCell ref="S21:W21"/>
    <mergeCell ref="X21:AB21"/>
    <mergeCell ref="AC21:AG21"/>
    <mergeCell ref="AH21:AL21"/>
    <mergeCell ref="E22:F22"/>
    <mergeCell ref="I21:M21"/>
    <mergeCell ref="I22:M22"/>
    <mergeCell ref="AM21:AQ21"/>
    <mergeCell ref="AR21:AV21"/>
    <mergeCell ref="N22:R22"/>
    <mergeCell ref="S22:W22"/>
    <mergeCell ref="N23:R23"/>
    <mergeCell ref="S23:W23"/>
    <mergeCell ref="X22:AB22"/>
    <mergeCell ref="AC22:AG22"/>
    <mergeCell ref="X23:AB23"/>
    <mergeCell ref="AC23:AG23"/>
    <mergeCell ref="AH23:AL23"/>
    <mergeCell ref="AM23:AQ23"/>
    <mergeCell ref="AR23:AV23"/>
    <mergeCell ref="AH22:AL22"/>
    <mergeCell ref="AM22:AQ22"/>
    <mergeCell ref="AR22:AV22"/>
    <mergeCell ref="E16:F16"/>
    <mergeCell ref="I16:M16"/>
    <mergeCell ref="N16:R16"/>
    <mergeCell ref="S16:W16"/>
    <mergeCell ref="X16:AB16"/>
    <mergeCell ref="AC16:AG16"/>
    <mergeCell ref="AM20:AQ20"/>
    <mergeCell ref="AR20:AV20"/>
    <mergeCell ref="F10:G10"/>
    <mergeCell ref="F11:G11"/>
    <mergeCell ref="H11:I11"/>
    <mergeCell ref="F12:G12"/>
    <mergeCell ref="H12:I12"/>
    <mergeCell ref="F13:G13"/>
    <mergeCell ref="H13:I13"/>
    <mergeCell ref="E6:F6"/>
    <mergeCell ref="B8:R8"/>
    <mergeCell ref="B9:H9"/>
    <mergeCell ref="H10:I10"/>
    <mergeCell ref="Q10:R10"/>
    <mergeCell ref="AH15:AL15"/>
    <mergeCell ref="AM15:AQ15"/>
    <mergeCell ref="AR15:AV15"/>
    <mergeCell ref="L12:M12"/>
    <mergeCell ref="L13:M13"/>
    <mergeCell ref="I15:M15"/>
    <mergeCell ref="N15:R15"/>
    <mergeCell ref="S15:W15"/>
    <mergeCell ref="X15:AB15"/>
    <mergeCell ref="AC15:AG15"/>
    <mergeCell ref="B15:H15"/>
    <mergeCell ref="B1:AB1"/>
    <mergeCell ref="B2:H2"/>
    <mergeCell ref="I2:M2"/>
    <mergeCell ref="N2:R2"/>
    <mergeCell ref="S2:W2"/>
    <mergeCell ref="X2:AB2"/>
    <mergeCell ref="E3:F3"/>
    <mergeCell ref="E4:F4"/>
    <mergeCell ref="E5:F5"/>
    <mergeCell ref="AC19:AG19"/>
    <mergeCell ref="AH19:AL19"/>
    <mergeCell ref="AM19:AQ19"/>
    <mergeCell ref="AR19:AV19"/>
    <mergeCell ref="I19:M19"/>
    <mergeCell ref="I20:M20"/>
    <mergeCell ref="N20:R20"/>
    <mergeCell ref="S20:W20"/>
    <mergeCell ref="X20:AB20"/>
    <mergeCell ref="AC20:AG20"/>
    <mergeCell ref="AH20:AL20"/>
    <mergeCell ref="C72:H72"/>
    <mergeCell ref="C73:H73"/>
    <mergeCell ref="AH16:AL16"/>
    <mergeCell ref="AM16:AQ16"/>
    <mergeCell ref="AR16:AV16"/>
    <mergeCell ref="N17:R17"/>
    <mergeCell ref="S17:W17"/>
    <mergeCell ref="X17:AB17"/>
    <mergeCell ref="AC17:AG17"/>
    <mergeCell ref="AH17:AL17"/>
    <mergeCell ref="AM17:AQ17"/>
    <mergeCell ref="AR17:AV17"/>
    <mergeCell ref="AM18:AQ18"/>
    <mergeCell ref="AR18:AV18"/>
    <mergeCell ref="I17:M17"/>
    <mergeCell ref="I18:M18"/>
    <mergeCell ref="N18:R18"/>
    <mergeCell ref="S18:W18"/>
    <mergeCell ref="X18:AB18"/>
    <mergeCell ref="AC18:AG18"/>
    <mergeCell ref="AH18:AL18"/>
    <mergeCell ref="N19:R19"/>
    <mergeCell ref="S19:W19"/>
    <mergeCell ref="X19:AB19"/>
    <mergeCell ref="C63:H63"/>
    <mergeCell ref="C64:H64"/>
    <mergeCell ref="C65:H65"/>
    <mergeCell ref="C66:H66"/>
    <mergeCell ref="C67:H67"/>
    <mergeCell ref="C68:H68"/>
    <mergeCell ref="C69:H69"/>
    <mergeCell ref="C70:H70"/>
    <mergeCell ref="C71:H71"/>
    <mergeCell ref="E56:F56"/>
    <mergeCell ref="AH58:AK58"/>
    <mergeCell ref="AH59:AK59"/>
    <mergeCell ref="AC60:AF60"/>
    <mergeCell ref="AH60:AK60"/>
    <mergeCell ref="AC55:AF55"/>
    <mergeCell ref="AC56:AF56"/>
    <mergeCell ref="AH56:AK56"/>
    <mergeCell ref="AC57:AF57"/>
    <mergeCell ref="AH57:AK57"/>
    <mergeCell ref="AC58:AF58"/>
    <mergeCell ref="AC59:AF59"/>
    <mergeCell ref="E57:F57"/>
    <mergeCell ref="E58:F58"/>
    <mergeCell ref="E60:F60"/>
    <mergeCell ref="AR55:AU55"/>
    <mergeCell ref="E49:F49"/>
    <mergeCell ref="E50:F50"/>
    <mergeCell ref="E51:F51"/>
    <mergeCell ref="E52:F52"/>
    <mergeCell ref="E53:F53"/>
    <mergeCell ref="AC53:AF53"/>
    <mergeCell ref="AH53:AK53"/>
    <mergeCell ref="E54:F54"/>
    <mergeCell ref="E55:F55"/>
    <mergeCell ref="I55:L55"/>
    <mergeCell ref="N55:Q55"/>
    <mergeCell ref="S55:V55"/>
    <mergeCell ref="X55:AA55"/>
    <mergeCell ref="E45:F45"/>
    <mergeCell ref="E46:F46"/>
    <mergeCell ref="E47:F47"/>
    <mergeCell ref="E48:F48"/>
    <mergeCell ref="I48:L48"/>
    <mergeCell ref="N48:Q48"/>
    <mergeCell ref="S48:V48"/>
    <mergeCell ref="AH55:AK55"/>
    <mergeCell ref="AM55:AP55"/>
    <mergeCell ref="C35:H35"/>
    <mergeCell ref="I35:K35"/>
    <mergeCell ref="B37:R37"/>
    <mergeCell ref="B38:Q38"/>
    <mergeCell ref="AH44:AL44"/>
    <mergeCell ref="AM44:AQ44"/>
    <mergeCell ref="AR44:AV44"/>
    <mergeCell ref="F42:G42"/>
    <mergeCell ref="B44:H44"/>
    <mergeCell ref="I44:M44"/>
    <mergeCell ref="N44:R44"/>
    <mergeCell ref="S44:W44"/>
    <mergeCell ref="X44:AB44"/>
    <mergeCell ref="AC44:AG44"/>
    <mergeCell ref="F39:G39"/>
    <mergeCell ref="H39:I39"/>
    <mergeCell ref="F40:G40"/>
    <mergeCell ref="H40:I40"/>
    <mergeCell ref="F41:G41"/>
    <mergeCell ref="H41:I41"/>
    <mergeCell ref="H42:I42"/>
    <mergeCell ref="C30:H30"/>
    <mergeCell ref="I30:K30"/>
    <mergeCell ref="C31:H31"/>
    <mergeCell ref="I31:K31"/>
    <mergeCell ref="C32:H32"/>
    <mergeCell ref="I32:K32"/>
    <mergeCell ref="I33:K33"/>
    <mergeCell ref="C33:H33"/>
    <mergeCell ref="C34:H34"/>
    <mergeCell ref="I34:K3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21"/>
  <sheetViews>
    <sheetView workbookViewId="0"/>
  </sheetViews>
  <sheetFormatPr defaultColWidth="12.625" defaultRowHeight="15" customHeight="1" x14ac:dyDescent="0.2"/>
  <cols>
    <col min="1" max="1" width="18.875" customWidth="1"/>
    <col min="3" max="3" width="19.125" customWidth="1"/>
  </cols>
  <sheetData>
    <row r="1" spans="1:3" ht="15.75" x14ac:dyDescent="0.2">
      <c r="A1" s="312" t="s">
        <v>327</v>
      </c>
      <c r="B1" s="227"/>
      <c r="C1" s="216" t="s">
        <v>328</v>
      </c>
    </row>
    <row r="2" spans="1:3" ht="14.25" x14ac:dyDescent="0.2">
      <c r="A2" s="217" t="s">
        <v>20</v>
      </c>
      <c r="B2" s="218">
        <v>990000</v>
      </c>
      <c r="C2" s="217" t="s">
        <v>329</v>
      </c>
    </row>
    <row r="3" spans="1:3" ht="14.25" x14ac:dyDescent="0.2">
      <c r="A3" s="219" t="s">
        <v>21</v>
      </c>
      <c r="B3" s="220">
        <v>1500000</v>
      </c>
      <c r="C3" s="217" t="s">
        <v>330</v>
      </c>
    </row>
    <row r="4" spans="1:3" ht="14.25" x14ac:dyDescent="0.2">
      <c r="A4" s="217" t="s">
        <v>22</v>
      </c>
      <c r="B4" s="218">
        <v>20161.28</v>
      </c>
      <c r="C4" s="217" t="s">
        <v>331</v>
      </c>
    </row>
    <row r="5" spans="1:3" ht="14.25" x14ac:dyDescent="0.2">
      <c r="A5" s="217" t="s">
        <v>23</v>
      </c>
      <c r="B5" s="218">
        <v>177910.39999999999</v>
      </c>
      <c r="C5" s="217" t="s">
        <v>331</v>
      </c>
    </row>
    <row r="6" spans="1:3" ht="14.25" x14ac:dyDescent="0.2">
      <c r="A6" s="217" t="s">
        <v>332</v>
      </c>
      <c r="B6" s="218">
        <v>0</v>
      </c>
      <c r="C6" s="217"/>
    </row>
    <row r="7" spans="1:3" ht="15.75" x14ac:dyDescent="0.2">
      <c r="A7" s="221" t="s">
        <v>333</v>
      </c>
      <c r="B7" s="222">
        <f>SUM(B2:B5)</f>
        <v>2688071.6799999997</v>
      </c>
      <c r="C7" s="221"/>
    </row>
    <row r="8" spans="1:3" ht="14.25" x14ac:dyDescent="0.2">
      <c r="A8" s="223"/>
      <c r="B8" s="223"/>
      <c r="C8" s="223"/>
    </row>
    <row r="9" spans="1:3" ht="15.75" x14ac:dyDescent="0.2">
      <c r="A9" s="312" t="s">
        <v>334</v>
      </c>
      <c r="B9" s="227"/>
      <c r="C9" s="216" t="s">
        <v>328</v>
      </c>
    </row>
    <row r="10" spans="1:3" ht="14.25" x14ac:dyDescent="0.2">
      <c r="A10" s="217" t="s">
        <v>20</v>
      </c>
      <c r="B10" s="218">
        <v>0</v>
      </c>
      <c r="C10" s="217"/>
    </row>
    <row r="11" spans="1:3" ht="14.25" x14ac:dyDescent="0.2">
      <c r="A11" s="219" t="s">
        <v>21</v>
      </c>
      <c r="B11" s="220">
        <v>969377</v>
      </c>
      <c r="C11" s="217" t="s">
        <v>335</v>
      </c>
    </row>
    <row r="12" spans="1:3" ht="14.25" x14ac:dyDescent="0.2">
      <c r="A12" s="217" t="s">
        <v>22</v>
      </c>
      <c r="B12" s="218">
        <v>0</v>
      </c>
      <c r="C12" s="217"/>
    </row>
    <row r="13" spans="1:3" ht="14.25" x14ac:dyDescent="0.2">
      <c r="A13" s="217" t="s">
        <v>23</v>
      </c>
      <c r="B13" s="218">
        <v>44352</v>
      </c>
      <c r="C13" s="217" t="s">
        <v>335</v>
      </c>
    </row>
    <row r="14" spans="1:3" ht="21" customHeight="1" x14ac:dyDescent="0.2">
      <c r="A14" s="217" t="s">
        <v>332</v>
      </c>
      <c r="B14" s="218">
        <v>30654</v>
      </c>
      <c r="C14" s="217" t="s">
        <v>335</v>
      </c>
    </row>
    <row r="15" spans="1:3" ht="15.75" x14ac:dyDescent="0.2">
      <c r="A15" s="221" t="s">
        <v>19</v>
      </c>
      <c r="B15" s="222">
        <f>SUM(B11:B14)</f>
        <v>1044383</v>
      </c>
      <c r="C15" s="221"/>
    </row>
    <row r="21" spans="1:1" ht="14.25" x14ac:dyDescent="0.2">
      <c r="A21" s="224"/>
    </row>
  </sheetData>
  <mergeCells count="2">
    <mergeCell ref="A1:B1"/>
    <mergeCell ref="A9:B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Logframe22</vt:lpstr>
      <vt:lpstr>Logframe17-21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2021-11-17T06:07:24Z</dcterms:created>
  <dcterms:modified xsi:type="dcterms:W3CDTF">2022-08-29T12:20:25Z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0x0101007C8D1B5FFD618B4E96C2FF7D88AB182B</vt:lpwstr>
  </property>
</Properties>
</file>