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ATA\T460_bcp\LCRP2023\Health indicators\"/>
    </mc:Choice>
  </mc:AlternateContent>
  <xr:revisionPtr revIDLastSave="0" documentId="13_ncr:1_{59E90E7E-6E65-40B2-BD71-2B8D92252EAE}" xr6:coauthVersionLast="47" xr6:coauthVersionMax="47" xr10:uidLastSave="{00000000-0000-0000-0000-000000000000}"/>
  <bookViews>
    <workbookView xWindow="-120" yWindow="-120" windowWidth="29040" windowHeight="15840" tabRatio="510" activeTab="1" xr2:uid="{00000000-000D-0000-FFFF-FFFF00000000}"/>
  </bookViews>
  <sheets>
    <sheet name="Summary" sheetId="8" r:id="rId1"/>
    <sheet name="Logframe" sheetId="1" r:id="rId2"/>
    <sheet name="PIN" sheetId="10" r:id="rId3"/>
  </sheets>
  <definedNames>
    <definedName name="_xlnm.Print_Area" localSheetId="1">Logframe!$A$1:$X$220</definedName>
    <definedName name="Z_445B5084_4AA9_4766_BDF3_F081BD99834E_.wvu.PrintArea" localSheetId="1" hidden="1">Logframe!$A$1:$J$60</definedName>
    <definedName name="Z_A3FC2C64_8F18_4E91_812D_1C0A223CFD0E_.wvu.PrintArea" localSheetId="1" hidden="1">Logframe!$A$1:$J$60</definedName>
    <definedName name="Z_AA74D617_46A2_4FDC_94DA_407647126A6B_.wvu.PrintArea" localSheetId="1" hidden="1">Logframe!$A$1:$J$60</definedName>
  </definedNames>
  <calcPr calcId="191029"/>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8" i="1" l="1"/>
  <c r="K52" i="1"/>
  <c r="K50" i="1"/>
  <c r="K51" i="1"/>
  <c r="K49" i="1"/>
  <c r="K48" i="1" s="1"/>
  <c r="K137" i="1"/>
  <c r="K138" i="1"/>
  <c r="K139" i="1"/>
  <c r="K136" i="1"/>
  <c r="O42" i="1"/>
  <c r="J42" i="1"/>
  <c r="D3" i="10"/>
  <c r="K135" i="1" l="1"/>
  <c r="H13" i="8"/>
  <c r="W129" i="1" l="1"/>
  <c r="O48" i="1"/>
  <c r="O36" i="1"/>
  <c r="O30" i="1"/>
  <c r="O24" i="1"/>
  <c r="O18" i="1"/>
  <c r="J111" i="1" l="1"/>
  <c r="V129" i="1" l="1"/>
  <c r="F8" i="8" l="1"/>
  <c r="F17" i="8" l="1"/>
  <c r="E13" i="8" l="1"/>
  <c r="D13" i="8"/>
  <c r="C13" i="8"/>
  <c r="B13" i="8"/>
  <c r="E8" i="8"/>
  <c r="D8" i="8"/>
  <c r="B7" i="10"/>
  <c r="O6" i="10"/>
  <c r="M6" i="10"/>
  <c r="K6" i="10"/>
  <c r="J6" i="10"/>
  <c r="I6" i="10" s="1"/>
  <c r="G6" i="10"/>
  <c r="F6" i="10"/>
  <c r="E6" i="10"/>
  <c r="J5" i="10"/>
  <c r="J4" i="10"/>
  <c r="C4" i="10"/>
  <c r="C7" i="10" s="1"/>
  <c r="E3" i="10"/>
  <c r="D4" i="10" l="1"/>
  <c r="E5" i="10"/>
  <c r="F16" i="8"/>
  <c r="F15" i="8"/>
  <c r="I3" i="10"/>
  <c r="G3" i="10"/>
  <c r="K5" i="10"/>
  <c r="F3" i="10"/>
  <c r="M5" i="10"/>
  <c r="O5" i="10"/>
  <c r="F5" i="10"/>
  <c r="K3" i="10"/>
  <c r="M3" i="10"/>
  <c r="G5" i="10"/>
  <c r="O3" i="10"/>
  <c r="I5" i="10"/>
  <c r="O4" i="10" l="1"/>
  <c r="O7" i="10" s="1"/>
  <c r="D7" i="10"/>
  <c r="F13" i="8" s="1"/>
  <c r="M4" i="10"/>
  <c r="M7" i="10" s="1"/>
  <c r="F14" i="8"/>
  <c r="F4" i="10"/>
  <c r="K4" i="10"/>
  <c r="K7" i="10" s="1"/>
  <c r="I4" i="10"/>
  <c r="I7" i="10" s="1"/>
  <c r="G4" i="10"/>
  <c r="G7" i="10" s="1"/>
  <c r="E4" i="10"/>
  <c r="E7" i="10" s="1"/>
  <c r="U73" i="1"/>
  <c r="F7" i="10"/>
  <c r="J187" i="1" l="1"/>
  <c r="J181" i="1"/>
  <c r="J175" i="1"/>
  <c r="J135" i="1"/>
  <c r="J129" i="1"/>
  <c r="J92" i="1"/>
  <c r="J73" i="1"/>
  <c r="J62" i="1"/>
  <c r="J48" i="1"/>
  <c r="J36" i="1"/>
  <c r="J30" i="1"/>
  <c r="J24" i="1"/>
  <c r="J18" i="1"/>
  <c r="U129" i="1" l="1"/>
  <c r="U18" i="1" l="1"/>
  <c r="J108" i="1" l="1"/>
  <c r="T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Laba</author>
  </authors>
  <commentList>
    <comment ref="E1" authorId="0" shapeId="0" xr:uid="{7E616698-B0DB-44A2-9C4F-D862D403D3F4}">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List>
</comments>
</file>

<file path=xl/sharedStrings.xml><?xml version="1.0" encoding="utf-8"?>
<sst xmlns="http://schemas.openxmlformats.org/spreadsheetml/2006/main" count="925" uniqueCount="343">
  <si>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</si>
  <si>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</si>
  <si>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</si>
  <si>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</si>
  <si>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</si>
  <si>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</si>
  <si>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</si>
  <si>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</si>
  <si>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</si>
  <si>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</si>
  <si>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</si>
  <si>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</si>
  <si>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</si>
  <si>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</si>
  <si>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</si>
  <si>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</si>
  <si>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</si>
  <si>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</si>
  <si>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</si>
  <si>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</si>
  <si>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</si>
  <si>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</si>
  <si>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</si>
  <si>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</si>
  <si>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</si>
  <si>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</si>
  <si>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</si>
  <si>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TOTAL</t>
  </si>
  <si>
    <t>Budget</t>
  </si>
  <si>
    <t>Output Budget (USD)</t>
  </si>
  <si>
    <t>% Humanitarian</t>
  </si>
  <si>
    <t>% Stabilization</t>
  </si>
  <si>
    <t xml:space="preserve">Budget </t>
  </si>
  <si>
    <t>Institutions (List them)</t>
  </si>
  <si>
    <t>Vulnerable Lebanese</t>
  </si>
  <si>
    <t>Persons Displaced from Syria</t>
  </si>
  <si>
    <t>All Population</t>
  </si>
  <si>
    <t>Contact Information</t>
  </si>
  <si>
    <t>Coordinating Agency</t>
  </si>
  <si>
    <t>Lead Ministry</t>
  </si>
  <si>
    <t>List Activities under this output 1.2</t>
  </si>
  <si>
    <t>List Activities under this output 1.3</t>
  </si>
  <si>
    <t>List Activities under this output 1.4</t>
  </si>
  <si>
    <t>Individuals</t>
  </si>
  <si>
    <t>List Activities under this output 4.1</t>
  </si>
  <si>
    <t>Version 1.0</t>
  </si>
  <si>
    <t>% of vaccination coverage among children under 5 residing in Lebanon</t>
  </si>
  <si>
    <t>E</t>
  </si>
  <si>
    <t>F</t>
  </si>
  <si>
    <t xml:space="preserve"># of subsidized primary healthcare consultations </t>
  </si>
  <si>
    <t>Activity Info
MoPH HIS</t>
  </si>
  <si>
    <t>Consultations</t>
  </si>
  <si>
    <t>Monthly</t>
  </si>
  <si>
    <t># of subsidized ante-natal care (ANC) consultations out of total</t>
  </si>
  <si>
    <t># of subsidized non-communicable diseases (NCD) consultations out of total</t>
  </si>
  <si>
    <t># of subsidized mental health (MH) consultations out of total</t>
  </si>
  <si>
    <t xml:space="preserve"># of persons accessing family planning services </t>
  </si>
  <si>
    <t># of PHC facilities engaged in health promotion/outreach activities</t>
  </si>
  <si>
    <t>MoPH Reports</t>
  </si>
  <si>
    <t>Means of Verification: MoPH HIS/Reports for MoPH-PHCCs and other reports for dispensaries/MMUs
Responsibility: MoPH, Partners receiving RH commodities</t>
  </si>
  <si>
    <t>Facility</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</si>
  <si>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</si>
  <si>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</si>
  <si>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Activity 4: Provide family planning counselling to targeted population at PHC facility level</t>
  </si>
  <si>
    <t xml:space="preserve"># of patients who received chronic disease medication </t>
  </si>
  <si>
    <t>MoPH/YMCA data
UNRWA data
Health partners data</t>
  </si>
  <si>
    <t>Monthly/ Quarterly</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</si>
  <si>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</si>
  <si>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</si>
  <si>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rFont val="Calibri"/>
        <family val="2"/>
      </rPr>
      <t>Output 1.3</t>
    </r>
    <r>
      <rPr>
        <sz val="10"/>
        <rFont val="Calibri"/>
        <family val="2"/>
      </rPr>
      <t xml:space="preserve">  Free of charge acute disease medication, medical supplies and reproductive health (RH) commodities provided at PHC level</t>
    </r>
  </si>
  <si>
    <t># of patients who received acute disease medication</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</si>
  <si>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</si>
  <si>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</si>
  <si>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</si>
  <si>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</si>
  <si>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rFont val="Calibri"/>
        <family val="2"/>
      </rPr>
      <t>Output 1.4</t>
    </r>
    <r>
      <rPr>
        <sz val="10"/>
        <rFont val="Calibri"/>
        <family val="2"/>
      </rPr>
      <t xml:space="preserve"> Free of charge routine vaccination provided for all children under 5 at PHC level and through vaccination campaigns</t>
    </r>
  </si>
  <si>
    <t># of children U5 receiving routine vaccination</t>
  </si>
  <si>
    <t>MoPH HIS 
MoPH data</t>
  </si>
  <si>
    <t>Individual</t>
  </si>
  <si>
    <t>Activity 1: Provide routine vaccination for children under 5 at primary healthcare level</t>
  </si>
  <si>
    <t>Activity 2: Refer children under 5 who have not completed their vaccination as per EPI calendar to PHCs for vaccination</t>
  </si>
  <si>
    <t># of new PHCCs added to MoPH-PHC network</t>
  </si>
  <si>
    <t># of primary health care institutions receiving equipment</t>
  </si>
  <si>
    <t># of primary health care staff receiving salary support at central, peripheral and PHC level</t>
  </si>
  <si>
    <t># of primary health care staff trained</t>
  </si>
  <si>
    <t>Disaggregation is by sex</t>
  </si>
  <si>
    <t>Institutions</t>
  </si>
  <si>
    <t>PHCs</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</si>
  <si>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</si>
  <si>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</si>
  <si>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</si>
  <si>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t>% of displaced Syrians, Lebanese, PRS and PRL admitted for hospitalization per year</t>
  </si>
  <si>
    <t>Number of displaced Syrians, Lebanese, PRS and PRL admitted for hospitalization per year over total population</t>
  </si>
  <si>
    <r>
      <rPr>
        <b/>
        <sz val="10"/>
        <rFont val="Calibri"/>
        <family val="2"/>
      </rPr>
      <t>Output 2.1</t>
    </r>
    <r>
      <rPr>
        <sz val="10"/>
        <rFont val="Calibri"/>
        <family val="2"/>
      </rPr>
      <t xml:space="preserve"> Financial support provided to targeted population for improved access to hospital and advanced referral care</t>
    </r>
  </si>
  <si>
    <t>MoV: UNHCR Annual Referral Care Report, Activity Info 
Responsibility: UNHCR, UNRWA, Health Partners</t>
  </si>
  <si>
    <t># of persons receiving financial support for improved access to advanced/specialized diagnostic services on an outpatient basis among targeted population</t>
  </si>
  <si>
    <t>MoV: Activity Info
Responsibility:  Health Partners</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</si>
  <si>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</si>
  <si>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</si>
  <si>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rFont val="Calibri"/>
        <family val="2"/>
      </rPr>
      <t>Output 2.2</t>
    </r>
    <r>
      <rPr>
        <sz val="10"/>
        <rFont val="Calibri"/>
        <family val="2"/>
      </rPr>
      <t xml:space="preserve"> Public and private hospital service delivery supported</t>
    </r>
  </si>
  <si>
    <t># of public hospitals supported with staff</t>
  </si>
  <si>
    <t>Public Hospitals</t>
  </si>
  <si>
    <t># of public hospitals staff receiving capacity building trainings</t>
  </si>
  <si>
    <t># of public hospitals provided with equipment</t>
  </si>
  <si>
    <t>Public Hospitals staff</t>
  </si>
  <si>
    <t>Activity 1: Provide public hospitals with staffing support</t>
  </si>
  <si>
    <t>Activity 2: Provide public hospitals with new/additional equipment</t>
  </si>
  <si>
    <t>Activity 3: Provide public  (and private) hospital staff with essential capacity building trainings approved by MoPH</t>
  </si>
  <si>
    <r>
      <rPr>
        <b/>
        <sz val="10"/>
        <rFont val="Calibri"/>
        <family val="2"/>
      </rPr>
      <t>Output 3.1</t>
    </r>
    <r>
      <rPr>
        <sz val="10"/>
        <rFont val="Calibri"/>
        <family val="2"/>
      </rPr>
      <t xml:space="preserve"> The National Early Warning and Response System (EWARS) expanded and reinforced</t>
    </r>
  </si>
  <si>
    <t># of institutions with surveillance data at the source</t>
  </si>
  <si>
    <t># of operational surveillance sites newly established</t>
  </si>
  <si>
    <t>Measurements/tools:
Responsibility: MoPH, WHO</t>
  </si>
  <si>
    <t>Operational sites</t>
  </si>
  <si>
    <t>Activity 1: Decentralize the EWARS sentinel sites (staffing, logistics, IT system development, equipment and technical support missions)</t>
  </si>
  <si>
    <t>Activity 2: Conduct joint trainings for surveillance and response teams</t>
  </si>
  <si>
    <t>Measles and other outbreak vaccine preventable disease's reagents are available at reference lab; HAZMAT equipment for CBRN response maintained in three locations (Beirut, North &amp; Beqaa).</t>
  </si>
  <si>
    <t>MoV: WHO list
Measurements/tools:
Responsibility: MoPH, WHO</t>
  </si>
  <si>
    <t>One year stock</t>
  </si>
  <si>
    <t>Contingency Stock Available at MoPH</t>
  </si>
  <si>
    <t>Activity 1: Maintain the availability of contingency supplies including  vaccines, laboratory reagents, response kits and personal protective equipment (PPEs)</t>
  </si>
  <si>
    <t>List Activities under this output 3.3</t>
  </si>
  <si>
    <t>NA</t>
  </si>
  <si>
    <t xml:space="preserve">Number of beneficiaries receiving TB medication through  NTP </t>
  </si>
  <si>
    <t xml:space="preserve">Number of beneficiaries receiving ARV medication through  NAP   </t>
  </si>
  <si>
    <t xml:space="preserve">Number of health care workers trained on the detection and care for HIV and TB </t>
  </si>
  <si>
    <t>MoV: NTP &amp; NAP Reports
Measurements/tools: Yearly DB
Responsibility: MoPH, WHO, IOM</t>
  </si>
  <si>
    <t>Activity 1: Provide testing, diagnosis, care, and  treatment for TB under NTP</t>
  </si>
  <si>
    <t>Activity 2: Provide testing, diagnosis, care, and  treatment for HIV under NAP</t>
  </si>
  <si>
    <t># of public schools adhering to at least one component of the school health program</t>
  </si>
  <si>
    <t>Public schools</t>
  </si>
  <si>
    <t>Activity 1: Implement the various components of the School Health Program in public schools</t>
  </si>
  <si>
    <t>Output 3.2: Availability of selected contingency supplies ensured</t>
  </si>
  <si>
    <t>Output 3.1: The National Early Warning and Response System (EWARS) expanded and reinforced</t>
  </si>
  <si>
    <t>Output 2.2:  Public and private hospital service delivery supported</t>
  </si>
  <si>
    <t>Output 2.1: Financial support provided to targeted population for improved access to hospital and advanced referral care</t>
  </si>
  <si>
    <t>Output 1.4: Free of charge routine vaccination provided for all children under 5 at PHC level and through vaccination campaigns</t>
  </si>
  <si>
    <t>Output 1.3: Free of charge acute disease medication, medical supplies and reproductive health (RH) commodities provided at PHC level</t>
  </si>
  <si>
    <t>Output 1.1: Financial subsidies and health promotion provided to targeted population for improved access to a comprehensive primary healthcare (PHC) package</t>
  </si>
  <si>
    <t xml:space="preserve">Outcome 1: Improve access to comprehensive primary healthcare (PHC) </t>
  </si>
  <si>
    <t>MoPH
MoPH-PHCCs 
Dispensaries
Public Hospitals
Private Hospitals
Public Schools</t>
  </si>
  <si>
    <t>Indicative Target 2019</t>
  </si>
  <si>
    <t>WHO
UNHCR</t>
  </si>
  <si>
    <t xml:space="preserve">Health SECTOR </t>
  </si>
  <si>
    <t>N/A</t>
  </si>
  <si>
    <t>Ministry of Public Health (MoPH)</t>
  </si>
  <si>
    <t>HEALTH Sector: Total budget (USD)</t>
  </si>
  <si>
    <t>Male</t>
  </si>
  <si>
    <t>Female</t>
  </si>
  <si>
    <t xml:space="preserve">Responsibility: MEHE, MoPH and WHO
</t>
  </si>
  <si>
    <t>Population Cohorts</t>
  </si>
  <si>
    <t>Total Population</t>
  </si>
  <si>
    <t>Total Population Targeted</t>
  </si>
  <si>
    <t>a. people are targeted for protection and direct
assistance</t>
  </si>
  <si>
    <t>b. people are targeted for service
delivery, economic recovery and
social stability</t>
  </si>
  <si>
    <t># Female</t>
  </si>
  <si>
    <t>% Female*</t>
  </si>
  <si>
    <t># Male</t>
  </si>
  <si>
    <t>% Male*</t>
  </si>
  <si>
    <t># Children
 (0-17)</t>
  </si>
  <si>
    <t>% Children*</t>
  </si>
  <si>
    <t># Adolescent
 (10-17)</t>
  </si>
  <si>
    <t>% Adolescent*
 (10-17)</t>
  </si>
  <si>
    <t xml:space="preserve">Lebanese </t>
  </si>
  <si>
    <t>Displaced Syrian</t>
  </si>
  <si>
    <t>Palestine Refugee from Syria (PRS)</t>
  </si>
  <si>
    <t>Palestine Refugee in Lebanon  (PRL)</t>
  </si>
  <si>
    <t>GRAND TOTAL</t>
  </si>
  <si>
    <t xml:space="preserve">Type of institution </t>
  </si>
  <si>
    <t>Total</t>
  </si>
  <si>
    <t># Targeted</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</si>
  <si>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</si>
  <si>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</si>
  <si>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</si>
  <si>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</si>
  <si>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</si>
  <si>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</si>
  <si>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</si>
  <si>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</si>
  <si>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</si>
  <si>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</si>
  <si>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</si>
  <si>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</si>
  <si>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</si>
  <si>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</si>
  <si>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</si>
  <si>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</si>
  <si>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</si>
  <si>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</si>
  <si>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</si>
  <si>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</si>
  <si>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</si>
  <si>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</si>
  <si>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</si>
  <si>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</si>
  <si>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</si>
  <si>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</si>
  <si>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</si>
  <si>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</si>
  <si>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</si>
  <si>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</si>
  <si>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</si>
  <si>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</si>
  <si>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Number of displaced Syrians, vulnerable Lebanese, Palestinian Refugees from Syria (PRS) and Palestinian Refugees in Lebanon (PRL) accessing primary healthcare services out of those who report needing primary healthcare services.</t>
  </si>
  <si>
    <t>The target is that all MoPH-PHCs are engaged in health promotion activities.</t>
  </si>
  <si>
    <t xml:space="preserve">The target is all MoPH-PHCs to have  reproductive health commodities (including PEP kits) are available </t>
  </si>
  <si>
    <t>Baseline is 208 MoPH-PHCs (Oct 2017).
Baseline for 219: 234.</t>
  </si>
  <si>
    <t>This indicator is to be reported on quarterly basis specifying the type of facility (MoPH-PHC, MoSA-SDC, caza public health office, dispensary etc.)  receiving equipment as well as the type of equipment received.</t>
  </si>
  <si>
    <t>1. This indicator is to be reported on quarterly basis specifying the type of health staff (doctor, midwife, nurse etc.) and the training package received so as to avoid double-counting.
2. Disaggregation is by  sex</t>
  </si>
  <si>
    <t>1. Targeted Population: Displaced Syrians, PRL and PRS.
2. Disaggregation is by population cohort and sex</t>
  </si>
  <si>
    <t>Indicative Target 2020</t>
  </si>
  <si>
    <t>218 MoPH-PHCCs 
27 Public &amp; Private Hospitals
1250 Public Schools</t>
  </si>
  <si>
    <t>MoPH
234 MoPH-PHCCs
Dispensaries 
40 Public &amp; Private Hospitals
1275 Public Schools</t>
  </si>
  <si>
    <t># of outreach activities / awareness sessions conducted for adolescent and youth on healthcare</t>
  </si>
  <si>
    <t>List Activities under this output 4.2</t>
  </si>
  <si>
    <t xml:space="preserve">TOTAL </t>
  </si>
  <si>
    <t>MoPH-PHCCs</t>
  </si>
  <si>
    <t>Dispensaries</t>
  </si>
  <si>
    <t>Q1 - Cumulative Results</t>
  </si>
  <si>
    <t>Q2 - Cumulative Results</t>
  </si>
  <si>
    <t>Q3 - Cumulative Results</t>
  </si>
  <si>
    <t>Q4 - Cumulative Results</t>
  </si>
  <si>
    <t>Q1 - Results</t>
  </si>
  <si>
    <t>Q2 - Results</t>
  </si>
  <si>
    <t>Q3 - Results</t>
  </si>
  <si>
    <t>Q4 - Results</t>
  </si>
  <si>
    <t>ZERO</t>
  </si>
  <si>
    <t>Others</t>
  </si>
  <si>
    <t>Indicative Target 2021</t>
  </si>
  <si>
    <t># of PHC applying the uniform subsidized model elaborated by the national health task force</t>
  </si>
  <si>
    <t># of primary healthcare centers reporting zero medication shortage</t>
  </si>
  <si>
    <t>Chronic</t>
  </si>
  <si>
    <t>Acute</t>
  </si>
  <si>
    <t>Hospitals</t>
  </si>
  <si>
    <t>MoPH
250 MoPH-PHCCs
Dispensaries 
40 Public &amp; Private Hospitals
1300 Public Schools</t>
  </si>
  <si>
    <t># of functional EWARS centers</t>
  </si>
  <si>
    <t>Functional EWARS centers</t>
  </si>
  <si>
    <t>MoV: 
- MOPH periodical bulletins and alerts on website
- MoPH list of EWARS functional centers every 6 months
Responsibility: MoPH, WHO</t>
  </si>
  <si>
    <t>Output 3.3: The National Tuberculosis and (Acquired Immunodeficiency Syndrome) AIDS Programmes strengthened</t>
  </si>
  <si>
    <t>Outcome 2: Improve access to hospital (including. Emergency Room (ER) Care) and advanced referral care (including advanced diagnostic laboratory and radiology care)</t>
  </si>
  <si>
    <t xml:space="preserve"># of health facilities where reproductive health commodities are available </t>
  </si>
  <si>
    <t xml:space="preserve"># of CMR facilities where PEP kits are available </t>
  </si>
  <si>
    <t># of caregivers reached with integrated  health awareness messages</t>
  </si>
  <si>
    <t xml:space="preserve">Output 1.5: Primary healthcare institutions’ service delivery supported </t>
  </si>
  <si>
    <r>
      <rPr>
        <b/>
        <sz val="10"/>
        <rFont val="Calibri"/>
        <family val="2"/>
      </rPr>
      <t>Output 1.5</t>
    </r>
    <r>
      <rPr>
        <sz val="10"/>
        <rFont val="Calibri"/>
        <family val="2"/>
      </rPr>
      <t xml:space="preserve"> Primary healthcare institutions’ service delivery supported </t>
    </r>
  </si>
  <si>
    <t>Percentage of the population reached with health integrated messages</t>
  </si>
  <si>
    <t xml:space="preserve">Health sector </t>
  </si>
  <si>
    <t>Sessions</t>
  </si>
  <si>
    <t>Activity Info</t>
  </si>
  <si>
    <t>Indicative Target 2022</t>
  </si>
  <si>
    <r>
      <t xml:space="preserve">Output 4.1 </t>
    </r>
    <r>
      <rPr>
        <sz val="10"/>
        <rFont val="Calibri"/>
        <family val="2"/>
      </rPr>
      <t>Health awareness and information strengthened at the institutions level</t>
    </r>
  </si>
  <si>
    <t>Activity 1: Conduct awareness raising activities targeting caregivers including women and men on heath integrated messages.</t>
  </si>
  <si>
    <t>H</t>
  </si>
  <si>
    <t>Indicator was NA from 2017 to 2021
Target: 20% of PIN</t>
  </si>
  <si>
    <r>
      <rPr>
        <b/>
        <sz val="10"/>
        <rFont val="Calibri"/>
        <family val="2"/>
      </rPr>
      <t>Output 1.2</t>
    </r>
    <r>
      <rPr>
        <sz val="10"/>
        <rFont val="Calibri"/>
        <family val="2"/>
      </rPr>
      <t xml:space="preserve"> Free of charge noncommunicable diseases (NCD) medication provided at primary healthcare center level</t>
    </r>
  </si>
  <si>
    <t>MoPH
246 MoPH-PHCCs
Dispensaries 
40 Public &amp; Private Hospitals
50 Public Schools</t>
  </si>
  <si>
    <t>Tons</t>
  </si>
  <si>
    <t>Amount (Tons) of medical waste sustainably managed at the PHC level</t>
  </si>
  <si>
    <t>Amount (Tons) of medical waste sustainably managed at the hospitals level</t>
  </si>
  <si>
    <t>Output 4.1: Health awareness and information strengthened at the institutions level</t>
  </si>
  <si>
    <t>Output 4.2: Equitable access to healthcare  information to women, men and youth (children, boys and girls) increased at community level</t>
  </si>
  <si>
    <r>
      <t>Outcome 2</t>
    </r>
    <r>
      <rPr>
        <sz val="10"/>
        <color theme="0"/>
        <rFont val="Calibri"/>
        <family val="2"/>
      </rPr>
      <t>: Improve access to hospital (including. Emergency Room (ER) Care) and advanced referral care (including advanced diagnostic laboratory and radiology care)</t>
    </r>
  </si>
  <si>
    <r>
      <t xml:space="preserve">Outcome 1: </t>
    </r>
    <r>
      <rPr>
        <sz val="10"/>
        <color theme="0"/>
        <rFont val="Calibri"/>
        <family val="2"/>
      </rPr>
      <t xml:space="preserve">Improve access to comprehensive primary healthcare (PHC) </t>
    </r>
  </si>
  <si>
    <t>List Activities under this output 1.5</t>
  </si>
  <si>
    <t xml:space="preserve">Activity 2: Conduct outreach activities targeting adolescent and youth specifically working and street children (out of school) and adolescent girls. </t>
  </si>
  <si>
    <t>Indicative Target 2023</t>
  </si>
  <si>
    <t>* Source: LCRP 2023 population package. 
% of Female, Male, Children, Adolescent, Youth to be used if you do not have specific Sex Age Disaggregated Target for your sector</t>
  </si>
  <si>
    <t>Total Population in Need (PiN)</t>
  </si>
  <si>
    <t xml:space="preserve"># Persons with Disabilities </t>
  </si>
  <si>
    <t>A six-month stock of selected contingency  laboratory reagents, response kits and personal protective equipment (PPE) kits is available</t>
  </si>
  <si>
    <t>MoPH
279 MoPH-PHCCs
Dispensaries 
40 Public &amp; Private Hospitals
50 Public Schools</t>
  </si>
  <si>
    <t>% Persons with Disabilities</t>
  </si>
  <si>
    <t>Target Calculation</t>
  </si>
  <si>
    <t>% of displaced Syrians, vulnerable Lebanese, Palestine Refugees from Syria (PRS) and Palestine Refugees in Lebanon (PRL) accessing primary healthcare services</t>
  </si>
  <si>
    <t>Description/ Definition</t>
  </si>
  <si>
    <t>MoPH/WHO Expanded Programme on Immunization (EPI) Cluster Survey</t>
  </si>
  <si>
    <t>Percentage of infants who received:
1. The 1st (DTP1) / 3rd (DTP3) dose, respectively, of diphtheria and tetanus toxoid with pertussis containing vaccine
2. The 3rd dose of polio (Pol3) containing vaccine. Oral or inactivated polio vaccine
3. One dose of inactivated polio vaccine (IPV1)
4. The 1st dose of measles containing vaccine (MCV1)
5. The 2nd dose of measles containing vaccine (MCV2)
6. The 1st dose of rubella containing vaccine (RCV1)
7. The 3rd dose of hepatitis B containing vaccine following the birth dose. (HepB3)
8.  The 3rd dose of Hemophilus influenza type b containing vaccine. (Hib3)
Percentage of births which received:
- A dose of hepatitis B vaccine (HepB) within 24 hours of delivery
(Source: WHO and UNICEF estimates of national immunization coverage - July 4, 2017)</t>
  </si>
  <si>
    <t>Comments
2023</t>
  </si>
  <si>
    <t>1. Subsidized refers to financial aid being provided to individuals to receive a primary healthcare consultation. This is done to address the most important barrier to access PHC services which is cost.
2. Disaggregation is by population cohort, sex and age.
3. The cumulative number of ANC, NCD and MH consultations DO NOT add up to the total.</t>
  </si>
  <si>
    <t xml:space="preserve"> Target:  2 visits/person/year
Total population targeted * 2
(per nationality)</t>
  </si>
  <si>
    <t xml:space="preserve">Disaggregation is by population cohort and sex. </t>
  </si>
  <si>
    <r>
      <t xml:space="preserve">Target: 4 visits/person/year in line with SDG. </t>
    </r>
    <r>
      <rPr>
        <i/>
        <sz val="10"/>
        <color theme="1"/>
        <rFont val="Calibri"/>
        <family val="2"/>
      </rPr>
      <t>(2 visits before 2023)</t>
    </r>
    <r>
      <rPr>
        <sz val="10"/>
        <color theme="1"/>
        <rFont val="Calibri"/>
        <family val="2"/>
      </rPr>
      <t xml:space="preserve">
 SYR, PRS &amp; PRL: 5% * total population targeted * 4
LEB: 2.5% * Total population targeted * 4</t>
    </r>
  </si>
  <si>
    <t>Disaggregation is by population cohort and sex</t>
  </si>
  <si>
    <t>Target: 15% of total consultations.
(10% before 2023)</t>
  </si>
  <si>
    <t>1. Disaggregation is by population cohort and sex
2. Specialized consultations are given by psychiatrists and psychotherapists.</t>
  </si>
  <si>
    <t>1. Family planning services include contraception, counselling, intra-uterine device (IUD) insertion.
2. Disaggregation is by population cohort and sex.</t>
  </si>
  <si>
    <r>
      <rPr>
        <b/>
        <sz val="10"/>
        <rFont val="Calibri"/>
        <family val="2"/>
      </rPr>
      <t>Output 1.1</t>
    </r>
    <r>
      <rPr>
        <sz val="10"/>
        <rFont val="Calibri"/>
        <family val="2"/>
      </rPr>
      <t>: Financial subsidies and health promotion provided to targeted population for improved access to a comprehensive primary healthcare (PHC) package</t>
    </r>
  </si>
  <si>
    <t>Target: ANC /2</t>
  </si>
  <si>
    <t xml:space="preserve">Disaggregation is by population cohort and sex </t>
  </si>
  <si>
    <t>Total population targeted: 230,000
(75% Leb 25% Syr PRS &amp; PRL)</t>
  </si>
  <si>
    <t>Activity 3: Provide mental health specialized support at the PHC level</t>
  </si>
  <si>
    <t>1. Targets are similar to the sector targets under the LCRP for acute medication.
2. Disaggregation is by population cohort and sex.</t>
  </si>
  <si>
    <t>All MoPH-PHC</t>
  </si>
  <si>
    <t xml:space="preserve">CMR facilities include PHCCs and hospitals. New indicator for 2021. </t>
  </si>
  <si>
    <t>New targets for 2023 is set based on national strategy for CMR and IPV.</t>
  </si>
  <si>
    <t>Total population targeted * 15%
(per nationality)</t>
  </si>
  <si>
    <t>Number of unique persons with disabilities and older persons above 60 years old receiving individual specialized services and support per calendar month, including rehabilitation services such as Physiotherapy, Prosthetics and Orthotics (P&amp;0), Assistive devices,
Occupational Therapy, Ergo Therapy, Speech Therapy; institutional care land/or family rehabilitation.
This indicator will be disaggregated by nationality, age group (0-17, 18-59, 60+), sex and type of disability (motor, visual, hearing, speaking, and intellectual.</t>
  </si>
  <si>
    <t>G</t>
  </si>
  <si>
    <t>Based on a total target of 350 PHCCs</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</si>
  <si>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t>
  </si>
  <si>
    <t># of persons receiving financial support for improved access to hospital care</t>
  </si>
  <si>
    <t xml:space="preserve">10%  of persons receiving financial support for improved access to hospital care </t>
  </si>
  <si>
    <t>The sector aims to contribute to strengthening outbreak control through building the capacity of the MoPH in surveillance and response. The focus will be on public health Early Warning and Response System strengthening and expansion</t>
  </si>
  <si>
    <t>Functional EWARS centers are those that report through the EWARS system</t>
  </si>
  <si>
    <t xml:space="preserve">Baseline: 0 (initial) </t>
  </si>
  <si>
    <t>Baseline: 50 (Initial)</t>
  </si>
  <si>
    <t xml:space="preserve">Males </t>
  </si>
  <si>
    <t>Females</t>
  </si>
  <si>
    <t>Activity 3: Conduct trainings / workshops  for health care providers of HIV &amp; TB detection and case management</t>
  </si>
  <si>
    <r>
      <rPr>
        <b/>
        <sz val="10"/>
        <rFont val="Calibri"/>
        <family val="2"/>
      </rPr>
      <t>Output3.3:</t>
    </r>
    <r>
      <rPr>
        <sz val="10"/>
        <rFont val="Calibri"/>
        <family val="2"/>
      </rPr>
      <t xml:space="preserve"> The National Tuberculosis and (Acquired Immunodeficiency Syndrome) AIDS Programmes strengthened</t>
    </r>
  </si>
  <si>
    <t>Outcome 4: Basic Rights and Services”: Women, men, girls and boys in all their diversity have their fundamental rights respected and have access to basic services and information (justice, health, education)</t>
  </si>
  <si>
    <r>
      <rPr>
        <b/>
        <sz val="10"/>
        <rFont val="Calibri"/>
        <family val="2"/>
      </rPr>
      <t>Output3.2:</t>
    </r>
    <r>
      <rPr>
        <sz val="10"/>
        <rFont val="Calibri"/>
        <family val="2"/>
      </rPr>
      <t xml:space="preserve"> Availability of selected contingency supplies ensured</t>
    </r>
  </si>
  <si>
    <r>
      <t xml:space="preserve">Output 4.2: </t>
    </r>
    <r>
      <rPr>
        <sz val="10"/>
        <rFont val="Calibri"/>
        <family val="2"/>
      </rPr>
      <t>Equitable access to healthcare  information to women, men and youth (children, boys and girls) increased at community level</t>
    </r>
  </si>
  <si>
    <t>The target is that 20% of the population in need is reached with health integrated messages</t>
  </si>
  <si>
    <t>20% of PiN</t>
  </si>
  <si>
    <t>Target Indicator A /20 (individuals per session)</t>
  </si>
  <si>
    <t>Health integrated messages addressing adolescent and youth.
Indicator was NA from 2017 to 2019</t>
  </si>
  <si>
    <t xml:space="preserve">Activity 2: Provide health awareness/promotion activities at PHC facility-level and community outreach awareness/promotion activities linked to the health facility </t>
  </si>
  <si>
    <t>Baseline: 1,200 public schools 
Target 2019: 1,250 public schools
The target is cumulative. For 2019, 25 additional schools will be added to the 1225 schools reached in 2018.</t>
  </si>
  <si>
    <t>All MoPH-PHCCs</t>
  </si>
  <si>
    <t>LCRP HEALTH SECTOR LOGFRAME 2017-2023</t>
  </si>
  <si>
    <t>1. Vulnerability Assessment of Syrian Refugees (VASyR)
2. Multi Sectoral Needs Assessment (MSNA)
3. UNHCR Health Access an Utilization Survey (HAUS)
4. Ministry of Public Health (MoPH) Health Information System (HIS) 
5. UNRWA Assessments
6. UNRWA Health Information System</t>
  </si>
  <si>
    <t xml:space="preserve">Target: 5% of total consultations. (Only in 2022, a target of 20% was tested based on needs however, given the fact that 20% of the PHCCs are providing  MH consultations, the target is back to 5% (capacity)). </t>
  </si>
  <si>
    <r>
      <t xml:space="preserve"># of persons with disabilities and older persons at risk receiving individual specialized support
</t>
    </r>
    <r>
      <rPr>
        <sz val="10"/>
        <color rgb="FFFF0000"/>
        <rFont val="Calibri"/>
        <family val="2"/>
      </rPr>
      <t>(Partners reporting HERE should not be reporting under Protection 3.1.11 and vice versa)</t>
    </r>
  </si>
  <si>
    <t>Activity 5: Provide rehabilitation service and assistive devices services</t>
  </si>
  <si>
    <t>All children under five based on the LCRP population package</t>
  </si>
  <si>
    <r>
      <t xml:space="preserve">Indicators added for 2022. 
</t>
    </r>
    <r>
      <rPr>
        <sz val="10"/>
        <color rgb="FFFF0000"/>
        <rFont val="Calibri"/>
        <family val="2"/>
      </rPr>
      <t xml:space="preserve">Baseline and target to be established in 2022. </t>
    </r>
  </si>
  <si>
    <t>SYR, PRS &amp; PRL: 12% out of the total Population targeted
 LEB: 6% out of the total Population targeted (complementing ERP)</t>
  </si>
  <si>
    <t>Measurements/tools: Activity Info, MoPH Hospital data, UNHCR Annual Referral Care Report, UNRWA Hospitalization data
Responsibility: MoPH, UNHCR, UNRWA</t>
  </si>
  <si>
    <t xml:space="preserve">The budget takes into account an increase in unit cost from 700 to 1000 due to increased expenditure from the hospitals due to:
1. Removal of subsidy on the medications by the government 
2. Running cost of hospitalization due to the high fuel costs
3. Overall economic collapse and inflation
4. The recently released new MoPH higher hospitalization rates </t>
  </si>
  <si>
    <t>For 2023: Outbreak surveillance only</t>
  </si>
  <si>
    <t>Indicative Target 2018</t>
  </si>
  <si>
    <t>Outcome 4: Women, men and youth (children, boys and girls, PWD) have their fundamental rights respected and have access to basic services and information (health, education)</t>
  </si>
  <si>
    <t>UNHCR</t>
  </si>
  <si>
    <t>Co-Lead Agencies</t>
  </si>
  <si>
    <t>MoPH - Dr. Nadeen Hilal 
nadeenhilal@gmail.com
WHO - Dr. Alissar Rady 
radya@who.int
UNHCR - Stephanie Laba
labas@unhcr.org</t>
  </si>
  <si>
    <t>Output 1.2: Free of charge noncommunicable diseases (NCD) medication provided at primary healthcare center level</t>
  </si>
  <si>
    <t>30% of consultations.</t>
  </si>
  <si>
    <t xml:space="preserve">Budget: 6M for CMR + Meds (5$ unit cost). WHO is getting meds via global purchase (30% less cost). </t>
  </si>
  <si>
    <t xml:space="preserve">Budget calculated based on a unit cost of 12.5$ per consultation. </t>
  </si>
  <si>
    <r>
      <t>Outcome 3</t>
    </r>
    <r>
      <rPr>
        <sz val="10"/>
        <color theme="0"/>
        <rFont val="Calibri"/>
        <family val="2"/>
      </rPr>
      <t>: Improve Outbreak &amp; Infectious Diseases Preparedness &amp; Response</t>
    </r>
  </si>
  <si>
    <t>Outcome 3: Improve outbreak &amp; infectious diseases preparedness and response</t>
  </si>
  <si>
    <t>Activity Info
WHO Reports
UNHCR Reports</t>
  </si>
  <si>
    <t>Budget accounts for global increase in medications supplies. 11.5$ unit cost (WHO10$; partners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</si>
</sst>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6" formatCode="0.0%"/>
  </numFmts>
  <fonts count="3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b/>
      <sz val="10"/>
      <name val="Calibri"/>
      <family val="2"/>
    </font>
    <font>
      <b/>
      <sz val="10"/>
      <color rgb="FF000000"/>
      <name val="Calibri"/>
      <family val="2"/>
    </font>
    <font>
      <sz val="10"/>
      <name val="Calibri"/>
      <family val="2"/>
    </font>
    <font>
      <sz val="11"/>
      <color rgb="FF000000"/>
      <name val="Calibri"/>
      <family val="2"/>
    </font>
    <font>
      <sz val="10"/>
      <color theme="1"/>
      <name val="Calibri"/>
      <family val="2"/>
    </font>
    <font>
      <b/>
      <sz val="10"/>
      <color theme="1"/>
      <name val="Calibri"/>
      <family val="2"/>
    </font>
    <font>
      <sz val="10"/>
      <name val="Arial"/>
      <family val="2"/>
    </font>
    <font>
      <sz val="9"/>
      <color indexed="81"/>
      <name val="Tahoma"/>
      <family val="2"/>
    </font>
    <font>
      <b/>
      <sz val="9"/>
      <color indexed="81"/>
      <name val="Tahoma"/>
      <family val="2"/>
    </font>
    <font>
      <sz val="8"/>
      <name val="Calibri"/>
      <family val="2"/>
    </font>
    <font>
      <sz val="10"/>
      <color rgb="FFFF0000"/>
      <name val="Calibri"/>
      <family val="2"/>
    </font>
    <font>
      <b/>
      <sz val="10"/>
      <color theme="0"/>
      <name val="Calibri"/>
      <family val="2"/>
    </font>
    <font>
      <sz val="10"/>
      <color theme="0"/>
      <name val="Calibri"/>
      <family val="2"/>
    </font>
    <font>
      <b/>
      <sz val="11"/>
      <color theme="1"/>
      <name val="Calibri"/>
      <family val="2"/>
      <scheme val="minor"/>
    </font>
    <font>
      <sz val="8"/>
      <color rgb="FFFF0000"/>
      <name val="Calibri"/>
      <family val="2"/>
    </font>
    <font>
      <i/>
      <sz val="10"/>
      <color theme="1"/>
      <name val="Calibri"/>
      <family val="2"/>
    </font>
    <font>
      <sz val="8"/>
      <color theme="1"/>
      <name val="Calibri"/>
      <family val="2"/>
    </font>
    <font>
      <sz val="8.5"/>
      <color theme="1"/>
      <name val="Calibri"/>
      <family val="2"/>
    </font>
    <font>
      <b/>
      <sz val="18"/>
      <color rgb="FF000000"/>
      <name val="Calibri"/>
      <family val="2"/>
    </font>
    <font>
      <b/>
      <sz val="11"/>
      <name val="Calibri Light"/>
      <family val="2"/>
      <scheme val="major"/>
    </font>
    <font>
      <sz val="11"/>
      <name val="Calibri Light"/>
      <family val="2"/>
      <scheme val="major"/>
    </font>
    <font>
      <sz val="11"/>
      <name val="Calibri"/>
      <family val="2"/>
      <scheme val="minor"/>
    </font>
    <font>
      <sz val="11"/>
      <color theme="0"/>
      <name val="Calibri Light"/>
      <family val="2"/>
      <scheme val="major"/>
    </font>
    <font>
      <b/>
      <sz val="11"/>
      <name val="Calibri"/>
      <family val="2"/>
      <scheme val="minor"/>
    </font>
  </fonts>
  <fills count="34">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C00000"/>
        <bgColor indexed="64"/>
      </patternFill>
    </fill>
    <fill>
      <patternFill patternType="solid">
        <fgColor rgb="FFF6D2D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EBFF"/>
        <bgColor indexed="64"/>
      </patternFill>
    </fill>
    <fill>
      <patternFill patternType="lightUp">
        <bgColor theme="0" tint="-4.9989318521683403E-2"/>
      </patternFill>
    </fill>
    <fill>
      <patternFill patternType="solid">
        <fgColor rgb="FFFFFF00"/>
        <bgColor indexed="64"/>
      </patternFill>
    </fill>
    <fill>
      <patternFill patternType="solid">
        <fgColor theme="2"/>
        <bgColor rgb="FFFFFFFF"/>
      </patternFill>
    </fill>
    <fill>
      <patternFill patternType="solid">
        <fgColor theme="4" tint="-0.249977111117893"/>
        <bgColor rgb="FF525252"/>
      </patternFill>
    </fill>
    <fill>
      <patternFill patternType="solid">
        <fgColor theme="4" tint="-0.249977111117893"/>
        <bgColor indexed="64"/>
      </patternFill>
    </fill>
    <fill>
      <patternFill patternType="solid">
        <fgColor theme="4" tint="-0.249977111117893"/>
        <bgColor rgb="FFFBE4D5"/>
      </patternFill>
    </fill>
    <fill>
      <patternFill patternType="solid">
        <fgColor theme="4" tint="-0.249977111117893"/>
        <bgColor rgb="FFFFFFFF"/>
      </patternFill>
    </fill>
    <fill>
      <patternFill patternType="solid">
        <fgColor theme="4" tint="0.59999389629810485"/>
        <bgColor rgb="FFFBE4D5"/>
      </patternFill>
    </fill>
    <fill>
      <patternFill patternType="solid">
        <fgColor theme="4" tint="0.59999389629810485"/>
        <bgColor rgb="FFD0CECE"/>
      </patternFill>
    </fill>
    <fill>
      <patternFill patternType="solid">
        <fgColor theme="4" tint="0.59999389629810485"/>
        <bgColor rgb="FFFFFFFF"/>
      </patternFill>
    </fill>
    <fill>
      <patternFill patternType="solid">
        <fgColor theme="4" tint="-0.249977111117893"/>
        <bgColor rgb="FFFFFF00"/>
      </patternFill>
    </fill>
    <fill>
      <patternFill patternType="lightUp">
        <bgColor theme="0"/>
      </patternFill>
    </fill>
    <fill>
      <patternFill patternType="lightUp"/>
    </fill>
  </fills>
  <borders count="2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diagonal/>
    </border>
    <border>
      <left style="thin">
        <color indexed="64"/>
      </left>
      <right/>
      <top/>
      <bottom style="thin">
        <color indexed="64"/>
      </bottom>
      <diagonal/>
    </border>
    <border>
      <left style="thin">
        <color auto="1"/>
      </left>
      <right/>
      <top/>
      <bottom/>
      <diagonal/>
    </border>
    <border>
      <left/>
      <right/>
      <top style="thin">
        <color auto="1"/>
      </top>
      <bottom style="thin">
        <color auto="1"/>
      </bottom>
      <diagonal/>
    </border>
    <border>
      <left/>
      <right/>
      <top style="hair">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3">
    <xf numFmtId="0" fontId="0" fillId="0" borderId="0"/>
    <xf numFmtId="9" fontId="11" fillId="0" borderId="0" applyFont="0" applyFill="0" applyBorder="0" applyAlignment="0" applyProtection="0"/>
    <xf numFmtId="43" fontId="11" fillId="0" borderId="0" applyFont="0" applyFill="0" applyBorder="0" applyAlignment="0" applyProtection="0"/>
    <xf numFmtId="0" fontId="5" fillId="0" borderId="3"/>
    <xf numFmtId="9" fontId="5" fillId="0" borderId="3" applyFont="0" applyFill="0" applyBorder="0" applyAlignment="0" applyProtection="0"/>
    <xf numFmtId="43" fontId="5" fillId="0" borderId="3" applyFont="0" applyFill="0" applyBorder="0" applyAlignment="0" applyProtection="0"/>
    <xf numFmtId="43" fontId="14" fillId="0" borderId="3" applyFont="0" applyFill="0" applyBorder="0" applyAlignment="0" applyProtection="0"/>
    <xf numFmtId="0" fontId="14" fillId="0" borderId="3"/>
    <xf numFmtId="0" fontId="4" fillId="0" borderId="3"/>
    <xf numFmtId="9" fontId="4" fillId="0" borderId="3" applyFont="0" applyFill="0" applyBorder="0" applyAlignment="0" applyProtection="0"/>
    <xf numFmtId="0" fontId="3" fillId="0" borderId="3"/>
    <xf numFmtId="9" fontId="3" fillId="0" borderId="3" applyFont="0" applyFill="0" applyBorder="0" applyAlignment="0" applyProtection="0"/>
    <xf numFmtId="43" fontId="3" fillId="0" borderId="3" applyFont="0" applyFill="0" applyBorder="0" applyAlignment="0" applyProtection="0"/>
  </cellStyleXfs>
  <cellXfs count="457">
    <xf numFmtId="0" fontId="0" fillId="0" borderId="0" xfId="0"/>
    <xf numFmtId="0" fontId="6" fillId="6" borderId="3" xfId="0" applyFont="1" applyFill="1" applyBorder="1" applyAlignment="1">
      <alignment vertical="center"/>
    </xf>
    <xf numFmtId="0" fontId="6" fillId="0" borderId="3" xfId="0" applyFont="1" applyBorder="1" applyAlignment="1">
      <alignment vertical="center"/>
    </xf>
    <xf numFmtId="164" fontId="12" fillId="0" borderId="5" xfId="2" applyNumberFormat="1" applyFont="1" applyFill="1" applyBorder="1" applyAlignment="1">
      <alignment vertical="center" wrapText="1"/>
    </xf>
    <xf numFmtId="0" fontId="6" fillId="2" borderId="3" xfId="0" applyFont="1" applyFill="1" applyBorder="1" applyAlignment="1">
      <alignment vertical="center" wrapText="1"/>
    </xf>
    <xf numFmtId="0" fontId="12" fillId="2" borderId="3" xfId="0" applyFont="1" applyFill="1" applyBorder="1" applyAlignment="1">
      <alignment vertical="center"/>
    </xf>
    <xf numFmtId="0" fontId="6" fillId="0" borderId="5" xfId="0" applyFont="1" applyBorder="1" applyAlignment="1">
      <alignment vertical="center"/>
    </xf>
    <xf numFmtId="164" fontId="6" fillId="0" borderId="5" xfId="2" applyNumberFormat="1" applyFont="1" applyBorder="1" applyAlignment="1">
      <alignment vertical="center"/>
    </xf>
    <xf numFmtId="164" fontId="12" fillId="15" borderId="5" xfId="2" applyNumberFormat="1" applyFont="1" applyFill="1" applyBorder="1" applyAlignment="1">
      <alignment vertical="center" wrapText="1"/>
    </xf>
    <xf numFmtId="9" fontId="6" fillId="6" borderId="5" xfId="1" applyFont="1" applyFill="1" applyBorder="1" applyAlignment="1">
      <alignment vertical="center"/>
    </xf>
    <xf numFmtId="0" fontId="6" fillId="6" borderId="5" xfId="0" applyFont="1" applyFill="1" applyBorder="1" applyAlignment="1">
      <alignment vertical="center"/>
    </xf>
    <xf numFmtId="0" fontId="6" fillId="6" borderId="1" xfId="0" applyFont="1" applyFill="1" applyBorder="1" applyAlignment="1">
      <alignment vertical="center"/>
    </xf>
    <xf numFmtId="164" fontId="6" fillId="6" borderId="3" xfId="2" applyNumberFormat="1" applyFont="1" applyFill="1" applyBorder="1" applyAlignment="1">
      <alignment vertical="center"/>
    </xf>
    <xf numFmtId="9" fontId="6" fillId="6" borderId="3" xfId="1" applyFont="1" applyFill="1" applyBorder="1" applyAlignment="1">
      <alignment vertical="center"/>
    </xf>
    <xf numFmtId="164" fontId="12" fillId="14" borderId="5" xfId="2" applyNumberFormat="1" applyFont="1" applyFill="1" applyBorder="1" applyAlignment="1">
      <alignment vertical="center" wrapText="1"/>
    </xf>
    <xf numFmtId="164" fontId="13" fillId="0" borderId="5" xfId="2" applyNumberFormat="1" applyFont="1" applyFill="1" applyBorder="1" applyAlignment="1">
      <alignment vertical="center" wrapText="1"/>
    </xf>
    <xf numFmtId="164" fontId="13" fillId="14" borderId="5" xfId="2" applyNumberFormat="1" applyFont="1" applyFill="1" applyBorder="1" applyAlignment="1">
      <alignment vertical="center" wrapText="1"/>
    </xf>
    <xf numFmtId="0" fontId="12" fillId="2" borderId="3" xfId="0" applyFont="1" applyFill="1" applyBorder="1" applyAlignment="1">
      <alignment vertical="center" wrapText="1"/>
    </xf>
    <xf numFmtId="9" fontId="12" fillId="2" borderId="3" xfId="0" applyNumberFormat="1" applyFont="1" applyFill="1" applyBorder="1" applyAlignment="1">
      <alignment vertical="center" wrapText="1"/>
    </xf>
    <xf numFmtId="3" fontId="12" fillId="4" borderId="3" xfId="0" applyNumberFormat="1" applyFont="1" applyFill="1" applyBorder="1" applyAlignment="1">
      <alignment vertical="center" wrapText="1"/>
    </xf>
    <xf numFmtId="0" fontId="8" fillId="6" borderId="3" xfId="0" applyFont="1" applyFill="1" applyBorder="1" applyAlignment="1">
      <alignment vertical="center"/>
    </xf>
    <xf numFmtId="0" fontId="12" fillId="6" borderId="3" xfId="0" applyFont="1" applyFill="1" applyBorder="1" applyAlignment="1">
      <alignment vertical="center"/>
    </xf>
    <xf numFmtId="0" fontId="10" fillId="6" borderId="3" xfId="0" applyFont="1" applyFill="1" applyBorder="1" applyAlignment="1">
      <alignment vertical="center"/>
    </xf>
    <xf numFmtId="0" fontId="12" fillId="0" borderId="3" xfId="0" applyFont="1" applyFill="1" applyBorder="1" applyAlignment="1">
      <alignment vertical="center"/>
    </xf>
    <xf numFmtId="164" fontId="6" fillId="0" borderId="11" xfId="2" applyNumberFormat="1" applyFont="1" applyBorder="1" applyAlignment="1">
      <alignment vertical="center"/>
    </xf>
    <xf numFmtId="9" fontId="6" fillId="0" borderId="5" xfId="1" applyFont="1" applyBorder="1" applyAlignment="1">
      <alignment vertical="center"/>
    </xf>
    <xf numFmtId="9" fontId="6" fillId="0" borderId="11" xfId="1" applyFont="1" applyBorder="1" applyAlignment="1">
      <alignment vertical="center"/>
    </xf>
    <xf numFmtId="0" fontId="6" fillId="0" borderId="1" xfId="0" applyFont="1" applyBorder="1" applyAlignment="1">
      <alignment vertical="center"/>
    </xf>
    <xf numFmtId="0" fontId="6" fillId="6" borderId="3" xfId="0" applyFont="1" applyFill="1" applyBorder="1" applyAlignment="1">
      <alignment vertical="center" wrapText="1"/>
    </xf>
    <xf numFmtId="0" fontId="6" fillId="0" borderId="3" xfId="0" applyFont="1" applyBorder="1" applyAlignment="1">
      <alignment vertical="center" wrapText="1"/>
    </xf>
    <xf numFmtId="10" fontId="12" fillId="5" borderId="5" xfId="1" applyNumberFormat="1" applyFont="1" applyFill="1" applyBorder="1" applyAlignment="1">
      <alignment vertical="center" wrapText="1"/>
    </xf>
    <xf numFmtId="10" fontId="12" fillId="0" borderId="5" xfId="1" applyNumberFormat="1" applyFont="1" applyFill="1" applyBorder="1" applyAlignment="1">
      <alignment vertical="center" wrapText="1"/>
    </xf>
    <xf numFmtId="0" fontId="12" fillId="5" borderId="5" xfId="0" applyFont="1" applyFill="1" applyBorder="1" applyAlignment="1">
      <alignment vertical="center" wrapText="1"/>
    </xf>
    <xf numFmtId="0" fontId="6" fillId="3" borderId="3" xfId="0" applyFont="1" applyFill="1" applyBorder="1" applyAlignment="1">
      <alignment vertical="center" wrapText="1"/>
    </xf>
    <xf numFmtId="0" fontId="12" fillId="3" borderId="3" xfId="0" applyFont="1" applyFill="1" applyBorder="1" applyAlignment="1">
      <alignment vertical="center" wrapText="1"/>
    </xf>
    <xf numFmtId="3" fontId="6" fillId="0" borderId="5" xfId="0" applyNumberFormat="1" applyFont="1" applyFill="1" applyBorder="1" applyAlignment="1">
      <alignment vertical="center"/>
    </xf>
    <xf numFmtId="9" fontId="6" fillId="0" borderId="5" xfId="1" applyFont="1" applyFill="1" applyBorder="1" applyAlignment="1">
      <alignment vertical="center"/>
    </xf>
    <xf numFmtId="9" fontId="6" fillId="0" borderId="5" xfId="0" applyNumberFormat="1" applyFont="1" applyFill="1" applyBorder="1" applyAlignment="1">
      <alignment vertical="center"/>
    </xf>
    <xf numFmtId="0" fontId="12" fillId="6" borderId="1" xfId="0" applyFont="1" applyFill="1" applyBorder="1" applyAlignment="1">
      <alignment vertical="center"/>
    </xf>
    <xf numFmtId="0" fontId="12" fillId="0" borderId="3" xfId="0" applyFont="1" applyBorder="1" applyAlignment="1">
      <alignment vertical="center"/>
    </xf>
    <xf numFmtId="3" fontId="13" fillId="13" borderId="5" xfId="0" applyNumberFormat="1" applyFont="1" applyFill="1" applyBorder="1" applyAlignment="1">
      <alignment vertical="center" wrapText="1"/>
    </xf>
    <xf numFmtId="3" fontId="13" fillId="0" borderId="5" xfId="0" applyNumberFormat="1" applyFont="1" applyFill="1" applyBorder="1" applyAlignment="1">
      <alignment vertical="center" wrapText="1"/>
    </xf>
    <xf numFmtId="0" fontId="12" fillId="14" borderId="5" xfId="2" applyNumberFormat="1" applyFont="1" applyFill="1" applyBorder="1" applyAlignment="1">
      <alignment vertical="center" wrapText="1"/>
    </xf>
    <xf numFmtId="0" fontId="12" fillId="0" borderId="5" xfId="2" applyNumberFormat="1" applyFont="1" applyFill="1" applyBorder="1" applyAlignment="1">
      <alignment vertical="center" wrapText="1"/>
    </xf>
    <xf numFmtId="9" fontId="6" fillId="0" borderId="5" xfId="1" applyNumberFormat="1" applyFont="1" applyBorder="1" applyAlignment="1">
      <alignment vertical="center"/>
    </xf>
    <xf numFmtId="9" fontId="6" fillId="0" borderId="5" xfId="0" applyNumberFormat="1" applyFont="1" applyBorder="1" applyAlignment="1">
      <alignment vertical="center"/>
    </xf>
    <xf numFmtId="9" fontId="6" fillId="6" borderId="5" xfId="0" applyNumberFormat="1" applyFont="1" applyFill="1" applyBorder="1" applyAlignment="1">
      <alignment vertical="center"/>
    </xf>
    <xf numFmtId="0" fontId="12" fillId="0" borderId="1" xfId="0" applyFont="1" applyBorder="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8" fillId="6"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13" fillId="2" borderId="3" xfId="0" applyFont="1" applyFill="1" applyBorder="1" applyAlignment="1">
      <alignment horizontal="center" vertical="center"/>
    </xf>
    <xf numFmtId="0" fontId="10" fillId="1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164" fontId="12" fillId="2" borderId="3" xfId="2"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3"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0" borderId="3" xfId="0" applyFont="1" applyBorder="1" applyAlignment="1">
      <alignment horizontal="center" vertical="center" wrapText="1"/>
    </xf>
    <xf numFmtId="164" fontId="6" fillId="0" borderId="5" xfId="0" applyNumberFormat="1" applyFont="1" applyFill="1" applyBorder="1" applyAlignment="1">
      <alignment vertical="center"/>
    </xf>
    <xf numFmtId="164" fontId="13" fillId="14" borderId="5" xfId="2" applyNumberFormat="1" applyFont="1" applyFill="1" applyBorder="1" applyAlignment="1">
      <alignment horizontal="right" vertical="center" wrapText="1"/>
    </xf>
    <xf numFmtId="164" fontId="13" fillId="15" borderId="5" xfId="2" applyNumberFormat="1" applyFont="1" applyFill="1" applyBorder="1" applyAlignment="1">
      <alignment horizontal="right" vertical="center" wrapText="1"/>
    </xf>
    <xf numFmtId="164" fontId="12" fillId="15" borderId="5" xfId="2" applyNumberFormat="1" applyFont="1" applyFill="1" applyBorder="1" applyAlignment="1">
      <alignment horizontal="right" vertical="center" wrapText="1"/>
    </xf>
    <xf numFmtId="164" fontId="12" fillId="0" borderId="5" xfId="2" applyNumberFormat="1" applyFont="1" applyFill="1" applyBorder="1" applyAlignment="1">
      <alignment horizontal="right" vertical="center" wrapText="1"/>
    </xf>
    <xf numFmtId="164" fontId="12" fillId="14" borderId="5" xfId="2" applyNumberFormat="1" applyFont="1" applyFill="1" applyBorder="1" applyAlignment="1">
      <alignment horizontal="right" vertical="center" wrapText="1"/>
    </xf>
    <xf numFmtId="164" fontId="13" fillId="0" borderId="5" xfId="2" applyNumberFormat="1" applyFont="1" applyFill="1" applyBorder="1" applyAlignment="1">
      <alignment horizontal="right" vertical="center" wrapText="1"/>
    </xf>
    <xf numFmtId="0" fontId="13" fillId="14" borderId="5" xfId="2" applyNumberFormat="1" applyFont="1" applyFill="1" applyBorder="1" applyAlignment="1">
      <alignment horizontal="right" vertical="center" wrapText="1"/>
    </xf>
    <xf numFmtId="0" fontId="12" fillId="14" borderId="5" xfId="2" applyNumberFormat="1" applyFont="1" applyFill="1" applyBorder="1" applyAlignment="1">
      <alignment horizontal="right" vertical="center" wrapText="1"/>
    </xf>
    <xf numFmtId="0" fontId="12" fillId="0" borderId="5" xfId="2" applyNumberFormat="1" applyFont="1" applyFill="1" applyBorder="1" applyAlignment="1">
      <alignment horizontal="right" vertical="center" wrapText="1"/>
    </xf>
    <xf numFmtId="164" fontId="6" fillId="6" borderId="3" xfId="0" applyNumberFormat="1" applyFont="1" applyFill="1" applyBorder="1" applyAlignment="1">
      <alignment vertical="center"/>
    </xf>
    <xf numFmtId="43" fontId="6" fillId="6" borderId="3" xfId="0" applyNumberFormat="1" applyFont="1" applyFill="1" applyBorder="1" applyAlignment="1">
      <alignment vertical="center"/>
    </xf>
    <xf numFmtId="0" fontId="6" fillId="0" borderId="3" xfId="0" applyFont="1" applyFill="1" applyBorder="1" applyAlignment="1">
      <alignment vertical="center"/>
    </xf>
    <xf numFmtId="0" fontId="7"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2" fillId="2" borderId="3" xfId="0" applyFont="1" applyFill="1" applyBorder="1" applyAlignment="1">
      <alignment horizontal="left" vertical="center"/>
    </xf>
    <xf numFmtId="0" fontId="12" fillId="2" borderId="3" xfId="0" applyFont="1" applyFill="1" applyBorder="1" applyAlignment="1">
      <alignment horizontal="left" vertical="center" wrapText="1"/>
    </xf>
    <xf numFmtId="0" fontId="13" fillId="6" borderId="3" xfId="0" applyFont="1" applyFill="1" applyBorder="1" applyAlignment="1">
      <alignment horizontal="left" vertical="center"/>
    </xf>
    <xf numFmtId="0" fontId="12" fillId="3" borderId="3" xfId="0" applyFont="1" applyFill="1" applyBorder="1" applyAlignment="1">
      <alignment horizontal="left" vertical="center" wrapText="1"/>
    </xf>
    <xf numFmtId="0" fontId="12" fillId="6" borderId="3" xfId="0" applyFont="1" applyFill="1" applyBorder="1" applyAlignment="1">
      <alignment horizontal="left" vertical="center"/>
    </xf>
    <xf numFmtId="0" fontId="12" fillId="0" borderId="3" xfId="0" applyFont="1" applyBorder="1" applyAlignment="1">
      <alignment horizontal="left" vertical="center"/>
    </xf>
    <xf numFmtId="164" fontId="13" fillId="21" borderId="5" xfId="2" applyNumberFormat="1" applyFont="1" applyFill="1" applyBorder="1" applyAlignment="1">
      <alignment horizontal="right" vertical="center" wrapText="1"/>
    </xf>
    <xf numFmtId="164" fontId="18" fillId="0" borderId="5" xfId="2" applyNumberFormat="1" applyFont="1" applyFill="1" applyBorder="1" applyAlignment="1">
      <alignment vertical="center" wrapText="1"/>
    </xf>
    <xf numFmtId="0" fontId="12" fillId="0" borderId="5"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xf>
    <xf numFmtId="9" fontId="6" fillId="0" borderId="11" xfId="1" applyFont="1" applyFill="1" applyBorder="1" applyAlignment="1">
      <alignment vertical="center"/>
    </xf>
    <xf numFmtId="0" fontId="10" fillId="23" borderId="5" xfId="0" applyFont="1" applyFill="1" applyBorder="1" applyAlignment="1">
      <alignment horizontal="center" vertical="center" wrapText="1"/>
    </xf>
    <xf numFmtId="0" fontId="20"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9" fillId="24" borderId="5" xfId="0" applyFont="1" applyFill="1" applyBorder="1" applyAlignment="1">
      <alignment vertical="center" wrapText="1"/>
    </xf>
    <xf numFmtId="0" fontId="19" fillId="25" borderId="4" xfId="0" applyFont="1" applyFill="1" applyBorder="1" applyAlignment="1">
      <alignment horizontal="center" vertical="center"/>
    </xf>
    <xf numFmtId="0" fontId="19" fillId="25" borderId="4" xfId="0" applyFont="1" applyFill="1" applyBorder="1" applyAlignment="1">
      <alignment horizontal="center" vertical="center" wrapText="1"/>
    </xf>
    <xf numFmtId="0" fontId="19" fillId="25" borderId="4" xfId="0" applyFont="1" applyFill="1" applyBorder="1" applyAlignment="1">
      <alignment horizontal="left" vertical="center"/>
    </xf>
    <xf numFmtId="0" fontId="19" fillId="25" borderId="15" xfId="0" applyFont="1" applyFill="1" applyBorder="1" applyAlignment="1">
      <alignment horizontal="center" vertical="center" wrapText="1"/>
    </xf>
    <xf numFmtId="0" fontId="19" fillId="27" borderId="4" xfId="0" applyFont="1" applyFill="1" applyBorder="1" applyAlignment="1">
      <alignment horizontal="center" vertical="center" wrapText="1"/>
    </xf>
    <xf numFmtId="0" fontId="19" fillId="27" borderId="4" xfId="0" applyFont="1" applyFill="1" applyBorder="1" applyAlignment="1">
      <alignment horizontal="left" vertical="center" wrapText="1"/>
    </xf>
    <xf numFmtId="0" fontId="19" fillId="27" borderId="5" xfId="0" applyFont="1" applyFill="1" applyBorder="1" applyAlignment="1">
      <alignment horizontal="center" vertical="center" wrapText="1"/>
    </xf>
    <xf numFmtId="0" fontId="19" fillId="26" borderId="5" xfId="0" applyFont="1" applyFill="1" applyBorder="1" applyAlignment="1">
      <alignment horizontal="center" vertical="center" wrapText="1"/>
    </xf>
    <xf numFmtId="0" fontId="19" fillId="25" borderId="5"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vertical="center"/>
    </xf>
    <xf numFmtId="0" fontId="12" fillId="6" borderId="3"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12" fillId="6" borderId="3" xfId="0" applyFont="1" applyFill="1" applyBorder="1" applyAlignment="1">
      <alignment horizontal="left" vertical="center" wrapText="1"/>
    </xf>
    <xf numFmtId="0" fontId="12" fillId="6" borderId="3" xfId="0" applyFont="1" applyFill="1" applyBorder="1" applyAlignment="1">
      <alignment vertical="center" wrapText="1"/>
    </xf>
    <xf numFmtId="0" fontId="12" fillId="0" borderId="3" xfId="0" applyFont="1" applyBorder="1" applyAlignment="1">
      <alignment vertical="center" wrapText="1"/>
    </xf>
    <xf numFmtId="0" fontId="12" fillId="0" borderId="0" xfId="0" applyFont="1" applyAlignment="1">
      <alignment vertical="center"/>
    </xf>
    <xf numFmtId="0" fontId="12" fillId="0" borderId="0" xfId="0" applyFont="1" applyAlignment="1">
      <alignment horizontal="left" vertical="center"/>
    </xf>
    <xf numFmtId="0" fontId="9" fillId="10" borderId="5" xfId="0" applyFont="1" applyFill="1" applyBorder="1" applyAlignment="1">
      <alignment horizontal="center" vertical="center"/>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9" fillId="10" borderId="12" xfId="0" applyFont="1" applyFill="1" applyBorder="1" applyAlignment="1">
      <alignment horizontal="center" vertical="center"/>
    </xf>
    <xf numFmtId="0" fontId="8" fillId="10" borderId="13" xfId="0" applyFont="1" applyFill="1" applyBorder="1" applyAlignment="1">
      <alignment horizontal="center" vertical="center" wrapText="1"/>
    </xf>
    <xf numFmtId="0" fontId="13" fillId="10" borderId="13" xfId="0" applyFont="1" applyFill="1" applyBorder="1" applyAlignment="1">
      <alignment horizontal="center" vertical="center"/>
    </xf>
    <xf numFmtId="0" fontId="13" fillId="10" borderId="14" xfId="0" applyFont="1" applyFill="1" applyBorder="1" applyAlignment="1">
      <alignment horizontal="center" vertical="center"/>
    </xf>
    <xf numFmtId="0" fontId="9" fillId="30" borderId="5" xfId="0" applyFont="1" applyFill="1" applyBorder="1" applyAlignment="1">
      <alignment horizontal="center" vertical="center"/>
    </xf>
    <xf numFmtId="0" fontId="8" fillId="30" borderId="5" xfId="0" applyFont="1" applyFill="1" applyBorder="1" applyAlignment="1">
      <alignment horizontal="center" vertical="center" wrapText="1"/>
    </xf>
    <xf numFmtId="0" fontId="13" fillId="30" borderId="5" xfId="0" applyFont="1" applyFill="1" applyBorder="1" applyAlignment="1">
      <alignment horizontal="center" vertical="center"/>
    </xf>
    <xf numFmtId="0" fontId="13" fillId="30" borderId="5" xfId="0" applyFont="1" applyFill="1" applyBorder="1" applyAlignment="1">
      <alignment horizontal="left" vertical="center"/>
    </xf>
    <xf numFmtId="0" fontId="13" fillId="30" borderId="5" xfId="0" applyFont="1" applyFill="1" applyBorder="1" applyAlignment="1">
      <alignment horizontal="center" vertical="center" wrapText="1"/>
    </xf>
    <xf numFmtId="0" fontId="9" fillId="30" borderId="12" xfId="0" applyFont="1" applyFill="1" applyBorder="1" applyAlignment="1">
      <alignment horizontal="center" vertical="center"/>
    </xf>
    <xf numFmtId="0" fontId="8" fillId="30" borderId="14" xfId="0" applyFont="1" applyFill="1" applyBorder="1" applyAlignment="1">
      <alignment horizontal="center" vertical="center" wrapText="1"/>
    </xf>
    <xf numFmtId="0" fontId="13" fillId="28" borderId="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13" fillId="30" borderId="13" xfId="0" applyFont="1" applyFill="1" applyBorder="1" applyAlignment="1">
      <alignment horizontal="center" vertical="center"/>
    </xf>
    <xf numFmtId="0" fontId="13" fillId="30" borderId="13" xfId="0" applyFont="1" applyFill="1" applyBorder="1" applyAlignment="1">
      <alignment horizontal="left" vertical="center"/>
    </xf>
    <xf numFmtId="0" fontId="13" fillId="30" borderId="13" xfId="0" applyFont="1" applyFill="1" applyBorder="1" applyAlignment="1">
      <alignment horizontal="center" vertical="center" wrapText="1"/>
    </xf>
    <xf numFmtId="0" fontId="13" fillId="30" borderId="14" xfId="0" applyFont="1" applyFill="1" applyBorder="1" applyAlignment="1">
      <alignment horizontal="center" vertical="center"/>
    </xf>
    <xf numFmtId="0" fontId="13" fillId="30" borderId="14" xfId="0" applyFont="1" applyFill="1" applyBorder="1" applyAlignment="1">
      <alignment horizontal="left" vertical="center"/>
    </xf>
    <xf numFmtId="0" fontId="9" fillId="10" borderId="6" xfId="0" applyFont="1" applyFill="1" applyBorder="1" applyAlignment="1">
      <alignment horizontal="center" vertical="center"/>
    </xf>
    <xf numFmtId="0" fontId="8" fillId="28" borderId="4" xfId="0" applyFont="1" applyFill="1" applyBorder="1" applyAlignment="1">
      <alignment horizontal="center" vertical="center" wrapText="1"/>
    </xf>
    <xf numFmtId="9" fontId="12" fillId="8" borderId="5" xfId="0" applyNumberFormat="1" applyFont="1" applyFill="1" applyBorder="1" applyAlignment="1">
      <alignment vertical="center" wrapText="1"/>
    </xf>
    <xf numFmtId="9" fontId="12" fillId="23" borderId="5" xfId="0" applyNumberFormat="1" applyFont="1" applyFill="1" applyBorder="1" applyAlignment="1">
      <alignment vertical="center" wrapText="1"/>
    </xf>
    <xf numFmtId="0" fontId="10" fillId="15" borderId="11"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2" fillId="15" borderId="5" xfId="0" applyFont="1" applyFill="1" applyBorder="1" applyAlignment="1">
      <alignment vertical="center" wrapText="1"/>
    </xf>
    <xf numFmtId="0" fontId="12" fillId="14" borderId="5" xfId="0" applyFont="1" applyFill="1" applyBorder="1" applyAlignment="1">
      <alignment horizontal="left" vertical="center" wrapText="1"/>
    </xf>
    <xf numFmtId="0" fontId="12" fillId="14" borderId="5" xfId="0" applyFont="1" applyFill="1" applyBorder="1" applyAlignment="1">
      <alignment vertical="center" wrapText="1"/>
    </xf>
    <xf numFmtId="0" fontId="9" fillId="15" borderId="5" xfId="0" applyFont="1" applyFill="1" applyBorder="1" applyAlignment="1">
      <alignment vertical="center"/>
    </xf>
    <xf numFmtId="0" fontId="10" fillId="14" borderId="5"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2" fillId="15" borderId="5" xfId="0" applyFont="1" applyFill="1" applyBorder="1" applyAlignment="1">
      <alignment horizontal="left" vertical="center" wrapText="1"/>
    </xf>
    <xf numFmtId="0" fontId="12" fillId="15" borderId="11" xfId="0" applyFont="1" applyFill="1" applyBorder="1" applyAlignment="1">
      <alignment vertical="center" wrapText="1"/>
    </xf>
    <xf numFmtId="0" fontId="12" fillId="14" borderId="11" xfId="0" applyFont="1" applyFill="1" applyBorder="1" applyAlignment="1">
      <alignment vertical="center" wrapText="1"/>
    </xf>
    <xf numFmtId="3" fontId="12" fillId="23" borderId="5" xfId="0" applyNumberFormat="1" applyFont="1" applyFill="1" applyBorder="1" applyAlignment="1">
      <alignment vertical="center" wrapText="1"/>
    </xf>
    <xf numFmtId="164" fontId="9" fillId="0" borderId="5" xfId="0" applyNumberFormat="1" applyFont="1" applyFill="1" applyBorder="1" applyAlignment="1">
      <alignment horizontal="right" vertical="center"/>
    </xf>
    <xf numFmtId="164" fontId="13" fillId="10" borderId="5" xfId="2" applyNumberFormat="1" applyFont="1" applyFill="1" applyBorder="1" applyAlignment="1">
      <alignment horizontal="right" vertical="center" wrapText="1"/>
    </xf>
    <xf numFmtId="164" fontId="9" fillId="10" borderId="5" xfId="0" applyNumberFormat="1" applyFont="1" applyFill="1" applyBorder="1" applyAlignment="1">
      <alignment horizontal="right" vertical="center"/>
    </xf>
    <xf numFmtId="164" fontId="13" fillId="10" borderId="5" xfId="2" applyNumberFormat="1" applyFont="1" applyFill="1" applyBorder="1" applyAlignment="1">
      <alignment vertical="center" wrapText="1"/>
    </xf>
    <xf numFmtId="3" fontId="13" fillId="10" borderId="5" xfId="0" applyNumberFormat="1" applyFont="1" applyFill="1" applyBorder="1" applyAlignment="1">
      <alignment vertical="center" wrapText="1"/>
    </xf>
    <xf numFmtId="0" fontId="13" fillId="10" borderId="5" xfId="2" applyNumberFormat="1" applyFont="1" applyFill="1" applyBorder="1" applyAlignment="1">
      <alignment horizontal="right" vertical="center" wrapText="1"/>
    </xf>
    <xf numFmtId="0" fontId="13" fillId="10" borderId="5" xfId="0" applyFont="1" applyFill="1" applyBorder="1" applyAlignment="1">
      <alignment horizontal="right" vertical="center" wrapText="1"/>
    </xf>
    <xf numFmtId="3" fontId="19" fillId="31" borderId="5" xfId="0" applyNumberFormat="1" applyFont="1" applyFill="1" applyBorder="1" applyAlignment="1">
      <alignment vertical="center" wrapText="1"/>
    </xf>
    <xf numFmtId="9" fontId="19" fillId="26" borderId="5" xfId="0" applyNumberFormat="1" applyFont="1" applyFill="1" applyBorder="1" applyAlignment="1">
      <alignment vertical="center" wrapText="1"/>
    </xf>
    <xf numFmtId="0" fontId="9" fillId="6" borderId="3" xfId="0" applyFont="1" applyFill="1" applyBorder="1" applyAlignment="1">
      <alignment vertical="center"/>
    </xf>
    <xf numFmtId="0" fontId="13" fillId="3" borderId="3" xfId="0" applyFont="1" applyFill="1" applyBorder="1" applyAlignment="1">
      <alignment vertical="center" wrapText="1"/>
    </xf>
    <xf numFmtId="0" fontId="13" fillId="6" borderId="3" xfId="0" applyFont="1" applyFill="1" applyBorder="1" applyAlignment="1">
      <alignment vertical="center"/>
    </xf>
    <xf numFmtId="0" fontId="13" fillId="0" borderId="3" xfId="0" applyFont="1" applyBorder="1" applyAlignment="1">
      <alignment vertical="center"/>
    </xf>
    <xf numFmtId="9" fontId="19" fillId="25" borderId="5" xfId="0" applyNumberFormat="1" applyFont="1" applyFill="1" applyBorder="1" applyAlignment="1">
      <alignment horizontal="right" vertical="center" wrapText="1"/>
    </xf>
    <xf numFmtId="9" fontId="19" fillId="26" borderId="5" xfId="0" applyNumberFormat="1" applyFont="1" applyFill="1" applyBorder="1" applyAlignment="1">
      <alignment horizontal="right" vertical="center" wrapText="1"/>
    </xf>
    <xf numFmtId="9" fontId="19" fillId="31" borderId="5" xfId="0" applyNumberFormat="1" applyFont="1" applyFill="1" applyBorder="1" applyAlignment="1">
      <alignment vertical="center" wrapText="1"/>
    </xf>
    <xf numFmtId="9" fontId="19" fillId="31" borderId="5" xfId="0" applyNumberFormat="1" applyFont="1" applyFill="1" applyBorder="1" applyAlignment="1">
      <alignment horizontal="right" vertical="center" wrapText="1"/>
    </xf>
    <xf numFmtId="0" fontId="13" fillId="0" borderId="3" xfId="0" applyFont="1" applyBorder="1" applyAlignment="1">
      <alignment vertical="center" wrapText="1"/>
    </xf>
    <xf numFmtId="0" fontId="8" fillId="14" borderId="5" xfId="0" applyFont="1" applyFill="1" applyBorder="1" applyAlignment="1">
      <alignment horizontal="center" vertical="center" wrapText="1"/>
    </xf>
    <xf numFmtId="0" fontId="13" fillId="14" borderId="5" xfId="0" applyFont="1" applyFill="1" applyBorder="1" applyAlignment="1">
      <alignment horizontal="left" vertical="center" wrapText="1"/>
    </xf>
    <xf numFmtId="0" fontId="9" fillId="0" borderId="3" xfId="0" applyFont="1" applyBorder="1" applyAlignment="1">
      <alignment vertical="center"/>
    </xf>
    <xf numFmtId="0" fontId="9" fillId="0" borderId="0" xfId="0" applyFont="1" applyAlignment="1">
      <alignment vertical="center"/>
    </xf>
    <xf numFmtId="164" fontId="9" fillId="6" borderId="3" xfId="2" applyNumberFormat="1" applyFont="1" applyFill="1" applyBorder="1" applyAlignment="1">
      <alignment vertical="center"/>
    </xf>
    <xf numFmtId="0" fontId="12" fillId="14" borderId="5" xfId="0" applyFont="1" applyFill="1" applyBorder="1" applyAlignment="1">
      <alignment vertical="center" wrapText="1"/>
    </xf>
    <xf numFmtId="0" fontId="12" fillId="14" borderId="5" xfId="0" applyFont="1" applyFill="1" applyBorder="1" applyAlignment="1">
      <alignment horizontal="left" vertical="center" wrapText="1"/>
    </xf>
    <xf numFmtId="0" fontId="10" fillId="14" borderId="5" xfId="0" applyFont="1" applyFill="1" applyBorder="1" applyAlignment="1">
      <alignment horizontal="center" vertical="center" wrapText="1"/>
    </xf>
    <xf numFmtId="0" fontId="12" fillId="15" borderId="5" xfId="0" applyFont="1" applyFill="1" applyBorder="1" applyAlignment="1">
      <alignment vertical="center" wrapText="1"/>
    </xf>
    <xf numFmtId="0" fontId="12" fillId="23" borderId="5" xfId="0" applyFont="1" applyFill="1" applyBorder="1" applyAlignment="1">
      <alignment horizontal="left" vertical="center" wrapText="1"/>
    </xf>
    <xf numFmtId="0" fontId="12" fillId="14" borderId="11" xfId="0" applyFont="1" applyFill="1" applyBorder="1" applyAlignment="1">
      <alignment horizontal="left" vertical="center" wrapText="1"/>
    </xf>
    <xf numFmtId="0" fontId="12" fillId="15" borderId="5" xfId="0" applyFont="1" applyFill="1" applyBorder="1" applyAlignment="1">
      <alignment horizontal="left" vertical="center" wrapText="1"/>
    </xf>
    <xf numFmtId="0" fontId="12" fillId="0" borderId="3" xfId="0" applyFont="1" applyBorder="1" applyAlignment="1">
      <alignment vertical="center"/>
    </xf>
    <xf numFmtId="164" fontId="12" fillId="10" borderId="5" xfId="2" applyNumberFormat="1" applyFont="1" applyFill="1" applyBorder="1" applyAlignment="1">
      <alignment horizontal="right" vertical="center" wrapText="1"/>
    </xf>
    <xf numFmtId="164" fontId="12" fillId="10" borderId="5" xfId="2" applyNumberFormat="1" applyFont="1" applyFill="1" applyBorder="1" applyAlignment="1">
      <alignment vertical="center" wrapText="1"/>
    </xf>
    <xf numFmtId="0" fontId="12" fillId="22" borderId="5" xfId="0" applyFont="1" applyFill="1" applyBorder="1" applyAlignment="1">
      <alignment vertical="center" wrapText="1"/>
    </xf>
    <xf numFmtId="0" fontId="6" fillId="32" borderId="3" xfId="0" applyFont="1" applyFill="1" applyBorder="1" applyAlignment="1">
      <alignment horizontal="center" vertical="center"/>
    </xf>
    <xf numFmtId="0" fontId="20" fillId="33" borderId="3" xfId="0" applyFont="1" applyFill="1" applyBorder="1" applyAlignment="1">
      <alignment horizontal="center" vertical="center"/>
    </xf>
    <xf numFmtId="0" fontId="6" fillId="32" borderId="3" xfId="0" applyFont="1" applyFill="1" applyBorder="1" applyAlignment="1">
      <alignment vertical="center"/>
    </xf>
    <xf numFmtId="0" fontId="6" fillId="33" borderId="3" xfId="0" applyFont="1" applyFill="1" applyBorder="1" applyAlignment="1">
      <alignment horizontal="center" vertical="center"/>
    </xf>
    <xf numFmtId="0" fontId="9" fillId="32" borderId="3" xfId="0" applyFont="1" applyFill="1" applyBorder="1" applyAlignment="1">
      <alignment vertical="center"/>
    </xf>
    <xf numFmtId="0" fontId="6" fillId="33" borderId="3" xfId="0" applyFont="1" applyFill="1" applyBorder="1" applyAlignment="1">
      <alignment vertical="center"/>
    </xf>
    <xf numFmtId="0" fontId="6" fillId="32" borderId="3" xfId="0" applyFont="1" applyFill="1" applyBorder="1" applyAlignment="1">
      <alignment horizontal="center" vertical="center" wrapText="1"/>
    </xf>
    <xf numFmtId="0" fontId="6" fillId="33" borderId="3" xfId="0" applyFont="1" applyFill="1" applyBorder="1" applyAlignment="1">
      <alignment vertical="center" wrapText="1"/>
    </xf>
    <xf numFmtId="0" fontId="6" fillId="32" borderId="3" xfId="0" applyFont="1" applyFill="1" applyBorder="1" applyAlignment="1">
      <alignment vertical="center" wrapText="1"/>
    </xf>
    <xf numFmtId="0" fontId="9" fillId="22"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2" borderId="3" xfId="0" applyFont="1" applyFill="1" applyBorder="1" applyAlignment="1">
      <alignment horizontal="center" vertical="center"/>
    </xf>
    <xf numFmtId="164" fontId="12" fillId="14" borderId="3" xfId="2" applyNumberFormat="1" applyFont="1" applyFill="1" applyBorder="1" applyAlignment="1">
      <alignment horizontal="left" vertical="center" wrapText="1"/>
    </xf>
    <xf numFmtId="0" fontId="10" fillId="14" borderId="10" xfId="0" applyFont="1" applyFill="1" applyBorder="1" applyAlignment="1">
      <alignment horizontal="center" vertical="center" wrapText="1"/>
    </xf>
    <xf numFmtId="164" fontId="12" fillId="14" borderId="22" xfId="2" applyNumberFormat="1" applyFont="1" applyFill="1" applyBorder="1" applyAlignment="1">
      <alignment horizontal="left" vertical="center" wrapText="1"/>
    </xf>
    <xf numFmtId="0" fontId="13" fillId="10" borderId="5" xfId="0" applyFont="1" applyFill="1" applyBorder="1" applyAlignment="1">
      <alignment horizontal="left" vertical="center"/>
    </xf>
    <xf numFmtId="0" fontId="13" fillId="15" borderId="5" xfId="0" applyFont="1" applyFill="1" applyBorder="1" applyAlignment="1">
      <alignment horizontal="left" vertical="center" wrapText="1"/>
    </xf>
    <xf numFmtId="3" fontId="12" fillId="4" borderId="3" xfId="0" applyNumberFormat="1" applyFont="1" applyFill="1" applyBorder="1" applyAlignment="1">
      <alignment horizontal="left" vertical="center" wrapText="1"/>
    </xf>
    <xf numFmtId="0" fontId="13" fillId="30" borderId="4" xfId="0" applyFont="1" applyFill="1" applyBorder="1" applyAlignment="1">
      <alignment horizontal="left" vertical="center"/>
    </xf>
    <xf numFmtId="0" fontId="19" fillId="27" borderId="11"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9" fillId="15" borderId="5" xfId="0" applyFont="1" applyFill="1" applyBorder="1" applyAlignment="1">
      <alignment horizontal="left" vertical="center"/>
    </xf>
    <xf numFmtId="0" fontId="9" fillId="15" borderId="10" xfId="0" applyFont="1" applyFill="1" applyBorder="1" applyAlignment="1">
      <alignment horizontal="left" vertical="center"/>
    </xf>
    <xf numFmtId="0" fontId="12" fillId="14" borderId="10" xfId="0" applyFont="1" applyFill="1" applyBorder="1" applyAlignment="1">
      <alignment horizontal="left" vertical="center" wrapText="1"/>
    </xf>
    <xf numFmtId="1" fontId="19" fillId="25" borderId="5" xfId="0" applyNumberFormat="1" applyFont="1" applyFill="1" applyBorder="1" applyAlignment="1">
      <alignment vertical="center" wrapText="1"/>
    </xf>
    <xf numFmtId="0" fontId="12" fillId="0" borderId="3" xfId="10" applyFont="1" applyAlignment="1">
      <alignment horizontal="center" vertical="center" wrapText="1"/>
    </xf>
    <xf numFmtId="164" fontId="19" fillId="16" borderId="5" xfId="12" applyNumberFormat="1" applyFont="1" applyFill="1" applyBorder="1" applyAlignment="1" applyProtection="1">
      <alignment horizontal="center" vertical="center" wrapText="1"/>
    </xf>
    <xf numFmtId="0" fontId="19" fillId="16" borderId="5" xfId="7" applyFont="1" applyFill="1" applyBorder="1" applyAlignment="1">
      <alignment horizontal="center" vertical="center" wrapText="1"/>
    </xf>
    <xf numFmtId="17" fontId="19" fillId="16" borderId="5" xfId="7" applyNumberFormat="1" applyFont="1" applyFill="1" applyBorder="1" applyAlignment="1">
      <alignment horizontal="center" vertical="center" wrapText="1"/>
    </xf>
    <xf numFmtId="166" fontId="19" fillId="16" borderId="5" xfId="11" applyNumberFormat="1" applyFont="1" applyFill="1" applyBorder="1" applyAlignment="1" applyProtection="1">
      <alignment horizontal="center" vertical="center" wrapText="1"/>
    </xf>
    <xf numFmtId="0" fontId="10" fillId="0" borderId="11" xfId="7" applyFont="1" applyBorder="1" applyAlignment="1">
      <alignment vertical="center" wrapText="1"/>
    </xf>
    <xf numFmtId="3" fontId="8" fillId="6" borderId="5" xfId="10" applyNumberFormat="1" applyFont="1" applyFill="1" applyBorder="1" applyAlignment="1">
      <alignment horizontal="right" vertical="center"/>
    </xf>
    <xf numFmtId="3" fontId="10" fillId="6" borderId="5" xfId="10" applyNumberFormat="1" applyFont="1" applyFill="1" applyBorder="1" applyAlignment="1">
      <alignment horizontal="right" vertical="center"/>
    </xf>
    <xf numFmtId="3" fontId="10" fillId="0" borderId="5" xfId="10" applyNumberFormat="1" applyFont="1" applyBorder="1" applyAlignment="1">
      <alignment horizontal="right" vertical="center"/>
    </xf>
    <xf numFmtId="164" fontId="10" fillId="0" borderId="5" xfId="12" applyNumberFormat="1" applyFont="1" applyFill="1" applyBorder="1" applyAlignment="1" applyProtection="1">
      <alignment vertical="center" wrapText="1"/>
      <protection locked="0"/>
    </xf>
    <xf numFmtId="9" fontId="10" fillId="17" borderId="5" xfId="11" applyFont="1" applyFill="1" applyBorder="1" applyAlignment="1" applyProtection="1">
      <alignment vertical="center" wrapText="1"/>
    </xf>
    <xf numFmtId="9" fontId="10" fillId="17" borderId="5" xfId="12" applyNumberFormat="1" applyFont="1" applyFill="1" applyBorder="1" applyAlignment="1" applyProtection="1">
      <alignment vertical="center" wrapText="1"/>
    </xf>
    <xf numFmtId="164" fontId="10" fillId="0" borderId="5" xfId="6" applyNumberFormat="1" applyFont="1" applyFill="1" applyBorder="1" applyAlignment="1" applyProtection="1">
      <alignment vertical="center" wrapText="1"/>
      <protection locked="0"/>
    </xf>
    <xf numFmtId="9" fontId="10" fillId="6" borderId="5" xfId="11" applyNumberFormat="1" applyFont="1" applyFill="1" applyBorder="1" applyAlignment="1" applyProtection="1">
      <alignment vertical="center" wrapText="1"/>
    </xf>
    <xf numFmtId="0" fontId="12" fillId="0" borderId="3" xfId="10" applyFont="1"/>
    <xf numFmtId="0" fontId="13" fillId="0" borderId="3" xfId="10" applyFont="1"/>
    <xf numFmtId="0" fontId="12" fillId="0" borderId="3" xfId="10" applyFont="1" applyProtection="1">
      <protection locked="0"/>
    </xf>
    <xf numFmtId="0" fontId="19" fillId="16" borderId="5" xfId="10" applyFont="1" applyFill="1" applyBorder="1" applyAlignment="1">
      <alignment horizontal="center" vertical="center" wrapText="1"/>
    </xf>
    <xf numFmtId="0" fontId="12" fillId="0" borderId="3" xfId="10" applyFont="1" applyAlignment="1" applyProtection="1">
      <alignment vertical="center" wrapText="1"/>
      <protection locked="0"/>
    </xf>
    <xf numFmtId="0" fontId="12" fillId="0" borderId="5" xfId="10" applyFont="1" applyBorder="1" applyAlignment="1" applyProtection="1">
      <alignment vertical="center" wrapText="1"/>
      <protection locked="0"/>
    </xf>
    <xf numFmtId="0" fontId="12" fillId="0" borderId="5" xfId="10" applyFont="1" applyFill="1" applyBorder="1" applyAlignment="1" applyProtection="1">
      <alignment vertical="center" wrapText="1"/>
      <protection locked="0"/>
    </xf>
    <xf numFmtId="0" fontId="12" fillId="0" borderId="5" xfId="10" applyFont="1" applyBorder="1"/>
    <xf numFmtId="0" fontId="12" fillId="0" borderId="5" xfId="10" applyFont="1" applyFill="1" applyBorder="1"/>
    <xf numFmtId="0" fontId="13" fillId="0" borderId="11" xfId="10" applyFont="1" applyFill="1" applyBorder="1" applyAlignment="1">
      <alignment vertical="center"/>
    </xf>
    <xf numFmtId="3" fontId="8" fillId="0" borderId="5" xfId="10" applyNumberFormat="1" applyFont="1" applyFill="1" applyBorder="1" applyAlignment="1">
      <alignment horizontal="right" vertical="center"/>
    </xf>
    <xf numFmtId="164" fontId="13" fillId="0" borderId="5" xfId="10" applyNumberFormat="1" applyFont="1" applyFill="1" applyBorder="1" applyAlignment="1" applyProtection="1">
      <alignment vertical="center"/>
      <protection locked="0"/>
    </xf>
    <xf numFmtId="164" fontId="13" fillId="0" borderId="5" xfId="10" applyNumberFormat="1" applyFont="1" applyFill="1" applyBorder="1" applyAlignment="1" applyProtection="1">
      <alignment vertical="center"/>
    </xf>
    <xf numFmtId="0" fontId="6" fillId="32" borderId="5" xfId="0" applyFont="1" applyFill="1" applyBorder="1" applyAlignment="1">
      <alignment vertical="center"/>
    </xf>
    <xf numFmtId="0" fontId="27" fillId="11" borderId="5" xfId="7" applyFont="1" applyFill="1" applyBorder="1" applyAlignment="1">
      <alignment horizontal="left" vertical="center"/>
    </xf>
    <xf numFmtId="0" fontId="28" fillId="11" borderId="5" xfId="7" applyFont="1" applyFill="1" applyBorder="1" applyAlignment="1">
      <alignment horizontal="left" vertical="center"/>
    </xf>
    <xf numFmtId="0" fontId="28" fillId="0" borderId="3" xfId="7" applyFont="1" applyAlignment="1">
      <alignment horizontal="left" vertical="center"/>
    </xf>
    <xf numFmtId="0" fontId="2" fillId="0" borderId="3" xfId="10" applyFont="1" applyAlignment="1">
      <alignment horizontal="left" vertical="center"/>
    </xf>
    <xf numFmtId="0" fontId="28" fillId="11" borderId="5" xfId="7" applyFont="1" applyFill="1" applyBorder="1" applyAlignment="1">
      <alignment horizontal="left" vertical="center" wrapText="1"/>
    </xf>
    <xf numFmtId="0" fontId="27" fillId="9" borderId="5" xfId="7" applyFont="1" applyFill="1" applyBorder="1" applyAlignment="1">
      <alignment horizontal="center" vertical="center"/>
    </xf>
    <xf numFmtId="0" fontId="27" fillId="10" borderId="5" xfId="7" applyFont="1" applyFill="1" applyBorder="1" applyAlignment="1">
      <alignment horizontal="center" vertical="center"/>
    </xf>
    <xf numFmtId="0" fontId="27" fillId="18" borderId="5" xfId="7" applyFont="1" applyFill="1" applyBorder="1" applyAlignment="1">
      <alignment horizontal="center" vertical="center"/>
    </xf>
    <xf numFmtId="0" fontId="27" fillId="19" borderId="5" xfId="7" applyFont="1" applyFill="1" applyBorder="1" applyAlignment="1">
      <alignment horizontal="center" vertical="center"/>
    </xf>
    <xf numFmtId="0" fontId="27" fillId="20" borderId="5" xfId="7" applyFont="1" applyFill="1" applyBorder="1" applyAlignment="1">
      <alignment horizontal="center" vertical="center"/>
    </xf>
    <xf numFmtId="0" fontId="27" fillId="7" borderId="5" xfId="7" applyFont="1" applyFill="1" applyBorder="1" applyAlignment="1">
      <alignment horizontal="center" vertical="center"/>
    </xf>
    <xf numFmtId="164" fontId="28" fillId="9" borderId="5" xfId="6" applyNumberFormat="1" applyFont="1" applyFill="1" applyBorder="1" applyAlignment="1">
      <alignment horizontal="left" vertical="center"/>
    </xf>
    <xf numFmtId="164" fontId="28" fillId="10" borderId="5" xfId="6" applyNumberFormat="1" applyFont="1" applyFill="1" applyBorder="1" applyAlignment="1">
      <alignment horizontal="left" vertical="center"/>
    </xf>
    <xf numFmtId="164" fontId="2" fillId="18" borderId="5" xfId="10" applyNumberFormat="1" applyFont="1" applyFill="1" applyBorder="1" applyAlignment="1">
      <alignment horizontal="left" vertical="center"/>
    </xf>
    <xf numFmtId="164" fontId="2" fillId="19" borderId="5" xfId="10" applyNumberFormat="1" applyFont="1" applyFill="1" applyBorder="1" applyAlignment="1">
      <alignment horizontal="left" vertical="center"/>
    </xf>
    <xf numFmtId="164" fontId="2" fillId="20" borderId="5" xfId="10" applyNumberFormat="1" applyFont="1" applyFill="1" applyBorder="1" applyAlignment="1">
      <alignment horizontal="left" vertical="center"/>
    </xf>
    <xf numFmtId="164" fontId="2" fillId="7" borderId="5" xfId="10" applyNumberFormat="1" applyFont="1" applyFill="1" applyBorder="1" applyAlignment="1">
      <alignment horizontal="left" vertical="center"/>
    </xf>
    <xf numFmtId="9" fontId="28" fillId="9" borderId="5" xfId="11" applyFont="1" applyFill="1" applyBorder="1" applyAlignment="1">
      <alignment horizontal="left" vertical="center"/>
    </xf>
    <xf numFmtId="9" fontId="29" fillId="10" borderId="5" xfId="11" applyFont="1" applyFill="1" applyBorder="1" applyAlignment="1">
      <alignment horizontal="left" vertical="center"/>
    </xf>
    <xf numFmtId="9" fontId="2" fillId="18" borderId="5" xfId="10" applyNumberFormat="1" applyFont="1" applyFill="1" applyBorder="1" applyAlignment="1">
      <alignment horizontal="left" vertical="center"/>
    </xf>
    <xf numFmtId="9" fontId="2" fillId="19" borderId="5" xfId="10" applyNumberFormat="1" applyFont="1" applyFill="1" applyBorder="1" applyAlignment="1">
      <alignment horizontal="left" vertical="center"/>
    </xf>
    <xf numFmtId="9" fontId="2" fillId="20" borderId="5" xfId="10" applyNumberFormat="1" applyFont="1" applyFill="1" applyBorder="1" applyAlignment="1">
      <alignment horizontal="left" vertical="center"/>
    </xf>
    <xf numFmtId="9" fontId="2" fillId="7" borderId="5" xfId="10" applyNumberFormat="1" applyFont="1" applyFill="1" applyBorder="1" applyAlignment="1">
      <alignment horizontal="left" vertical="center"/>
    </xf>
    <xf numFmtId="164" fontId="30" fillId="0" borderId="3" xfId="6" applyNumberFormat="1" applyFont="1" applyAlignment="1">
      <alignment horizontal="left" vertical="center"/>
    </xf>
    <xf numFmtId="0" fontId="2" fillId="0" borderId="3" xfId="10" applyFont="1" applyFill="1" applyAlignment="1">
      <alignment horizontal="left" vertical="center"/>
    </xf>
    <xf numFmtId="164" fontId="27" fillId="9" borderId="5" xfId="6" quotePrefix="1" applyNumberFormat="1" applyFont="1" applyFill="1" applyBorder="1" applyAlignment="1">
      <alignment horizontal="center" vertical="center" wrapText="1"/>
    </xf>
    <xf numFmtId="164" fontId="27" fillId="10" borderId="5" xfId="6" quotePrefix="1" applyNumberFormat="1" applyFont="1" applyFill="1" applyBorder="1" applyAlignment="1">
      <alignment horizontal="center" vertical="center" wrapText="1"/>
    </xf>
    <xf numFmtId="164" fontId="27" fillId="18" borderId="5" xfId="6" quotePrefix="1" applyNumberFormat="1" applyFont="1" applyFill="1" applyBorder="1" applyAlignment="1">
      <alignment horizontal="center" vertical="center" wrapText="1"/>
    </xf>
    <xf numFmtId="164" fontId="27" fillId="19" borderId="5" xfId="6" applyNumberFormat="1" applyFont="1" applyFill="1" applyBorder="1" applyAlignment="1">
      <alignment horizontal="center" vertical="center" wrapText="1"/>
    </xf>
    <xf numFmtId="164" fontId="27" fillId="20" borderId="5" xfId="6" applyNumberFormat="1" applyFont="1" applyFill="1" applyBorder="1" applyAlignment="1">
      <alignment horizontal="center" vertical="center" wrapText="1"/>
    </xf>
    <xf numFmtId="164" fontId="27" fillId="7" borderId="5" xfId="6" applyNumberFormat="1" applyFont="1" applyFill="1" applyBorder="1" applyAlignment="1">
      <alignment horizontal="center" vertical="center" wrapText="1"/>
    </xf>
    <xf numFmtId="0" fontId="27" fillId="0" borderId="5" xfId="7" applyFont="1" applyFill="1" applyBorder="1" applyAlignment="1">
      <alignment horizontal="left" vertical="center"/>
    </xf>
    <xf numFmtId="164" fontId="27" fillId="0" borderId="5" xfId="6" applyNumberFormat="1" applyFont="1" applyFill="1" applyBorder="1" applyAlignment="1">
      <alignment horizontal="left" vertical="center"/>
    </xf>
    <xf numFmtId="164" fontId="27" fillId="9" borderId="5" xfId="6" applyNumberFormat="1" applyFont="1" applyFill="1" applyBorder="1" applyAlignment="1">
      <alignment horizontal="left" vertical="center"/>
    </xf>
    <xf numFmtId="164" fontId="27" fillId="10" borderId="5" xfId="6" applyNumberFormat="1" applyFont="1" applyFill="1" applyBorder="1" applyAlignment="1">
      <alignment horizontal="left" vertical="center"/>
    </xf>
    <xf numFmtId="164" fontId="27" fillId="18" borderId="5" xfId="6" applyNumberFormat="1" applyFont="1" applyFill="1" applyBorder="1" applyAlignment="1">
      <alignment horizontal="left" vertical="center"/>
    </xf>
    <xf numFmtId="164" fontId="21" fillId="19" borderId="5" xfId="10" applyNumberFormat="1" applyFont="1" applyFill="1" applyBorder="1" applyAlignment="1">
      <alignment horizontal="left" vertical="center"/>
    </xf>
    <xf numFmtId="164" fontId="21" fillId="20" borderId="5" xfId="10" applyNumberFormat="1" applyFont="1" applyFill="1" applyBorder="1" applyAlignment="1">
      <alignment horizontal="left" vertical="center"/>
    </xf>
    <xf numFmtId="164" fontId="21" fillId="7" borderId="5" xfId="10" applyNumberFormat="1" applyFont="1" applyFill="1" applyBorder="1" applyAlignment="1">
      <alignment horizontal="left" vertical="center"/>
    </xf>
    <xf numFmtId="0" fontId="28" fillId="0" borderId="5" xfId="7" applyFont="1" applyFill="1" applyBorder="1" applyAlignment="1">
      <alignment horizontal="left" vertical="center"/>
    </xf>
    <xf numFmtId="164" fontId="28" fillId="0" borderId="5" xfId="6" applyNumberFormat="1" applyFont="1" applyFill="1" applyBorder="1" applyAlignment="1">
      <alignment horizontal="left" vertical="center"/>
    </xf>
    <xf numFmtId="164" fontId="28" fillId="18" borderId="5" xfId="6" applyNumberFormat="1" applyFont="1" applyFill="1" applyBorder="1" applyAlignment="1">
      <alignment horizontal="left" vertical="center"/>
    </xf>
    <xf numFmtId="3" fontId="2" fillId="19" borderId="5" xfId="10" applyNumberFormat="1" applyFont="1" applyFill="1" applyBorder="1" applyAlignment="1">
      <alignment horizontal="right" vertical="center"/>
    </xf>
    <xf numFmtId="3" fontId="2" fillId="20" borderId="5" xfId="10" applyNumberFormat="1" applyFont="1" applyFill="1" applyBorder="1" applyAlignment="1">
      <alignment horizontal="right" vertical="center"/>
    </xf>
    <xf numFmtId="3" fontId="2" fillId="7" borderId="5" xfId="10" applyNumberFormat="1" applyFont="1" applyFill="1" applyBorder="1" applyAlignment="1">
      <alignment horizontal="right" vertical="center"/>
    </xf>
    <xf numFmtId="0" fontId="28" fillId="0" borderId="5" xfId="6" applyNumberFormat="1" applyFont="1" applyFill="1" applyBorder="1" applyAlignment="1">
      <alignment horizontal="left" vertical="center" wrapText="1"/>
    </xf>
    <xf numFmtId="0" fontId="28" fillId="9" borderId="5" xfId="6" applyNumberFormat="1" applyFont="1" applyFill="1" applyBorder="1" applyAlignment="1">
      <alignment horizontal="left" vertical="center" wrapText="1"/>
    </xf>
    <xf numFmtId="0" fontId="28" fillId="10" borderId="5" xfId="6" applyNumberFormat="1" applyFont="1" applyFill="1" applyBorder="1" applyAlignment="1">
      <alignment horizontal="left" vertical="center" wrapText="1"/>
    </xf>
    <xf numFmtId="0" fontId="2" fillId="18" borderId="5" xfId="10" applyFont="1" applyFill="1" applyBorder="1" applyAlignment="1">
      <alignment horizontal="left" vertical="center" wrapText="1"/>
    </xf>
    <xf numFmtId="0" fontId="2" fillId="19" borderId="5" xfId="10" applyFont="1" applyFill="1" applyBorder="1" applyAlignment="1">
      <alignment horizontal="left" vertical="center" wrapText="1"/>
    </xf>
    <xf numFmtId="0" fontId="2" fillId="20" borderId="5" xfId="10" applyFont="1" applyFill="1" applyBorder="1" applyAlignment="1">
      <alignment horizontal="left" vertical="center" wrapText="1"/>
    </xf>
    <xf numFmtId="0" fontId="2" fillId="7" borderId="5" xfId="10" applyFont="1" applyFill="1" applyBorder="1" applyAlignment="1">
      <alignment horizontal="left" vertical="center" wrapText="1"/>
    </xf>
    <xf numFmtId="0" fontId="27" fillId="0" borderId="3" xfId="7" applyFont="1" applyAlignment="1">
      <alignment horizontal="left" vertical="center"/>
    </xf>
    <xf numFmtId="0" fontId="21" fillId="0" borderId="3" xfId="10" applyFont="1" applyAlignment="1">
      <alignment horizontal="center" vertical="center"/>
    </xf>
    <xf numFmtId="0" fontId="21" fillId="9" borderId="5" xfId="10" applyFont="1" applyFill="1" applyBorder="1" applyAlignment="1">
      <alignment horizontal="center" vertical="center"/>
    </xf>
    <xf numFmtId="0" fontId="21" fillId="10" borderId="5" xfId="10" applyFont="1" applyFill="1" applyBorder="1" applyAlignment="1">
      <alignment horizontal="center" vertical="center"/>
    </xf>
    <xf numFmtId="0" fontId="21" fillId="18" borderId="5" xfId="10" applyFont="1" applyFill="1" applyBorder="1" applyAlignment="1">
      <alignment horizontal="center" vertical="center"/>
    </xf>
    <xf numFmtId="0" fontId="21" fillId="19" borderId="5" xfId="10" applyFont="1" applyFill="1" applyBorder="1" applyAlignment="1">
      <alignment horizontal="center" vertical="center"/>
    </xf>
    <xf numFmtId="0" fontId="21" fillId="20" borderId="5" xfId="10" applyFont="1" applyFill="1" applyBorder="1" applyAlignment="1">
      <alignment horizontal="center" vertical="center"/>
    </xf>
    <xf numFmtId="0" fontId="21" fillId="7" borderId="5" xfId="10" applyFont="1" applyFill="1" applyBorder="1" applyAlignment="1">
      <alignment horizontal="center" vertical="center"/>
    </xf>
    <xf numFmtId="0" fontId="2" fillId="0" borderId="3" xfId="10" applyFont="1" applyAlignment="1">
      <alignment horizontal="center" vertical="center"/>
    </xf>
    <xf numFmtId="3" fontId="29" fillId="9" borderId="5" xfId="10" applyNumberFormat="1" applyFont="1" applyFill="1" applyBorder="1" applyAlignment="1">
      <alignment horizontal="left" vertical="center"/>
    </xf>
    <xf numFmtId="9" fontId="2" fillId="9" borderId="5" xfId="10" applyNumberFormat="1" applyFont="1" applyFill="1" applyBorder="1" applyAlignment="1">
      <alignment horizontal="left" vertical="center"/>
    </xf>
    <xf numFmtId="3" fontId="2" fillId="10" borderId="5" xfId="10" applyNumberFormat="1" applyFont="1" applyFill="1" applyBorder="1" applyAlignment="1">
      <alignment horizontal="left" vertical="center"/>
    </xf>
    <xf numFmtId="9" fontId="11" fillId="10" borderId="5" xfId="11" applyFont="1" applyFill="1" applyBorder="1" applyAlignment="1">
      <alignment horizontal="left" vertical="center"/>
    </xf>
    <xf numFmtId="164" fontId="11" fillId="18" borderId="5" xfId="2" applyNumberFormat="1" applyFont="1" applyFill="1" applyBorder="1" applyAlignment="1">
      <alignment horizontal="left" vertical="center"/>
    </xf>
    <xf numFmtId="9" fontId="2" fillId="18" borderId="5" xfId="1" applyFont="1" applyFill="1" applyBorder="1" applyAlignment="1">
      <alignment horizontal="left" vertical="center"/>
    </xf>
    <xf numFmtId="164" fontId="11" fillId="19" borderId="5" xfId="2" applyNumberFormat="1" applyFont="1" applyFill="1" applyBorder="1" applyAlignment="1">
      <alignment horizontal="left" vertical="center"/>
    </xf>
    <xf numFmtId="9" fontId="2" fillId="19" borderId="5" xfId="1" applyFont="1" applyFill="1" applyBorder="1" applyAlignment="1">
      <alignment horizontal="left" vertical="center"/>
    </xf>
    <xf numFmtId="164" fontId="11" fillId="20" borderId="5" xfId="2" applyNumberFormat="1" applyFont="1" applyFill="1" applyBorder="1" applyAlignment="1">
      <alignment horizontal="left" vertical="center"/>
    </xf>
    <xf numFmtId="9" fontId="2" fillId="20" borderId="5" xfId="1" applyFont="1" applyFill="1" applyBorder="1" applyAlignment="1">
      <alignment horizontal="left" vertical="center"/>
    </xf>
    <xf numFmtId="164" fontId="11" fillId="7" borderId="5" xfId="2" applyNumberFormat="1" applyFont="1" applyFill="1" applyBorder="1" applyAlignment="1">
      <alignment horizontal="left" vertical="center"/>
    </xf>
    <xf numFmtId="9" fontId="2" fillId="7" borderId="5" xfId="1" applyFont="1" applyFill="1" applyBorder="1" applyAlignment="1">
      <alignment horizontal="left" vertical="center"/>
    </xf>
    <xf numFmtId="9" fontId="11" fillId="9" borderId="5" xfId="11" applyFont="1" applyFill="1" applyBorder="1" applyAlignment="1">
      <alignment horizontal="left" vertical="center"/>
    </xf>
    <xf numFmtId="3" fontId="2" fillId="9" borderId="5" xfId="10" applyNumberFormat="1" applyFont="1" applyFill="1" applyBorder="1" applyAlignment="1">
      <alignment horizontal="left" vertical="center"/>
    </xf>
    <xf numFmtId="3" fontId="2" fillId="0" borderId="3" xfId="10" applyNumberFormat="1" applyFont="1" applyAlignment="1">
      <alignment horizontal="left" vertical="center"/>
    </xf>
    <xf numFmtId="164" fontId="19" fillId="25" borderId="5" xfId="2" applyNumberFormat="1" applyFont="1" applyFill="1" applyBorder="1" applyAlignment="1">
      <alignment horizontal="right" vertical="center" wrapText="1"/>
    </xf>
    <xf numFmtId="0" fontId="12" fillId="14" borderId="5" xfId="0" applyFont="1" applyFill="1" applyBorder="1" applyAlignment="1">
      <alignment vertical="center" wrapText="1"/>
    </xf>
    <xf numFmtId="43" fontId="6" fillId="6" borderId="1" xfId="0" applyNumberFormat="1" applyFont="1" applyFill="1" applyBorder="1" applyAlignment="1">
      <alignment vertical="center"/>
    </xf>
    <xf numFmtId="43" fontId="9" fillId="6" borderId="3" xfId="0" applyNumberFormat="1" applyFont="1" applyFill="1" applyBorder="1" applyAlignment="1">
      <alignment vertical="center"/>
    </xf>
    <xf numFmtId="0" fontId="13" fillId="0" borderId="3" xfId="0" applyFont="1" applyFill="1" applyBorder="1" applyAlignment="1">
      <alignment vertical="center" wrapText="1"/>
    </xf>
    <xf numFmtId="0" fontId="13" fillId="2" borderId="3" xfId="0" applyFont="1" applyFill="1" applyBorder="1" applyAlignment="1">
      <alignment vertical="center"/>
    </xf>
    <xf numFmtId="0" fontId="13" fillId="2" borderId="3" xfId="0" applyFont="1" applyFill="1" applyBorder="1" applyAlignment="1">
      <alignment vertical="center" wrapText="1"/>
    </xf>
    <xf numFmtId="0" fontId="2" fillId="10" borderId="5" xfId="10" applyFont="1" applyFill="1" applyBorder="1" applyAlignment="1">
      <alignment horizontal="left" vertical="center" wrapText="1"/>
    </xf>
    <xf numFmtId="0" fontId="28" fillId="0" borderId="5" xfId="7" applyFont="1" applyFill="1" applyBorder="1" applyAlignment="1">
      <alignment horizontal="left" vertical="center" wrapText="1"/>
    </xf>
    <xf numFmtId="0" fontId="28" fillId="0" borderId="5" xfId="7" applyFont="1" applyFill="1" applyBorder="1" applyAlignment="1">
      <alignment horizontal="left" vertical="center"/>
    </xf>
    <xf numFmtId="0" fontId="1" fillId="10" borderId="5" xfId="10" applyFont="1" applyFill="1" applyBorder="1" applyAlignment="1">
      <alignment horizontal="left" vertical="center" wrapText="1"/>
    </xf>
    <xf numFmtId="0" fontId="21" fillId="7" borderId="5" xfId="1" applyNumberFormat="1" applyFont="1" applyFill="1" applyBorder="1" applyAlignment="1">
      <alignment horizontal="center" vertical="center"/>
    </xf>
    <xf numFmtId="0" fontId="27" fillId="25" borderId="11" xfId="7" applyFont="1" applyFill="1" applyBorder="1" applyAlignment="1">
      <alignment horizontal="left" vertical="center" wrapText="1"/>
    </xf>
    <xf numFmtId="0" fontId="27" fillId="25" borderId="18" xfId="7" applyFont="1" applyFill="1" applyBorder="1" applyAlignment="1">
      <alignment horizontal="left" vertical="center" wrapText="1"/>
    </xf>
    <xf numFmtId="0" fontId="27" fillId="25" borderId="10" xfId="7" applyFont="1" applyFill="1" applyBorder="1" applyAlignment="1">
      <alignment horizontal="left" vertical="center" wrapText="1"/>
    </xf>
    <xf numFmtId="0" fontId="27" fillId="25" borderId="5" xfId="7" applyFont="1" applyFill="1" applyBorder="1" applyAlignment="1">
      <alignment horizontal="left" vertical="center" wrapText="1"/>
    </xf>
    <xf numFmtId="0" fontId="31" fillId="9" borderId="11" xfId="10" applyFont="1" applyFill="1" applyBorder="1" applyAlignment="1">
      <alignment horizontal="center" vertical="center"/>
    </xf>
    <xf numFmtId="0" fontId="31" fillId="9" borderId="18" xfId="10" applyFont="1" applyFill="1" applyBorder="1" applyAlignment="1">
      <alignment horizontal="center" vertical="center"/>
    </xf>
    <xf numFmtId="0" fontId="31" fillId="9" borderId="10" xfId="10" applyFont="1" applyFill="1" applyBorder="1" applyAlignment="1">
      <alignment horizontal="center" vertical="center"/>
    </xf>
    <xf numFmtId="0" fontId="31" fillId="10" borderId="5" xfId="10" applyFont="1" applyFill="1" applyBorder="1" applyAlignment="1">
      <alignment horizontal="center" vertical="center"/>
    </xf>
    <xf numFmtId="0" fontId="21" fillId="20" borderId="5" xfId="1" applyNumberFormat="1" applyFont="1" applyFill="1" applyBorder="1" applyAlignment="1">
      <alignment horizontal="center" vertical="center"/>
    </xf>
    <xf numFmtId="0" fontId="31" fillId="18" borderId="5" xfId="10" applyFont="1" applyFill="1" applyBorder="1" applyAlignment="1">
      <alignment horizontal="center" vertical="center"/>
    </xf>
    <xf numFmtId="0" fontId="31" fillId="19" borderId="5" xfId="10" applyFont="1" applyFill="1" applyBorder="1" applyAlignment="1">
      <alignment horizontal="center" vertical="center"/>
    </xf>
    <xf numFmtId="0" fontId="26" fillId="0" borderId="3" xfId="0" applyFont="1" applyBorder="1" applyAlignment="1">
      <alignment horizontal="left" vertical="center"/>
    </xf>
    <xf numFmtId="0" fontId="13" fillId="28" borderId="21" xfId="0" applyFont="1" applyFill="1" applyBorder="1" applyAlignment="1">
      <alignment horizontal="center" vertical="center" wrapText="1"/>
    </xf>
    <xf numFmtId="0" fontId="13" fillId="28" borderId="20" xfId="0" applyFont="1" applyFill="1" applyBorder="1" applyAlignment="1">
      <alignment horizontal="center" vertical="center" wrapText="1"/>
    </xf>
    <xf numFmtId="0" fontId="13" fillId="28" borderId="22"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3" fillId="28" borderId="5" xfId="0" applyFont="1" applyFill="1" applyBorder="1" applyAlignment="1">
      <alignment horizontal="center" vertical="center" wrapText="1"/>
    </xf>
    <xf numFmtId="0" fontId="19" fillId="24" borderId="6" xfId="0" applyFont="1" applyFill="1" applyBorder="1" applyAlignment="1">
      <alignment vertical="center" wrapText="1"/>
    </xf>
    <xf numFmtId="0" fontId="19" fillId="24" borderId="7" xfId="0" applyFont="1" applyFill="1" applyBorder="1" applyAlignment="1">
      <alignment vertical="center" wrapText="1"/>
    </xf>
    <xf numFmtId="0" fontId="19" fillId="24" borderId="8" xfId="0" applyFont="1" applyFill="1" applyBorder="1" applyAlignment="1">
      <alignment vertical="center" wrapText="1"/>
    </xf>
    <xf numFmtId="0" fontId="10" fillId="23" borderId="5" xfId="0" applyFont="1" applyFill="1" applyBorder="1" applyAlignment="1">
      <alignment horizontal="center" vertical="center" wrapText="1"/>
    </xf>
    <xf numFmtId="0" fontId="12" fillId="23" borderId="5" xfId="0" applyFont="1" applyFill="1" applyBorder="1" applyAlignment="1">
      <alignment vertical="center" wrapText="1"/>
    </xf>
    <xf numFmtId="0" fontId="12" fillId="23" borderId="5" xfId="0" applyFont="1" applyFill="1" applyBorder="1" applyAlignment="1">
      <alignment horizontal="center" vertical="center" wrapText="1"/>
    </xf>
    <xf numFmtId="0" fontId="24" fillId="23" borderId="21" xfId="0" applyFont="1" applyFill="1" applyBorder="1" applyAlignment="1">
      <alignment horizontal="left" vertical="center" wrapText="1"/>
    </xf>
    <xf numFmtId="0" fontId="24" fillId="23" borderId="22" xfId="0" applyFont="1" applyFill="1" applyBorder="1" applyAlignment="1">
      <alignment horizontal="left" vertical="center" wrapText="1"/>
    </xf>
    <xf numFmtId="0" fontId="24" fillId="23" borderId="17" xfId="0" applyFont="1" applyFill="1" applyBorder="1" applyAlignment="1">
      <alignment horizontal="left" vertical="center" wrapText="1"/>
    </xf>
    <xf numFmtId="0" fontId="24" fillId="23" borderId="23" xfId="0" applyFont="1" applyFill="1" applyBorder="1" applyAlignment="1">
      <alignment horizontal="left" vertical="center" wrapText="1"/>
    </xf>
    <xf numFmtId="0" fontId="24" fillId="23" borderId="16" xfId="0" applyFont="1" applyFill="1" applyBorder="1" applyAlignment="1">
      <alignment horizontal="left" vertical="center" wrapText="1"/>
    </xf>
    <xf numFmtId="0" fontId="24" fillId="23" borderId="24" xfId="0" applyFont="1" applyFill="1" applyBorder="1" applyAlignment="1">
      <alignment horizontal="left" vertical="center" wrapText="1"/>
    </xf>
    <xf numFmtId="0" fontId="24" fillId="8" borderId="21" xfId="0" applyFont="1" applyFill="1" applyBorder="1" applyAlignment="1">
      <alignment horizontal="left" vertical="center" wrapText="1"/>
    </xf>
    <xf numFmtId="0" fontId="24" fillId="8" borderId="22" xfId="0" applyFont="1" applyFill="1" applyBorder="1" applyAlignment="1">
      <alignment horizontal="left" vertical="center" wrapText="1"/>
    </xf>
    <xf numFmtId="0" fontId="24" fillId="8" borderId="17" xfId="0" applyFont="1" applyFill="1" applyBorder="1" applyAlignment="1">
      <alignment horizontal="left" vertical="center" wrapText="1"/>
    </xf>
    <xf numFmtId="0" fontId="24" fillId="8" borderId="23" xfId="0" applyFont="1" applyFill="1" applyBorder="1" applyAlignment="1">
      <alignment horizontal="left" vertical="center" wrapText="1"/>
    </xf>
    <xf numFmtId="0" fontId="24" fillId="8" borderId="16" xfId="0" applyFont="1" applyFill="1" applyBorder="1" applyAlignment="1">
      <alignment horizontal="left" vertical="center" wrapText="1"/>
    </xf>
    <xf numFmtId="0" fontId="24" fillId="8" borderId="24" xfId="0" applyFont="1" applyFill="1" applyBorder="1" applyAlignment="1">
      <alignment horizontal="left" vertical="center" wrapText="1"/>
    </xf>
    <xf numFmtId="0" fontId="19" fillId="25" borderId="25" xfId="0" applyFont="1" applyFill="1" applyBorder="1" applyAlignment="1">
      <alignment horizontal="center" vertical="center"/>
    </xf>
    <xf numFmtId="0" fontId="19" fillId="25" borderId="26" xfId="0" applyFont="1" applyFill="1" applyBorder="1" applyAlignment="1">
      <alignment horizontal="center" vertical="center"/>
    </xf>
    <xf numFmtId="0" fontId="19" fillId="26" borderId="5" xfId="0" applyFont="1" applyFill="1" applyBorder="1" applyAlignment="1">
      <alignment horizontal="center" vertical="center" wrapText="1"/>
    </xf>
    <xf numFmtId="0" fontId="12" fillId="14" borderId="6" xfId="0" applyFont="1" applyFill="1" applyBorder="1" applyAlignment="1">
      <alignment horizontal="left" vertical="center" wrapText="1"/>
    </xf>
    <xf numFmtId="0" fontId="12" fillId="14" borderId="7" xfId="0" applyFont="1" applyFill="1" applyBorder="1" applyAlignment="1">
      <alignment horizontal="left" vertical="center" wrapText="1"/>
    </xf>
    <xf numFmtId="0" fontId="12" fillId="14" borderId="8" xfId="0" applyFont="1" applyFill="1" applyBorder="1" applyAlignment="1">
      <alignment horizontal="left" vertical="center" wrapText="1"/>
    </xf>
    <xf numFmtId="0" fontId="12" fillId="14" borderId="6" xfId="0" applyFont="1" applyFill="1" applyBorder="1" applyAlignment="1">
      <alignment vertical="center" wrapText="1"/>
    </xf>
    <xf numFmtId="0" fontId="12" fillId="14" borderId="7" xfId="0" applyFont="1" applyFill="1" applyBorder="1" applyAlignment="1">
      <alignment vertical="center" wrapText="1"/>
    </xf>
    <xf numFmtId="0" fontId="12" fillId="14" borderId="8" xfId="0" applyFont="1" applyFill="1" applyBorder="1" applyAlignment="1">
      <alignment vertical="center" wrapText="1"/>
    </xf>
    <xf numFmtId="0" fontId="10" fillId="23" borderId="6" xfId="0" applyFont="1" applyFill="1" applyBorder="1" applyAlignment="1">
      <alignment horizontal="center" vertical="center" wrapText="1"/>
    </xf>
    <xf numFmtId="0" fontId="10" fillId="23" borderId="7" xfId="0" applyFont="1" applyFill="1" applyBorder="1" applyAlignment="1">
      <alignment horizontal="center" vertical="center" wrapText="1"/>
    </xf>
    <xf numFmtId="0" fontId="10" fillId="23" borderId="8" xfId="0" applyFont="1" applyFill="1" applyBorder="1" applyAlignment="1">
      <alignment horizontal="center" vertical="center" wrapText="1"/>
    </xf>
    <xf numFmtId="0" fontId="12" fillId="23" borderId="6" xfId="0" applyFont="1" applyFill="1" applyBorder="1" applyAlignment="1">
      <alignment vertical="center" wrapText="1"/>
    </xf>
    <xf numFmtId="0" fontId="12" fillId="23" borderId="7" xfId="0" applyFont="1" applyFill="1" applyBorder="1" applyAlignment="1">
      <alignment vertical="center" wrapText="1"/>
    </xf>
    <xf numFmtId="0" fontId="12" fillId="23" borderId="8" xfId="0" applyFont="1" applyFill="1" applyBorder="1" applyAlignment="1">
      <alignment vertical="center" wrapText="1"/>
    </xf>
    <xf numFmtId="0" fontId="12" fillId="23" borderId="6" xfId="0" applyFont="1" applyFill="1" applyBorder="1" applyAlignment="1">
      <alignment horizontal="center" vertical="center" wrapText="1"/>
    </xf>
    <xf numFmtId="0" fontId="12" fillId="23" borderId="7" xfId="0" applyFont="1" applyFill="1" applyBorder="1" applyAlignment="1">
      <alignment horizontal="center" vertical="center" wrapText="1"/>
    </xf>
    <xf numFmtId="0" fontId="12" fillId="23" borderId="8" xfId="0" applyFont="1" applyFill="1" applyBorder="1" applyAlignment="1">
      <alignment horizontal="center" vertical="center" wrapText="1"/>
    </xf>
    <xf numFmtId="0" fontId="12" fillId="14" borderId="5" xfId="0" applyFont="1" applyFill="1" applyBorder="1" applyAlignment="1">
      <alignment horizontal="left" vertical="center" wrapText="1"/>
    </xf>
    <xf numFmtId="0" fontId="12" fillId="14" borderId="5" xfId="0" applyFont="1" applyFill="1" applyBorder="1" applyAlignment="1">
      <alignment vertical="center" wrapText="1"/>
    </xf>
    <xf numFmtId="0" fontId="12" fillId="15" borderId="6" xfId="0" applyFont="1" applyFill="1" applyBorder="1" applyAlignment="1">
      <alignment vertical="center" wrapText="1"/>
    </xf>
    <xf numFmtId="0" fontId="12" fillId="15" borderId="7" xfId="0" applyFont="1" applyFill="1" applyBorder="1" applyAlignment="1">
      <alignment vertical="center" wrapText="1"/>
    </xf>
    <xf numFmtId="0" fontId="12" fillId="15" borderId="8" xfId="0" applyFont="1" applyFill="1" applyBorder="1" applyAlignment="1">
      <alignment vertical="center" wrapText="1"/>
    </xf>
    <xf numFmtId="0" fontId="10" fillId="15" borderId="6"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2" fillId="15" borderId="6" xfId="0" applyFont="1" applyFill="1" applyBorder="1" applyAlignment="1">
      <alignment horizontal="left" vertical="center" wrapText="1"/>
    </xf>
    <xf numFmtId="0" fontId="12" fillId="15" borderId="7" xfId="0" applyFont="1" applyFill="1" applyBorder="1" applyAlignment="1">
      <alignment horizontal="left" vertical="center" wrapText="1"/>
    </xf>
    <xf numFmtId="0" fontId="12" fillId="15" borderId="8" xfId="0" applyFont="1" applyFill="1" applyBorder="1" applyAlignment="1">
      <alignment horizontal="left" vertical="center" wrapText="1"/>
    </xf>
    <xf numFmtId="0" fontId="10" fillId="14" borderId="11" xfId="0" applyFont="1" applyFill="1" applyBorder="1" applyAlignment="1">
      <alignment horizontal="center" vertical="center" wrapText="1"/>
    </xf>
    <xf numFmtId="0" fontId="10" fillId="14" borderId="6"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25" fillId="14" borderId="6" xfId="0" applyFont="1" applyFill="1" applyBorder="1" applyAlignment="1">
      <alignment vertical="center" wrapText="1"/>
    </xf>
    <xf numFmtId="0" fontId="25" fillId="14" borderId="7" xfId="0" applyFont="1" applyFill="1" applyBorder="1" applyAlignment="1">
      <alignment vertical="center" wrapText="1"/>
    </xf>
    <xf numFmtId="0" fontId="25" fillId="14" borderId="8" xfId="0" applyFont="1" applyFill="1" applyBorder="1" applyAlignment="1">
      <alignment vertical="center" wrapText="1"/>
    </xf>
    <xf numFmtId="0" fontId="10" fillId="15" borderId="11" xfId="0" applyFont="1" applyFill="1" applyBorder="1" applyAlignment="1">
      <alignment horizontal="center" vertical="center" wrapText="1"/>
    </xf>
    <xf numFmtId="0" fontId="12" fillId="15" borderId="5" xfId="0" applyFont="1" applyFill="1" applyBorder="1" applyAlignment="1">
      <alignment vertical="center" wrapText="1"/>
    </xf>
    <xf numFmtId="0" fontId="12" fillId="15" borderId="5" xfId="0" applyFont="1" applyFill="1" applyBorder="1" applyAlignment="1">
      <alignment horizontal="left" vertical="center" wrapText="1"/>
    </xf>
    <xf numFmtId="0" fontId="12" fillId="15" borderId="6"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23" borderId="6" xfId="0" applyFont="1" applyFill="1" applyBorder="1" applyAlignment="1">
      <alignment horizontal="left" vertical="center" wrapText="1"/>
    </xf>
    <xf numFmtId="0" fontId="12" fillId="23" borderId="7" xfId="0" applyFont="1" applyFill="1" applyBorder="1" applyAlignment="1">
      <alignment horizontal="left" vertical="center" wrapText="1"/>
    </xf>
    <xf numFmtId="0" fontId="12" fillId="23" borderId="8" xfId="0" applyFont="1" applyFill="1" applyBorder="1" applyAlignment="1">
      <alignment horizontal="left" vertical="center" wrapText="1"/>
    </xf>
    <xf numFmtId="0" fontId="19" fillId="24" borderId="5" xfId="0" applyFont="1" applyFill="1" applyBorder="1" applyAlignment="1">
      <alignment horizontal="left" vertical="center" wrapText="1"/>
    </xf>
    <xf numFmtId="0" fontId="10" fillId="29" borderId="5" xfId="0" applyFont="1" applyFill="1" applyBorder="1" applyAlignment="1">
      <alignment vertical="center" wrapText="1"/>
    </xf>
    <xf numFmtId="0" fontId="8" fillId="2" borderId="2" xfId="0" applyFont="1" applyFill="1" applyBorder="1" applyAlignment="1">
      <alignment horizontal="center" vertical="center"/>
    </xf>
    <xf numFmtId="0" fontId="10" fillId="0" borderId="3" xfId="0" applyFont="1" applyBorder="1" applyAlignment="1">
      <alignment horizontal="center" vertical="center"/>
    </xf>
    <xf numFmtId="0" fontId="10" fillId="29" borderId="6" xfId="0" applyFont="1" applyFill="1" applyBorder="1" applyAlignment="1">
      <alignment vertical="center" wrapText="1"/>
    </xf>
    <xf numFmtId="0" fontId="10" fillId="29" borderId="7" xfId="0" applyFont="1" applyFill="1" applyBorder="1" applyAlignment="1">
      <alignment vertical="center" wrapText="1"/>
    </xf>
    <xf numFmtId="0" fontId="8" fillId="3" borderId="3" xfId="0" applyFont="1" applyFill="1" applyBorder="1" applyAlignment="1">
      <alignment vertical="center" wrapText="1"/>
    </xf>
    <xf numFmtId="0" fontId="10" fillId="6" borderId="3" xfId="0" applyFont="1" applyFill="1" applyBorder="1" applyAlignment="1">
      <alignment vertical="center" wrapText="1"/>
    </xf>
    <xf numFmtId="0" fontId="10" fillId="23" borderId="5" xfId="0" applyFont="1" applyFill="1" applyBorder="1" applyAlignment="1">
      <alignment horizontal="left" vertical="center" wrapText="1"/>
    </xf>
    <xf numFmtId="0" fontId="12" fillId="23" borderId="5" xfId="0" applyFont="1" applyFill="1" applyBorder="1" applyAlignment="1">
      <alignment horizontal="left" vertical="center" wrapText="1"/>
    </xf>
    <xf numFmtId="0" fontId="8" fillId="29" borderId="6" xfId="0" applyFont="1" applyFill="1" applyBorder="1" applyAlignment="1">
      <alignment horizontal="left" vertical="center" wrapText="1"/>
    </xf>
    <xf numFmtId="0" fontId="8" fillId="29" borderId="7" xfId="0" applyFont="1" applyFill="1" applyBorder="1" applyAlignment="1">
      <alignment horizontal="left" vertical="center" wrapText="1"/>
    </xf>
    <xf numFmtId="0" fontId="8" fillId="29" borderId="8" xfId="0" applyFont="1" applyFill="1" applyBorder="1" applyAlignment="1">
      <alignment horizontal="left" vertical="center" wrapText="1"/>
    </xf>
    <xf numFmtId="0" fontId="8" fillId="29" borderId="5" xfId="0" applyFont="1" applyFill="1" applyBorder="1" applyAlignment="1">
      <alignment horizontal="left" vertical="center" wrapText="1"/>
    </xf>
    <xf numFmtId="0" fontId="12" fillId="14" borderId="5" xfId="0" applyFont="1" applyFill="1" applyBorder="1" applyAlignment="1">
      <alignment horizontal="center" vertical="center" wrapText="1"/>
    </xf>
    <xf numFmtId="0" fontId="10" fillId="29" borderId="5" xfId="0" applyFont="1" applyFill="1" applyBorder="1" applyAlignment="1">
      <alignment horizontal="left" vertical="center" wrapText="1"/>
    </xf>
    <xf numFmtId="0" fontId="8" fillId="2" borderId="9" xfId="0" applyFont="1" applyFill="1" applyBorder="1" applyAlignment="1">
      <alignment horizontal="center" vertical="center"/>
    </xf>
    <xf numFmtId="0" fontId="10" fillId="29" borderId="8" xfId="0" applyFont="1" applyFill="1" applyBorder="1" applyAlignment="1">
      <alignment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12" fillId="0" borderId="6" xfId="2" applyNumberFormat="1" applyFont="1" applyFill="1" applyBorder="1" applyAlignment="1">
      <alignment horizontal="left" vertical="center" wrapText="1"/>
    </xf>
    <xf numFmtId="0" fontId="12" fillId="0" borderId="7" xfId="2" applyNumberFormat="1" applyFont="1" applyFill="1" applyBorder="1" applyAlignment="1">
      <alignment horizontal="left" vertical="center" wrapText="1"/>
    </xf>
    <xf numFmtId="0" fontId="12" fillId="0" borderId="8" xfId="2" applyNumberFormat="1" applyFont="1" applyFill="1" applyBorder="1" applyAlignment="1">
      <alignment horizontal="left" vertical="center" wrapText="1"/>
    </xf>
    <xf numFmtId="0" fontId="13" fillId="10" borderId="6" xfId="2" applyNumberFormat="1" applyFont="1" applyFill="1" applyBorder="1" applyAlignment="1">
      <alignment horizontal="left" vertical="center" wrapText="1"/>
    </xf>
    <xf numFmtId="0" fontId="13" fillId="10" borderId="7" xfId="2" applyNumberFormat="1" applyFont="1" applyFill="1" applyBorder="1" applyAlignment="1">
      <alignment horizontal="left" vertical="center" wrapText="1"/>
    </xf>
    <xf numFmtId="0" fontId="13" fillId="10" borderId="8" xfId="2" applyNumberFormat="1" applyFont="1" applyFill="1" applyBorder="1" applyAlignment="1">
      <alignment horizontal="left" vertical="center" wrapText="1"/>
    </xf>
    <xf numFmtId="3" fontId="13" fillId="10" borderId="5"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0" fontId="12" fillId="0" borderId="5" xfId="10" applyFont="1" applyBorder="1" applyAlignment="1">
      <alignment horizontal="left"/>
    </xf>
    <xf numFmtId="0" fontId="19" fillId="16" borderId="16" xfId="7" applyFont="1" applyFill="1" applyBorder="1" applyAlignment="1">
      <alignment horizontal="center" vertical="center" wrapText="1"/>
    </xf>
    <xf numFmtId="0" fontId="19" fillId="16" borderId="9" xfId="7" applyFont="1" applyFill="1" applyBorder="1" applyAlignment="1">
      <alignment horizontal="center" vertical="center" wrapText="1"/>
    </xf>
    <xf numFmtId="0" fontId="19" fillId="16" borderId="6" xfId="7" applyFont="1" applyFill="1" applyBorder="1" applyAlignment="1">
      <alignment horizontal="left" vertical="center" wrapText="1"/>
    </xf>
    <xf numFmtId="0" fontId="19" fillId="16" borderId="8" xfId="7" applyFont="1" applyFill="1" applyBorder="1" applyAlignment="1">
      <alignment horizontal="left" vertical="center" wrapText="1"/>
    </xf>
    <xf numFmtId="0" fontId="19" fillId="16" borderId="11" xfId="10" applyFont="1" applyFill="1" applyBorder="1" applyAlignment="1">
      <alignment horizontal="left" vertical="center" wrapText="1"/>
    </xf>
    <xf numFmtId="0" fontId="19" fillId="16" borderId="18" xfId="10" applyFont="1" applyFill="1" applyBorder="1" applyAlignment="1">
      <alignment horizontal="left" vertical="center" wrapText="1"/>
    </xf>
    <xf numFmtId="0" fontId="13" fillId="0" borderId="19" xfId="10" applyFont="1" applyBorder="1" applyAlignment="1">
      <alignment horizontal="left" vertical="center" wrapText="1"/>
    </xf>
    <xf numFmtId="0" fontId="13" fillId="0" borderId="3" xfId="10" applyFont="1" applyAlignment="1">
      <alignment horizontal="left" vertical="center" wrapText="1"/>
    </xf>
  </cellXfs>
  <cellStyles count="13">
    <cellStyle name="Comma" xfId="2" builtinId="3"/>
    <cellStyle name="Comma 2" xfId="5" xr:uid="{00000000-0005-0000-0000-000001000000}"/>
    <cellStyle name="Comma 2 2" xfId="6" xr:uid="{00000000-0005-0000-0000-000002000000}"/>
    <cellStyle name="Comma 3" xfId="12" xr:uid="{00000000-0005-0000-0000-000003000000}"/>
    <cellStyle name="Normal" xfId="0" builtinId="0"/>
    <cellStyle name="Normal 2" xfId="3" xr:uid="{00000000-0005-0000-0000-000005000000}"/>
    <cellStyle name="Normal 2 2" xfId="7" xr:uid="{00000000-0005-0000-0000-000006000000}"/>
    <cellStyle name="Normal 3" xfId="8" xr:uid="{00000000-0005-0000-0000-000007000000}"/>
    <cellStyle name="Normal 4" xfId="10" xr:uid="{00000000-0005-0000-0000-000008000000}"/>
    <cellStyle name="Percent" xfId="1" builtinId="5"/>
    <cellStyle name="Percent 2" xfId="4" xr:uid="{00000000-0005-0000-0000-00000A000000}"/>
    <cellStyle name="Percent 3" xfId="9" xr:uid="{00000000-0005-0000-0000-00000B000000}"/>
    <cellStyle name="Percent 4" xfId="11" xr:uid="{00000000-0005-0000-0000-00000C000000}"/>
  </cellStyles>
  <dxfs count="0"/>
  <tableStyles count="0" defaultTableStyle="TableStyleMedium2" defaultPivotStyle="PivotStyleLight16"/>
  <colors>
    <mruColors>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showGridLines="0" topLeftCell="A43" zoomScale="70" zoomScaleNormal="70" workbookViewId="0">
      <selection activeCell="G5" sqref="G5"/>
    </sheetView>
  </sheetViews>
  <sheetFormatPr defaultColWidth="9.28515625" defaultRowHeight="15" x14ac:dyDescent="0.25"/>
  <cols>
    <col min="1" max="2" width="30.5703125" style="249" customWidth="1"/>
    <col min="3" max="20" width="15.5703125" style="249" customWidth="1"/>
    <col min="21" max="16384" width="9.28515625" style="249"/>
  </cols>
  <sheetData>
    <row r="1" spans="1:8" x14ac:dyDescent="0.25">
      <c r="A1" s="246" t="s">
        <v>142</v>
      </c>
      <c r="B1" s="247" t="s">
        <v>45</v>
      </c>
      <c r="C1" s="248"/>
    </row>
    <row r="2" spans="1:8" x14ac:dyDescent="0.25">
      <c r="A2" s="246" t="s">
        <v>39</v>
      </c>
      <c r="B2" s="247" t="s">
        <v>144</v>
      </c>
      <c r="C2" s="248"/>
    </row>
    <row r="3" spans="1:8" ht="30" x14ac:dyDescent="0.25">
      <c r="A3" s="246" t="s">
        <v>333</v>
      </c>
      <c r="B3" s="250" t="s">
        <v>141</v>
      </c>
      <c r="C3" s="248"/>
    </row>
    <row r="4" spans="1:8" x14ac:dyDescent="0.25">
      <c r="A4" s="246" t="s">
        <v>38</v>
      </c>
      <c r="B4" s="250" t="s">
        <v>332</v>
      </c>
      <c r="C4" s="248"/>
    </row>
    <row r="5" spans="1:8" ht="90" x14ac:dyDescent="0.25">
      <c r="A5" s="246" t="s">
        <v>37</v>
      </c>
      <c r="B5" s="250" t="s">
        <v>334</v>
      </c>
      <c r="C5" s="248"/>
    </row>
    <row r="6" spans="1:8" x14ac:dyDescent="0.25">
      <c r="A6" s="248"/>
      <c r="B6" s="248"/>
      <c r="C6" s="248"/>
    </row>
    <row r="7" spans="1:8" x14ac:dyDescent="0.25">
      <c r="C7" s="251">
        <v>2018</v>
      </c>
      <c r="D7" s="252">
        <v>2019</v>
      </c>
      <c r="E7" s="253">
        <v>2020</v>
      </c>
      <c r="F7" s="254">
        <v>2021</v>
      </c>
      <c r="G7" s="255">
        <v>2022</v>
      </c>
      <c r="H7" s="256">
        <v>2023</v>
      </c>
    </row>
    <row r="8" spans="1:8" ht="15" customHeight="1" x14ac:dyDescent="0.25">
      <c r="A8" s="330" t="s">
        <v>145</v>
      </c>
      <c r="B8" s="330"/>
      <c r="C8" s="257">
        <v>296330428</v>
      </c>
      <c r="D8" s="258">
        <f>SUM(F23:F36)</f>
        <v>267350835</v>
      </c>
      <c r="E8" s="259">
        <f>I23+I24+I25+I26+I27+I29+I30+I32+I33+I34+I36+I37</f>
        <v>275817234</v>
      </c>
      <c r="F8" s="260">
        <f>325483324.456-23000000</f>
        <v>302483324.45599997</v>
      </c>
      <c r="G8" s="261">
        <v>299712568</v>
      </c>
      <c r="H8" s="262">
        <v>317634977</v>
      </c>
    </row>
    <row r="9" spans="1:8" ht="12.75" customHeight="1" x14ac:dyDescent="0.25">
      <c r="A9" s="331" t="s">
        <v>30</v>
      </c>
      <c r="B9" s="331"/>
      <c r="C9" s="263">
        <v>0.83</v>
      </c>
      <c r="D9" s="264">
        <v>0.55000000000000004</v>
      </c>
      <c r="E9" s="265">
        <v>0.45</v>
      </c>
      <c r="F9" s="266">
        <v>0.53</v>
      </c>
      <c r="G9" s="267">
        <v>0.53</v>
      </c>
      <c r="H9" s="268">
        <v>0.51</v>
      </c>
    </row>
    <row r="10" spans="1:8" ht="12.75" customHeight="1" x14ac:dyDescent="0.25">
      <c r="A10" s="331" t="s">
        <v>31</v>
      </c>
      <c r="B10" s="331"/>
      <c r="C10" s="263">
        <v>0.17</v>
      </c>
      <c r="D10" s="264">
        <v>0.45</v>
      </c>
      <c r="E10" s="265">
        <v>0.55000000000000004</v>
      </c>
      <c r="F10" s="266">
        <v>0.47</v>
      </c>
      <c r="G10" s="267">
        <v>0.47</v>
      </c>
      <c r="H10" s="268">
        <v>0.49</v>
      </c>
    </row>
    <row r="11" spans="1:8" x14ac:dyDescent="0.25">
      <c r="A11" s="248"/>
      <c r="B11" s="269"/>
      <c r="C11" s="269"/>
      <c r="G11" s="270"/>
    </row>
    <row r="12" spans="1:8" ht="39" customHeight="1" x14ac:dyDescent="0.25">
      <c r="C12" s="271" t="s">
        <v>330</v>
      </c>
      <c r="D12" s="272" t="s">
        <v>140</v>
      </c>
      <c r="E12" s="273" t="s">
        <v>209</v>
      </c>
      <c r="F12" s="274" t="s">
        <v>227</v>
      </c>
      <c r="G12" s="275" t="s">
        <v>248</v>
      </c>
      <c r="H12" s="276" t="s">
        <v>264</v>
      </c>
    </row>
    <row r="13" spans="1:8" x14ac:dyDescent="0.25">
      <c r="A13" s="277" t="s">
        <v>36</v>
      </c>
      <c r="B13" s="278">
        <f>SUM(B14:B17)</f>
        <v>5574516</v>
      </c>
      <c r="C13" s="279">
        <f>SUM(C14:C17)</f>
        <v>1564800</v>
      </c>
      <c r="D13" s="280">
        <f>ROUND(SUM(D14:D17),-3)</f>
        <v>1564000</v>
      </c>
      <c r="E13" s="281">
        <f>ROUND(SUM(E14:E17),-3)</f>
        <v>1893000</v>
      </c>
      <c r="F13" s="282">
        <f>PIN!D7</f>
        <v>2688800.4</v>
      </c>
      <c r="G13" s="283">
        <v>2475000</v>
      </c>
      <c r="H13" s="284">
        <f>SUM(H14:H17)</f>
        <v>2688800.4</v>
      </c>
    </row>
    <row r="14" spans="1:8" x14ac:dyDescent="0.25">
      <c r="A14" s="285" t="s">
        <v>35</v>
      </c>
      <c r="B14" s="286">
        <v>1500000</v>
      </c>
      <c r="C14" s="257">
        <v>760800</v>
      </c>
      <c r="D14" s="258">
        <v>765000</v>
      </c>
      <c r="E14" s="287">
        <v>1095000</v>
      </c>
      <c r="F14" s="288">
        <f>PIN!D4</f>
        <v>1365000</v>
      </c>
      <c r="G14" s="289">
        <v>1365000</v>
      </c>
      <c r="H14" s="290">
        <v>1365000</v>
      </c>
    </row>
    <row r="15" spans="1:8" x14ac:dyDescent="0.25">
      <c r="A15" s="285" t="s">
        <v>34</v>
      </c>
      <c r="B15" s="286">
        <v>3864296</v>
      </c>
      <c r="C15" s="257">
        <v>750000</v>
      </c>
      <c r="D15" s="258">
        <v>750000</v>
      </c>
      <c r="E15" s="287">
        <v>750000</v>
      </c>
      <c r="F15" s="288">
        <f>PIN!D3</f>
        <v>1273580.3999999999</v>
      </c>
      <c r="G15" s="289">
        <v>1062681.4000000001</v>
      </c>
      <c r="H15" s="290">
        <v>1273580.3999999999</v>
      </c>
    </row>
    <row r="16" spans="1:8" x14ac:dyDescent="0.25">
      <c r="A16" s="285" t="s">
        <v>0</v>
      </c>
      <c r="B16" s="286">
        <v>30220</v>
      </c>
      <c r="C16" s="257">
        <v>34000</v>
      </c>
      <c r="D16" s="258">
        <v>28800</v>
      </c>
      <c r="E16" s="287">
        <v>27700</v>
      </c>
      <c r="F16" s="288">
        <f>PIN!D5</f>
        <v>30220</v>
      </c>
      <c r="G16" s="289">
        <v>27700</v>
      </c>
      <c r="H16" s="290">
        <v>30220</v>
      </c>
    </row>
    <row r="17" spans="1:20" x14ac:dyDescent="0.25">
      <c r="A17" s="285" t="s">
        <v>1</v>
      </c>
      <c r="B17" s="286">
        <v>180000</v>
      </c>
      <c r="C17" s="257">
        <v>20000</v>
      </c>
      <c r="D17" s="258">
        <v>20000</v>
      </c>
      <c r="E17" s="287">
        <v>20000</v>
      </c>
      <c r="F17" s="288">
        <f>PIN!D6</f>
        <v>20000</v>
      </c>
      <c r="G17" s="289">
        <v>20000</v>
      </c>
      <c r="H17" s="290">
        <v>20000</v>
      </c>
    </row>
    <row r="18" spans="1:20" ht="135" x14ac:dyDescent="0.25">
      <c r="A18" s="285" t="s">
        <v>33</v>
      </c>
      <c r="B18" s="291" t="s">
        <v>139</v>
      </c>
      <c r="C18" s="292" t="s">
        <v>139</v>
      </c>
      <c r="D18" s="293" t="s">
        <v>210</v>
      </c>
      <c r="E18" s="294" t="s">
        <v>211</v>
      </c>
      <c r="F18" s="295" t="s">
        <v>233</v>
      </c>
      <c r="G18" s="296" t="s">
        <v>254</v>
      </c>
      <c r="H18" s="297" t="s">
        <v>269</v>
      </c>
    </row>
    <row r="19" spans="1:20" x14ac:dyDescent="0.25">
      <c r="A19" s="298"/>
      <c r="B19" s="248"/>
    </row>
    <row r="20" spans="1:20" s="299" customFormat="1" ht="15.6" customHeight="1" x14ac:dyDescent="0.25">
      <c r="A20" s="249"/>
      <c r="B20" s="249"/>
      <c r="C20" s="338">
        <v>2018</v>
      </c>
      <c r="D20" s="339"/>
      <c r="E20" s="340"/>
      <c r="F20" s="341">
        <v>2019</v>
      </c>
      <c r="G20" s="341"/>
      <c r="H20" s="341"/>
      <c r="I20" s="343">
        <v>2020</v>
      </c>
      <c r="J20" s="343"/>
      <c r="K20" s="343"/>
      <c r="L20" s="344">
        <v>2021</v>
      </c>
      <c r="M20" s="344"/>
      <c r="N20" s="344"/>
      <c r="O20" s="342">
        <v>2022</v>
      </c>
      <c r="P20" s="342"/>
      <c r="Q20" s="342"/>
      <c r="R20" s="333">
        <v>2023</v>
      </c>
      <c r="S20" s="333"/>
      <c r="T20" s="333"/>
    </row>
    <row r="21" spans="1:20" s="306" customFormat="1" x14ac:dyDescent="0.25">
      <c r="A21" s="249"/>
      <c r="B21" s="249"/>
      <c r="C21" s="300" t="s">
        <v>28</v>
      </c>
      <c r="D21" s="300" t="s">
        <v>30</v>
      </c>
      <c r="E21" s="300" t="s">
        <v>31</v>
      </c>
      <c r="F21" s="301" t="s">
        <v>32</v>
      </c>
      <c r="G21" s="301" t="s">
        <v>30</v>
      </c>
      <c r="H21" s="301" t="s">
        <v>31</v>
      </c>
      <c r="I21" s="302" t="s">
        <v>32</v>
      </c>
      <c r="J21" s="302" t="s">
        <v>30</v>
      </c>
      <c r="K21" s="302" t="s">
        <v>31</v>
      </c>
      <c r="L21" s="303" t="s">
        <v>32</v>
      </c>
      <c r="M21" s="303" t="s">
        <v>30</v>
      </c>
      <c r="N21" s="303" t="s">
        <v>31</v>
      </c>
      <c r="O21" s="304" t="s">
        <v>32</v>
      </c>
      <c r="P21" s="304" t="s">
        <v>30</v>
      </c>
      <c r="Q21" s="304" t="s">
        <v>31</v>
      </c>
      <c r="R21" s="305" t="s">
        <v>32</v>
      </c>
      <c r="S21" s="305" t="s">
        <v>30</v>
      </c>
      <c r="T21" s="305" t="s">
        <v>31</v>
      </c>
    </row>
    <row r="22" spans="1:20" ht="36" customHeight="1" x14ac:dyDescent="0.25">
      <c r="A22" s="334" t="s">
        <v>138</v>
      </c>
      <c r="B22" s="335"/>
      <c r="C22" s="335"/>
      <c r="D22" s="335"/>
      <c r="E22" s="335"/>
      <c r="F22" s="335"/>
      <c r="G22" s="335"/>
      <c r="H22" s="335"/>
      <c r="I22" s="335"/>
      <c r="J22" s="335"/>
      <c r="K22" s="335"/>
      <c r="L22" s="335"/>
      <c r="M22" s="335"/>
      <c r="N22" s="335"/>
      <c r="O22" s="335"/>
      <c r="P22" s="335"/>
      <c r="Q22" s="335"/>
      <c r="R22" s="335"/>
      <c r="S22" s="335"/>
      <c r="T22" s="336"/>
    </row>
    <row r="23" spans="1:20" ht="55.5" customHeight="1" x14ac:dyDescent="0.25">
      <c r="A23" s="329" t="s">
        <v>137</v>
      </c>
      <c r="B23" s="329"/>
      <c r="C23" s="307">
        <v>38240000</v>
      </c>
      <c r="D23" s="308">
        <v>0.75</v>
      </c>
      <c r="E23" s="308">
        <v>0.25</v>
      </c>
      <c r="F23" s="309">
        <v>38240000</v>
      </c>
      <c r="G23" s="310">
        <v>0.7</v>
      </c>
      <c r="H23" s="310">
        <v>0.3</v>
      </c>
      <c r="I23" s="311">
        <v>47000000</v>
      </c>
      <c r="J23" s="312">
        <v>0.7</v>
      </c>
      <c r="K23" s="312">
        <v>0.3</v>
      </c>
      <c r="L23" s="313">
        <v>58750000</v>
      </c>
      <c r="M23" s="314">
        <v>0.7</v>
      </c>
      <c r="N23" s="314">
        <v>0.3</v>
      </c>
      <c r="O23" s="315">
        <v>58780854</v>
      </c>
      <c r="P23" s="316">
        <v>0.7</v>
      </c>
      <c r="Q23" s="316">
        <v>0.3</v>
      </c>
      <c r="R23" s="317">
        <v>67220010</v>
      </c>
      <c r="S23" s="318">
        <v>0.53</v>
      </c>
      <c r="T23" s="318">
        <v>0.47</v>
      </c>
    </row>
    <row r="24" spans="1:20" ht="34.5" customHeight="1" x14ac:dyDescent="0.25">
      <c r="A24" s="332" t="s">
        <v>335</v>
      </c>
      <c r="B24" s="329"/>
      <c r="C24" s="307">
        <v>8755000</v>
      </c>
      <c r="D24" s="319">
        <v>0.5</v>
      </c>
      <c r="E24" s="308">
        <v>0.5</v>
      </c>
      <c r="F24" s="309">
        <v>9250000</v>
      </c>
      <c r="G24" s="310">
        <v>0.3</v>
      </c>
      <c r="H24" s="310">
        <v>0.7</v>
      </c>
      <c r="I24" s="311">
        <v>10000000</v>
      </c>
      <c r="J24" s="312">
        <v>0.25</v>
      </c>
      <c r="K24" s="312">
        <v>0.75</v>
      </c>
      <c r="L24" s="313">
        <v>13000000</v>
      </c>
      <c r="M24" s="314">
        <v>0.25</v>
      </c>
      <c r="N24" s="314">
        <v>0.75</v>
      </c>
      <c r="O24" s="315">
        <v>13000000</v>
      </c>
      <c r="P24" s="316">
        <v>0.25</v>
      </c>
      <c r="Q24" s="316">
        <v>0.75</v>
      </c>
      <c r="R24" s="317">
        <v>31740000</v>
      </c>
      <c r="S24" s="318">
        <v>0.25</v>
      </c>
      <c r="T24" s="318">
        <v>0.75</v>
      </c>
    </row>
    <row r="25" spans="1:20" ht="47.25" customHeight="1" x14ac:dyDescent="0.25">
      <c r="A25" s="329" t="s">
        <v>136</v>
      </c>
      <c r="B25" s="329"/>
      <c r="C25" s="320">
        <v>20060000</v>
      </c>
      <c r="D25" s="319">
        <v>0.5</v>
      </c>
      <c r="E25" s="308">
        <v>0.5</v>
      </c>
      <c r="F25" s="309">
        <v>20060000</v>
      </c>
      <c r="G25" s="310">
        <v>0.5</v>
      </c>
      <c r="H25" s="310">
        <v>0.5</v>
      </c>
      <c r="I25" s="311">
        <v>24605100</v>
      </c>
      <c r="J25" s="312">
        <v>0.5</v>
      </c>
      <c r="K25" s="312">
        <v>0.5</v>
      </c>
      <c r="L25" s="313">
        <v>32179958.200000003</v>
      </c>
      <c r="M25" s="314">
        <v>0.5</v>
      </c>
      <c r="N25" s="314">
        <v>0.5</v>
      </c>
      <c r="O25" s="315">
        <v>32196858.200000003</v>
      </c>
      <c r="P25" s="316">
        <v>0.5</v>
      </c>
      <c r="Q25" s="316">
        <v>0.5</v>
      </c>
      <c r="R25" s="317">
        <v>15000000</v>
      </c>
      <c r="S25" s="318">
        <v>0.5</v>
      </c>
      <c r="T25" s="318">
        <v>0.5</v>
      </c>
    </row>
    <row r="26" spans="1:20" ht="38.25" customHeight="1" x14ac:dyDescent="0.25">
      <c r="A26" s="329" t="s">
        <v>135</v>
      </c>
      <c r="B26" s="329"/>
      <c r="C26" s="320">
        <v>17500000</v>
      </c>
      <c r="D26" s="319">
        <v>0.5</v>
      </c>
      <c r="E26" s="308">
        <v>0.5</v>
      </c>
      <c r="F26" s="309">
        <v>17500000</v>
      </c>
      <c r="G26" s="310">
        <v>0.5</v>
      </c>
      <c r="H26" s="310">
        <v>0.5</v>
      </c>
      <c r="I26" s="311">
        <v>17500000</v>
      </c>
      <c r="J26" s="312">
        <v>0.5</v>
      </c>
      <c r="K26" s="312">
        <v>0.5</v>
      </c>
      <c r="L26" s="313">
        <v>20000000</v>
      </c>
      <c r="M26" s="314">
        <v>0.5</v>
      </c>
      <c r="N26" s="314">
        <v>0.5</v>
      </c>
      <c r="O26" s="315">
        <v>20000000</v>
      </c>
      <c r="P26" s="316">
        <v>0.5</v>
      </c>
      <c r="Q26" s="316">
        <v>0.5</v>
      </c>
      <c r="R26" s="317">
        <v>20000000</v>
      </c>
      <c r="S26" s="318">
        <v>0.5</v>
      </c>
      <c r="T26" s="318">
        <v>0.5</v>
      </c>
    </row>
    <row r="27" spans="1:20" ht="36.75" customHeight="1" x14ac:dyDescent="0.25">
      <c r="A27" s="329" t="s">
        <v>242</v>
      </c>
      <c r="B27" s="329"/>
      <c r="C27" s="320">
        <v>16114326</v>
      </c>
      <c r="D27" s="319">
        <v>0.5</v>
      </c>
      <c r="E27" s="308">
        <v>0.5</v>
      </c>
      <c r="F27" s="309">
        <v>12000000</v>
      </c>
      <c r="G27" s="310">
        <v>0.5</v>
      </c>
      <c r="H27" s="310">
        <v>0.5</v>
      </c>
      <c r="I27" s="311">
        <v>12000000</v>
      </c>
      <c r="J27" s="312">
        <v>0.5</v>
      </c>
      <c r="K27" s="312">
        <v>0.5</v>
      </c>
      <c r="L27" s="313">
        <v>12000000</v>
      </c>
      <c r="M27" s="314">
        <v>0.5</v>
      </c>
      <c r="N27" s="314">
        <v>0.5</v>
      </c>
      <c r="O27" s="315">
        <v>12000000</v>
      </c>
      <c r="P27" s="316">
        <v>0.5</v>
      </c>
      <c r="Q27" s="316">
        <v>0.5</v>
      </c>
      <c r="R27" s="317">
        <v>12000</v>
      </c>
      <c r="S27" s="318">
        <v>0.5</v>
      </c>
      <c r="T27" s="318">
        <v>0.5</v>
      </c>
    </row>
    <row r="28" spans="1:20" ht="31.5" customHeight="1" x14ac:dyDescent="0.25">
      <c r="A28" s="337" t="s">
        <v>238</v>
      </c>
      <c r="B28" s="337"/>
      <c r="C28" s="337"/>
      <c r="D28" s="337"/>
      <c r="E28" s="337"/>
      <c r="F28" s="337"/>
      <c r="G28" s="337"/>
      <c r="H28" s="337"/>
      <c r="I28" s="337"/>
      <c r="J28" s="337"/>
      <c r="K28" s="337"/>
      <c r="L28" s="337"/>
      <c r="M28" s="337"/>
      <c r="N28" s="337"/>
      <c r="O28" s="337"/>
      <c r="P28" s="337"/>
      <c r="Q28" s="337"/>
      <c r="R28" s="337"/>
      <c r="S28" s="337"/>
      <c r="T28" s="337"/>
    </row>
    <row r="29" spans="1:20" ht="33" customHeight="1" x14ac:dyDescent="0.25">
      <c r="A29" s="329" t="s">
        <v>134</v>
      </c>
      <c r="B29" s="329"/>
      <c r="C29" s="307">
        <v>178161102</v>
      </c>
      <c r="D29" s="319">
        <v>1</v>
      </c>
      <c r="E29" s="308">
        <v>0</v>
      </c>
      <c r="F29" s="309">
        <v>169530835</v>
      </c>
      <c r="G29" s="310">
        <v>1</v>
      </c>
      <c r="H29" s="309">
        <v>0</v>
      </c>
      <c r="I29" s="311">
        <v>163662134</v>
      </c>
      <c r="J29" s="312">
        <v>0</v>
      </c>
      <c r="K29" s="312">
        <v>1</v>
      </c>
      <c r="L29" s="313">
        <v>164393366.25599998</v>
      </c>
      <c r="M29" s="314">
        <v>0.47</v>
      </c>
      <c r="N29" s="314">
        <v>0.53</v>
      </c>
      <c r="O29" s="315">
        <v>161522834.25599998</v>
      </c>
      <c r="P29" s="316">
        <v>0.47</v>
      </c>
      <c r="Q29" s="316">
        <v>0.53</v>
      </c>
      <c r="R29" s="317">
        <v>181450944</v>
      </c>
      <c r="S29" s="318">
        <v>0.43</v>
      </c>
      <c r="T29" s="318">
        <v>0.56999999999999995</v>
      </c>
    </row>
    <row r="30" spans="1:20" ht="33" customHeight="1" x14ac:dyDescent="0.25">
      <c r="A30" s="329" t="s">
        <v>133</v>
      </c>
      <c r="B30" s="329"/>
      <c r="C30" s="320">
        <v>15000000</v>
      </c>
      <c r="D30" s="319">
        <v>0.5</v>
      </c>
      <c r="E30" s="308">
        <v>0.5</v>
      </c>
      <c r="F30" s="309">
        <v>0</v>
      </c>
      <c r="G30" s="309">
        <v>0</v>
      </c>
      <c r="H30" s="309">
        <v>0</v>
      </c>
      <c r="I30" s="311">
        <v>0</v>
      </c>
      <c r="J30" s="312">
        <v>0</v>
      </c>
      <c r="K30" s="312">
        <v>0</v>
      </c>
      <c r="L30" s="313">
        <v>60000</v>
      </c>
      <c r="M30" s="314">
        <v>0.5</v>
      </c>
      <c r="N30" s="314">
        <v>0.5</v>
      </c>
      <c r="O30" s="315">
        <v>60000</v>
      </c>
      <c r="P30" s="316">
        <v>0.5</v>
      </c>
      <c r="Q30" s="316">
        <v>0.5</v>
      </c>
      <c r="R30" s="317">
        <v>60000</v>
      </c>
      <c r="S30" s="318">
        <v>0.5</v>
      </c>
      <c r="T30" s="318">
        <v>0.5</v>
      </c>
    </row>
    <row r="31" spans="1:20" ht="33.75" customHeight="1" x14ac:dyDescent="0.25">
      <c r="A31" s="337" t="s">
        <v>340</v>
      </c>
      <c r="B31" s="337"/>
      <c r="C31" s="337"/>
      <c r="D31" s="337"/>
      <c r="E31" s="337"/>
      <c r="F31" s="337"/>
      <c r="G31" s="337"/>
      <c r="H31" s="337"/>
      <c r="I31" s="337"/>
      <c r="J31" s="337"/>
      <c r="K31" s="337"/>
      <c r="L31" s="337"/>
      <c r="M31" s="337"/>
      <c r="N31" s="337"/>
      <c r="O31" s="337"/>
      <c r="P31" s="337"/>
      <c r="Q31" s="337"/>
      <c r="R31" s="337"/>
      <c r="S31" s="337"/>
      <c r="T31" s="337"/>
    </row>
    <row r="32" spans="1:20" ht="33.75" customHeight="1" x14ac:dyDescent="0.25">
      <c r="A32" s="329" t="s">
        <v>132</v>
      </c>
      <c r="B32" s="329"/>
      <c r="C32" s="320">
        <v>1500000</v>
      </c>
      <c r="D32" s="319">
        <v>0.5</v>
      </c>
      <c r="E32" s="308">
        <v>0.5</v>
      </c>
      <c r="F32" s="309">
        <v>170000</v>
      </c>
      <c r="G32" s="310">
        <v>0.5</v>
      </c>
      <c r="H32" s="310">
        <v>0.5</v>
      </c>
      <c r="I32" s="311">
        <v>300000</v>
      </c>
      <c r="J32" s="312">
        <v>0.5</v>
      </c>
      <c r="K32" s="312">
        <v>0.5</v>
      </c>
      <c r="L32" s="313">
        <v>450000</v>
      </c>
      <c r="M32" s="314">
        <v>0.5</v>
      </c>
      <c r="N32" s="314">
        <v>0.5</v>
      </c>
      <c r="O32" s="315">
        <v>450000</v>
      </c>
      <c r="P32" s="316">
        <v>0.5</v>
      </c>
      <c r="Q32" s="316">
        <v>0.5</v>
      </c>
      <c r="R32" s="317">
        <v>450000</v>
      </c>
      <c r="S32" s="318">
        <v>0.5</v>
      </c>
      <c r="T32" s="318">
        <v>0.5</v>
      </c>
    </row>
    <row r="33" spans="1:20" ht="32.25" customHeight="1" x14ac:dyDescent="0.25">
      <c r="A33" s="329" t="s">
        <v>131</v>
      </c>
      <c r="B33" s="329"/>
      <c r="C33" s="320">
        <v>500000</v>
      </c>
      <c r="D33" s="319">
        <v>0.5</v>
      </c>
      <c r="E33" s="308">
        <v>0.5</v>
      </c>
      <c r="F33" s="309">
        <v>100000</v>
      </c>
      <c r="G33" s="310">
        <v>0.5</v>
      </c>
      <c r="H33" s="310">
        <v>0.5</v>
      </c>
      <c r="I33" s="311">
        <v>150000</v>
      </c>
      <c r="J33" s="312">
        <v>0.5</v>
      </c>
      <c r="K33" s="312">
        <v>0.5</v>
      </c>
      <c r="L33" s="313">
        <v>1000000</v>
      </c>
      <c r="M33" s="314">
        <v>0.5</v>
      </c>
      <c r="N33" s="314">
        <v>0.5</v>
      </c>
      <c r="O33" s="315">
        <v>1000000</v>
      </c>
      <c r="P33" s="316">
        <v>0.5</v>
      </c>
      <c r="Q33" s="316">
        <v>0.5</v>
      </c>
      <c r="R33" s="317">
        <v>1000000</v>
      </c>
      <c r="S33" s="318">
        <v>0.5</v>
      </c>
      <c r="T33" s="318">
        <v>0.5</v>
      </c>
    </row>
    <row r="34" spans="1:20" ht="32.25" customHeight="1" x14ac:dyDescent="0.25">
      <c r="A34" s="329" t="s">
        <v>237</v>
      </c>
      <c r="B34" s="329"/>
      <c r="C34" s="320" t="s">
        <v>121</v>
      </c>
      <c r="D34" s="319" t="s">
        <v>121</v>
      </c>
      <c r="E34" s="308" t="s">
        <v>121</v>
      </c>
      <c r="F34" s="309">
        <v>500000</v>
      </c>
      <c r="G34" s="310">
        <v>0.9</v>
      </c>
      <c r="H34" s="310">
        <v>0.1</v>
      </c>
      <c r="I34" s="311">
        <v>600000</v>
      </c>
      <c r="J34" s="312">
        <v>0.1</v>
      </c>
      <c r="K34" s="312">
        <v>0.9</v>
      </c>
      <c r="L34" s="313">
        <v>600000</v>
      </c>
      <c r="M34" s="314">
        <v>0.9</v>
      </c>
      <c r="N34" s="314">
        <v>0.1</v>
      </c>
      <c r="O34" s="315">
        <v>600000</v>
      </c>
      <c r="P34" s="316">
        <v>0.9</v>
      </c>
      <c r="Q34" s="316">
        <v>0.1</v>
      </c>
      <c r="R34" s="317">
        <v>600000</v>
      </c>
      <c r="S34" s="318">
        <v>0.9</v>
      </c>
      <c r="T34" s="318">
        <v>0.1</v>
      </c>
    </row>
    <row r="35" spans="1:20" ht="33.75" customHeight="1" x14ac:dyDescent="0.25">
      <c r="A35" s="337" t="s">
        <v>331</v>
      </c>
      <c r="B35" s="337"/>
      <c r="C35" s="337"/>
      <c r="D35" s="337"/>
      <c r="E35" s="337"/>
      <c r="F35" s="337"/>
      <c r="G35" s="337"/>
      <c r="H35" s="337"/>
      <c r="I35" s="337"/>
      <c r="J35" s="337"/>
      <c r="K35" s="337"/>
      <c r="L35" s="337"/>
      <c r="M35" s="337"/>
      <c r="N35" s="337"/>
      <c r="O35" s="337"/>
      <c r="P35" s="337"/>
      <c r="Q35" s="337"/>
      <c r="R35" s="337"/>
      <c r="S35" s="337"/>
      <c r="T35" s="337"/>
    </row>
    <row r="36" spans="1:20" ht="33.75" customHeight="1" x14ac:dyDescent="0.25">
      <c r="A36" s="329" t="s">
        <v>258</v>
      </c>
      <c r="B36" s="329"/>
      <c r="C36" s="320" t="s">
        <v>121</v>
      </c>
      <c r="D36" s="319" t="s">
        <v>121</v>
      </c>
      <c r="E36" s="308" t="s">
        <v>121</v>
      </c>
      <c r="F36" s="309" t="s">
        <v>121</v>
      </c>
      <c r="G36" s="310" t="s">
        <v>121</v>
      </c>
      <c r="H36" s="310" t="s">
        <v>121</v>
      </c>
      <c r="I36" s="311">
        <v>0</v>
      </c>
      <c r="J36" s="312" t="s">
        <v>121</v>
      </c>
      <c r="K36" s="312" t="s">
        <v>121</v>
      </c>
      <c r="L36" s="313" t="s">
        <v>121</v>
      </c>
      <c r="M36" s="314" t="s">
        <v>121</v>
      </c>
      <c r="N36" s="314" t="s">
        <v>121</v>
      </c>
      <c r="O36" s="315">
        <v>50000</v>
      </c>
      <c r="P36" s="316">
        <v>0.5</v>
      </c>
      <c r="Q36" s="316">
        <v>0.5</v>
      </c>
      <c r="R36" s="317">
        <v>50000</v>
      </c>
      <c r="S36" s="318">
        <v>0.5</v>
      </c>
      <c r="T36" s="318">
        <v>0.5</v>
      </c>
    </row>
    <row r="37" spans="1:20" ht="39" customHeight="1" x14ac:dyDescent="0.25">
      <c r="A37" s="329" t="s">
        <v>259</v>
      </c>
      <c r="B37" s="329"/>
      <c r="C37" s="320" t="s">
        <v>121</v>
      </c>
      <c r="D37" s="320" t="s">
        <v>121</v>
      </c>
      <c r="E37" s="320" t="s">
        <v>121</v>
      </c>
      <c r="F37" s="309" t="s">
        <v>121</v>
      </c>
      <c r="G37" s="310" t="s">
        <v>121</v>
      </c>
      <c r="H37" s="310" t="s">
        <v>121</v>
      </c>
      <c r="I37" s="311">
        <v>0</v>
      </c>
      <c r="J37" s="312" t="s">
        <v>121</v>
      </c>
      <c r="K37" s="312" t="s">
        <v>121</v>
      </c>
      <c r="L37" s="313" t="s">
        <v>121</v>
      </c>
      <c r="M37" s="314" t="s">
        <v>121</v>
      </c>
      <c r="N37" s="314" t="s">
        <v>121</v>
      </c>
      <c r="O37" s="315">
        <v>50000</v>
      </c>
      <c r="P37" s="316">
        <v>0.5</v>
      </c>
      <c r="Q37" s="316">
        <v>0.5</v>
      </c>
      <c r="R37" s="317">
        <v>50000</v>
      </c>
      <c r="S37" s="318">
        <v>0.5</v>
      </c>
      <c r="T37" s="318">
        <v>0.5</v>
      </c>
    </row>
    <row r="38" spans="1:20" x14ac:dyDescent="0.25">
      <c r="C38" s="321"/>
    </row>
    <row r="39" spans="1:20" x14ac:dyDescent="0.25">
      <c r="C39" s="321"/>
    </row>
    <row r="40" spans="1:20" x14ac:dyDescent="0.25">
      <c r="C40" s="321"/>
    </row>
    <row r="41" spans="1:20" x14ac:dyDescent="0.25">
      <c r="C41" s="321"/>
    </row>
    <row r="42" spans="1:20" x14ac:dyDescent="0.25">
      <c r="C42" s="321"/>
    </row>
  </sheetData>
  <mergeCells count="25">
    <mergeCell ref="R20:T20"/>
    <mergeCell ref="A22:T22"/>
    <mergeCell ref="A28:T28"/>
    <mergeCell ref="A31:T31"/>
    <mergeCell ref="A35:T35"/>
    <mergeCell ref="C20:E20"/>
    <mergeCell ref="F20:H20"/>
    <mergeCell ref="O20:Q20"/>
    <mergeCell ref="I20:K20"/>
    <mergeCell ref="L20:N20"/>
    <mergeCell ref="A29:B29"/>
    <mergeCell ref="A32:B32"/>
    <mergeCell ref="A30:B30"/>
    <mergeCell ref="A37:B37"/>
    <mergeCell ref="A33:B33"/>
    <mergeCell ref="A27:B27"/>
    <mergeCell ref="A8:B8"/>
    <mergeCell ref="A9:B9"/>
    <mergeCell ref="A10:B10"/>
    <mergeCell ref="A24:B24"/>
    <mergeCell ref="A25:B25"/>
    <mergeCell ref="A26:B26"/>
    <mergeCell ref="A23:B23"/>
    <mergeCell ref="A36:B36"/>
    <mergeCell ref="A34:B34"/>
  </mergeCells>
  <pageMargins left="0.7" right="0.7" top="0.75" bottom="0.75" header="0.3" footer="0.3"/>
  <pageSetup paperSize="9"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1176"/>
  <sheetViews>
    <sheetView tabSelected="1" topLeftCell="A205" zoomScaleNormal="100" zoomScaleSheetLayoutView="80" workbookViewId="0">
      <selection activeCell="C206" sqref="C206"/>
    </sheetView>
  </sheetViews>
  <sheetFormatPr defaultColWidth="14.42578125" defaultRowHeight="15" customHeight="1" x14ac:dyDescent="0.25"/>
  <cols>
    <col min="1" max="1" width="30.5703125" style="108" customWidth="1"/>
    <col min="2" max="2" width="2.85546875" style="109" bestFit="1" customWidth="1"/>
    <col min="3" max="3" width="30.5703125" style="119" customWidth="1"/>
    <col min="4" max="4" width="15.5703125" style="120" customWidth="1"/>
    <col min="5" max="7" width="30.5703125" style="119" customWidth="1"/>
    <col min="8" max="8" width="10.5703125" style="119" customWidth="1"/>
    <col min="9" max="9" width="10.5703125" style="120" customWidth="1"/>
    <col min="10" max="10" width="10.5703125" style="119" customWidth="1"/>
    <col min="11" max="11" width="10.5703125" style="170" customWidth="1"/>
    <col min="12" max="15" width="10.5703125" style="21" customWidth="1"/>
    <col min="16" max="16" width="5.5703125" style="27" customWidth="1"/>
    <col min="17" max="23" width="15.5703125" style="27" customWidth="1"/>
    <col min="24" max="40" width="14.42578125" style="27"/>
    <col min="41" max="16384" width="14.42578125" style="108"/>
  </cols>
  <sheetData>
    <row r="1" spans="1:40" ht="21" customHeight="1" x14ac:dyDescent="0.25">
      <c r="A1" s="345" t="s">
        <v>319</v>
      </c>
      <c r="B1" s="345"/>
      <c r="C1" s="345"/>
      <c r="D1" s="345"/>
      <c r="E1" s="345"/>
      <c r="F1" s="345"/>
      <c r="G1" s="345"/>
      <c r="H1" s="345"/>
      <c r="I1" s="345"/>
      <c r="J1" s="345"/>
      <c r="K1" s="345"/>
      <c r="L1" s="345"/>
      <c r="M1" s="345"/>
      <c r="N1" s="345"/>
      <c r="O1" s="345"/>
      <c r="P1" s="1"/>
      <c r="Q1" s="1"/>
      <c r="R1" s="1"/>
      <c r="S1" s="1"/>
      <c r="T1" s="1"/>
      <c r="U1" s="1"/>
      <c r="V1" s="1"/>
      <c r="W1" s="1"/>
      <c r="X1" s="1"/>
      <c r="Y1" s="2"/>
      <c r="Z1" s="2"/>
      <c r="AA1" s="2"/>
      <c r="AB1" s="2"/>
      <c r="AC1" s="2"/>
      <c r="AD1" s="2"/>
      <c r="AE1" s="2"/>
      <c r="AF1" s="2"/>
      <c r="AG1" s="2"/>
      <c r="AH1" s="2"/>
      <c r="AI1" s="2"/>
      <c r="AJ1" s="2"/>
      <c r="AK1" s="2"/>
      <c r="AL1" s="2"/>
      <c r="AM1" s="2"/>
      <c r="AN1" s="2"/>
    </row>
    <row r="2" spans="1:40" ht="21" customHeight="1" x14ac:dyDescent="0.25">
      <c r="A2" s="345"/>
      <c r="B2" s="345"/>
      <c r="C2" s="345"/>
      <c r="D2" s="345"/>
      <c r="E2" s="345"/>
      <c r="F2" s="345"/>
      <c r="G2" s="345"/>
      <c r="H2" s="345"/>
      <c r="I2" s="345"/>
      <c r="J2" s="345"/>
      <c r="K2" s="345"/>
      <c r="L2" s="345"/>
      <c r="M2" s="345"/>
      <c r="N2" s="345"/>
      <c r="O2" s="345"/>
      <c r="P2" s="1"/>
      <c r="Q2" s="1"/>
      <c r="R2" s="1"/>
      <c r="S2" s="1"/>
      <c r="T2" s="1"/>
      <c r="U2" s="1"/>
      <c r="V2" s="1"/>
      <c r="W2" s="1"/>
      <c r="X2" s="1"/>
      <c r="Y2" s="2"/>
      <c r="Z2" s="2"/>
      <c r="AA2" s="2"/>
      <c r="AB2" s="2"/>
      <c r="AC2" s="2"/>
      <c r="AD2" s="2"/>
      <c r="AE2" s="2"/>
      <c r="AF2" s="2"/>
      <c r="AG2" s="2"/>
      <c r="AH2" s="2"/>
      <c r="AI2" s="2"/>
      <c r="AJ2" s="2"/>
      <c r="AK2" s="2"/>
      <c r="AL2" s="2"/>
      <c r="AM2" s="2"/>
      <c r="AN2" s="2"/>
    </row>
    <row r="3" spans="1:40" s="109" customFormat="1" ht="21" customHeight="1" x14ac:dyDescent="0.25">
      <c r="A3" s="48"/>
      <c r="B3" s="49"/>
      <c r="C3" s="50"/>
      <c r="D3" s="82"/>
      <c r="E3" s="51"/>
      <c r="F3" s="51"/>
      <c r="G3" s="51"/>
      <c r="H3" s="51"/>
      <c r="I3" s="82"/>
      <c r="J3" s="50"/>
      <c r="K3" s="371">
        <v>2023</v>
      </c>
      <c r="L3" s="371"/>
      <c r="M3" s="371"/>
      <c r="N3" s="371"/>
      <c r="O3" s="371"/>
      <c r="P3" s="193"/>
      <c r="Q3" s="1"/>
      <c r="R3" s="1"/>
      <c r="S3" s="1"/>
      <c r="T3" s="1"/>
      <c r="U3" s="1"/>
      <c r="V3" s="1"/>
      <c r="W3" s="1"/>
      <c r="X3" s="1"/>
      <c r="Y3" s="53"/>
      <c r="Z3" s="53"/>
      <c r="AA3" s="53"/>
      <c r="AB3" s="53"/>
      <c r="AC3" s="53"/>
      <c r="AD3" s="53"/>
      <c r="AE3" s="53"/>
      <c r="AF3" s="53"/>
      <c r="AG3" s="53"/>
      <c r="AH3" s="53"/>
      <c r="AI3" s="53"/>
      <c r="AJ3" s="53"/>
      <c r="AK3" s="53"/>
      <c r="AL3" s="53"/>
      <c r="AM3" s="53"/>
      <c r="AN3" s="53"/>
    </row>
    <row r="4" spans="1:40" s="110" customFormat="1" ht="21" customHeight="1" x14ac:dyDescent="0.25">
      <c r="A4" s="99" t="s">
        <v>2</v>
      </c>
      <c r="B4" s="100" t="s">
        <v>3</v>
      </c>
      <c r="C4" s="99" t="s">
        <v>4</v>
      </c>
      <c r="D4" s="99" t="s">
        <v>12</v>
      </c>
      <c r="E4" s="369" t="s">
        <v>273</v>
      </c>
      <c r="F4" s="370"/>
      <c r="G4" s="99" t="s">
        <v>11</v>
      </c>
      <c r="H4" s="99" t="s">
        <v>13</v>
      </c>
      <c r="I4" s="101" t="s">
        <v>21</v>
      </c>
      <c r="J4" s="100" t="s">
        <v>5</v>
      </c>
      <c r="K4" s="102" t="s">
        <v>22</v>
      </c>
      <c r="L4" s="102" t="s">
        <v>221</v>
      </c>
      <c r="M4" s="102" t="s">
        <v>222</v>
      </c>
      <c r="N4" s="102" t="s">
        <v>223</v>
      </c>
      <c r="O4" s="102" t="s">
        <v>224</v>
      </c>
      <c r="P4" s="194"/>
      <c r="Q4" s="1"/>
      <c r="R4" s="1"/>
      <c r="S4" s="1"/>
      <c r="T4" s="1"/>
      <c r="U4" s="1"/>
      <c r="V4" s="1"/>
      <c r="W4" s="1"/>
      <c r="X4" s="1"/>
      <c r="Y4" s="96"/>
      <c r="Z4" s="96"/>
      <c r="AA4" s="96"/>
      <c r="AB4" s="96"/>
      <c r="AC4" s="96"/>
      <c r="AD4" s="96"/>
      <c r="AE4" s="96"/>
      <c r="AF4" s="96"/>
      <c r="AG4" s="96"/>
      <c r="AH4" s="96"/>
      <c r="AI4" s="96"/>
      <c r="AJ4" s="96"/>
      <c r="AK4" s="96"/>
      <c r="AL4" s="96"/>
      <c r="AM4" s="96"/>
      <c r="AN4" s="96"/>
    </row>
    <row r="5" spans="1:40" ht="21" customHeight="1" x14ac:dyDescent="0.25">
      <c r="A5" s="351" t="s">
        <v>261</v>
      </c>
      <c r="B5" s="378" t="s">
        <v>6</v>
      </c>
      <c r="C5" s="381" t="s">
        <v>272</v>
      </c>
      <c r="D5" s="384" t="s">
        <v>17</v>
      </c>
      <c r="E5" s="357" t="s">
        <v>202</v>
      </c>
      <c r="F5" s="358"/>
      <c r="G5" s="381" t="s">
        <v>320</v>
      </c>
      <c r="H5" s="381" t="s">
        <v>14</v>
      </c>
      <c r="I5" s="186" t="s">
        <v>18</v>
      </c>
      <c r="J5" s="146">
        <v>0.89</v>
      </c>
      <c r="K5" s="174">
        <v>1</v>
      </c>
      <c r="L5" s="3"/>
      <c r="M5" s="3"/>
      <c r="N5" s="3"/>
      <c r="O5" s="3"/>
      <c r="P5" s="195"/>
      <c r="Q5" s="1"/>
      <c r="R5" s="1"/>
      <c r="S5" s="1"/>
      <c r="T5" s="1"/>
      <c r="U5" s="1"/>
      <c r="V5" s="1"/>
      <c r="W5" s="1"/>
      <c r="X5" s="1"/>
      <c r="Y5" s="2"/>
      <c r="Z5" s="2"/>
      <c r="AA5" s="2"/>
      <c r="AB5" s="2"/>
      <c r="AC5" s="2"/>
      <c r="AD5" s="2"/>
      <c r="AE5" s="2"/>
      <c r="AF5" s="2"/>
      <c r="AG5" s="2"/>
      <c r="AH5" s="2"/>
      <c r="AI5" s="2"/>
      <c r="AJ5" s="2"/>
      <c r="AK5" s="2"/>
      <c r="AL5" s="2"/>
      <c r="AM5" s="2"/>
      <c r="AN5" s="2"/>
    </row>
    <row r="6" spans="1:40" ht="21" customHeight="1" x14ac:dyDescent="0.25">
      <c r="A6" s="352"/>
      <c r="B6" s="379"/>
      <c r="C6" s="382"/>
      <c r="D6" s="385"/>
      <c r="E6" s="359"/>
      <c r="F6" s="360"/>
      <c r="G6" s="382"/>
      <c r="H6" s="382"/>
      <c r="I6" s="186" t="s">
        <v>0</v>
      </c>
      <c r="J6" s="146"/>
      <c r="K6" s="167">
        <v>1</v>
      </c>
      <c r="L6" s="3"/>
      <c r="M6" s="3"/>
      <c r="N6" s="3"/>
      <c r="O6" s="3"/>
      <c r="P6" s="195"/>
      <c r="Q6" s="1"/>
      <c r="R6" s="1"/>
      <c r="S6" s="1"/>
      <c r="T6" s="1"/>
      <c r="U6" s="1"/>
      <c r="V6" s="1"/>
      <c r="W6" s="1"/>
      <c r="X6" s="1"/>
      <c r="Y6" s="2"/>
      <c r="Z6" s="2"/>
      <c r="AA6" s="2"/>
      <c r="AB6" s="2"/>
      <c r="AC6" s="2"/>
      <c r="AD6" s="2"/>
      <c r="AE6" s="2"/>
      <c r="AF6" s="2"/>
      <c r="AG6" s="2"/>
      <c r="AH6" s="2"/>
      <c r="AI6" s="2"/>
      <c r="AJ6" s="2"/>
      <c r="AK6" s="2"/>
      <c r="AL6" s="2"/>
      <c r="AM6" s="2"/>
      <c r="AN6" s="2"/>
    </row>
    <row r="7" spans="1:40" ht="21" customHeight="1" x14ac:dyDescent="0.25">
      <c r="A7" s="352"/>
      <c r="B7" s="379"/>
      <c r="C7" s="382"/>
      <c r="D7" s="385"/>
      <c r="E7" s="359"/>
      <c r="F7" s="360"/>
      <c r="G7" s="382"/>
      <c r="H7" s="382"/>
      <c r="I7" s="186" t="s">
        <v>1</v>
      </c>
      <c r="J7" s="146"/>
      <c r="K7" s="167">
        <v>1</v>
      </c>
      <c r="L7" s="3"/>
      <c r="M7" s="3"/>
      <c r="N7" s="3"/>
      <c r="O7" s="3"/>
      <c r="P7" s="195"/>
      <c r="Q7" s="1"/>
      <c r="R7" s="1"/>
      <c r="S7" s="1"/>
      <c r="T7" s="1"/>
      <c r="U7" s="1"/>
      <c r="V7" s="1"/>
      <c r="W7" s="1"/>
      <c r="X7" s="1"/>
      <c r="Y7" s="2"/>
      <c r="Z7" s="2"/>
      <c r="AA7" s="2"/>
      <c r="AB7" s="2"/>
      <c r="AC7" s="2"/>
      <c r="AD7" s="2"/>
      <c r="AE7" s="2"/>
      <c r="AF7" s="2"/>
      <c r="AG7" s="2"/>
      <c r="AH7" s="2"/>
      <c r="AI7" s="2"/>
      <c r="AJ7" s="2"/>
      <c r="AK7" s="2"/>
      <c r="AL7" s="2"/>
      <c r="AM7" s="2"/>
      <c r="AN7" s="2"/>
    </row>
    <row r="8" spans="1:40" ht="21" customHeight="1" x14ac:dyDescent="0.25">
      <c r="A8" s="352"/>
      <c r="B8" s="379"/>
      <c r="C8" s="382"/>
      <c r="D8" s="385"/>
      <c r="E8" s="359"/>
      <c r="F8" s="360"/>
      <c r="G8" s="382"/>
      <c r="H8" s="382"/>
      <c r="I8" s="186" t="s">
        <v>19</v>
      </c>
      <c r="J8" s="146"/>
      <c r="K8" s="167">
        <v>1</v>
      </c>
      <c r="L8" s="3"/>
      <c r="M8" s="3"/>
      <c r="N8" s="3"/>
      <c r="O8" s="3"/>
      <c r="P8" s="195"/>
      <c r="Q8" s="1"/>
      <c r="R8" s="1"/>
      <c r="S8" s="1"/>
      <c r="T8" s="1"/>
      <c r="U8" s="1"/>
      <c r="V8" s="1"/>
      <c r="W8" s="1"/>
      <c r="X8" s="1"/>
      <c r="Y8" s="2"/>
      <c r="Z8" s="2"/>
      <c r="AA8" s="2"/>
      <c r="AB8" s="2"/>
      <c r="AC8" s="2"/>
      <c r="AD8" s="2"/>
      <c r="AE8" s="2"/>
      <c r="AF8" s="2"/>
      <c r="AG8" s="2"/>
      <c r="AH8" s="2"/>
      <c r="AI8" s="2"/>
      <c r="AJ8" s="2"/>
      <c r="AK8" s="2"/>
      <c r="AL8" s="2"/>
      <c r="AM8" s="2"/>
      <c r="AN8" s="2"/>
    </row>
    <row r="9" spans="1:40" ht="21" customHeight="1" x14ac:dyDescent="0.25">
      <c r="A9" s="352"/>
      <c r="B9" s="380"/>
      <c r="C9" s="383"/>
      <c r="D9" s="386"/>
      <c r="E9" s="361"/>
      <c r="F9" s="362"/>
      <c r="G9" s="383"/>
      <c r="H9" s="383"/>
      <c r="I9" s="186" t="s">
        <v>226</v>
      </c>
      <c r="J9" s="146"/>
      <c r="K9" s="167">
        <v>1</v>
      </c>
      <c r="L9" s="3"/>
      <c r="M9" s="3"/>
      <c r="N9" s="3"/>
      <c r="O9" s="3"/>
      <c r="P9" s="195"/>
      <c r="Q9" s="1"/>
      <c r="R9" s="1"/>
      <c r="S9" s="1"/>
      <c r="T9" s="1"/>
      <c r="U9" s="1"/>
      <c r="V9" s="1"/>
      <c r="W9" s="1"/>
      <c r="X9" s="1"/>
      <c r="Y9" s="2"/>
      <c r="Z9" s="2"/>
      <c r="AA9" s="2"/>
      <c r="AB9" s="2"/>
      <c r="AC9" s="2"/>
      <c r="AD9" s="2"/>
      <c r="AE9" s="2"/>
      <c r="AF9" s="2"/>
      <c r="AG9" s="2"/>
      <c r="AH9" s="2"/>
      <c r="AI9" s="2"/>
      <c r="AJ9" s="2"/>
      <c r="AK9" s="2"/>
      <c r="AL9" s="2"/>
      <c r="AM9" s="2"/>
      <c r="AN9" s="2"/>
    </row>
    <row r="10" spans="1:40" ht="21" customHeight="1" x14ac:dyDescent="0.25">
      <c r="A10" s="352"/>
      <c r="B10" s="354" t="s">
        <v>7</v>
      </c>
      <c r="C10" s="355" t="s">
        <v>46</v>
      </c>
      <c r="D10" s="356" t="s">
        <v>17</v>
      </c>
      <c r="E10" s="363" t="s">
        <v>275</v>
      </c>
      <c r="F10" s="364"/>
      <c r="G10" s="355" t="s">
        <v>274</v>
      </c>
      <c r="H10" s="355" t="s">
        <v>14</v>
      </c>
      <c r="I10" s="186" t="s">
        <v>18</v>
      </c>
      <c r="J10" s="158" t="s">
        <v>143</v>
      </c>
      <c r="K10" s="167">
        <v>1</v>
      </c>
      <c r="L10" s="3"/>
      <c r="M10" s="3"/>
      <c r="N10" s="3"/>
      <c r="O10" s="3"/>
      <c r="P10" s="195"/>
      <c r="Q10" s="1"/>
      <c r="R10" s="1"/>
      <c r="S10" s="1"/>
      <c r="T10" s="1"/>
      <c r="U10" s="1"/>
      <c r="V10" s="1"/>
      <c r="W10" s="1"/>
      <c r="X10" s="1"/>
      <c r="Y10" s="2"/>
      <c r="Z10" s="2"/>
      <c r="AA10" s="2"/>
      <c r="AB10" s="2"/>
      <c r="AC10" s="2"/>
      <c r="AD10" s="2"/>
      <c r="AE10" s="2"/>
      <c r="AF10" s="2"/>
      <c r="AG10" s="2"/>
      <c r="AH10" s="2"/>
      <c r="AI10" s="2"/>
      <c r="AJ10" s="2"/>
      <c r="AK10" s="2"/>
      <c r="AL10" s="2"/>
      <c r="AM10" s="2"/>
      <c r="AN10" s="2"/>
    </row>
    <row r="11" spans="1:40" ht="21" customHeight="1" x14ac:dyDescent="0.25">
      <c r="A11" s="352"/>
      <c r="B11" s="354"/>
      <c r="C11" s="355"/>
      <c r="D11" s="356"/>
      <c r="E11" s="365"/>
      <c r="F11" s="366"/>
      <c r="G11" s="355"/>
      <c r="H11" s="355"/>
      <c r="I11" s="186" t="s">
        <v>0</v>
      </c>
      <c r="J11" s="158"/>
      <c r="K11" s="167">
        <v>1</v>
      </c>
      <c r="L11" s="3"/>
      <c r="M11" s="3"/>
      <c r="N11" s="3"/>
      <c r="O11" s="3"/>
      <c r="P11" s="195"/>
      <c r="Q11" s="1"/>
      <c r="R11" s="1"/>
      <c r="S11" s="1"/>
      <c r="T11" s="1"/>
      <c r="U11" s="1"/>
      <c r="V11" s="1"/>
      <c r="W11" s="1"/>
      <c r="X11" s="1"/>
      <c r="Y11" s="2"/>
      <c r="Z11" s="2"/>
      <c r="AA11" s="2"/>
      <c r="AB11" s="2"/>
      <c r="AC11" s="2"/>
      <c r="AD11" s="2"/>
      <c r="AE11" s="2"/>
      <c r="AF11" s="2"/>
      <c r="AG11" s="2"/>
      <c r="AH11" s="2"/>
      <c r="AI11" s="2"/>
      <c r="AJ11" s="2"/>
      <c r="AK11" s="2"/>
      <c r="AL11" s="2"/>
      <c r="AM11" s="2"/>
      <c r="AN11" s="2"/>
    </row>
    <row r="12" spans="1:40" ht="21" customHeight="1" x14ac:dyDescent="0.25">
      <c r="A12" s="352"/>
      <c r="B12" s="354"/>
      <c r="C12" s="355"/>
      <c r="D12" s="356"/>
      <c r="E12" s="365"/>
      <c r="F12" s="366"/>
      <c r="G12" s="355"/>
      <c r="H12" s="355"/>
      <c r="I12" s="186" t="s">
        <v>1</v>
      </c>
      <c r="J12" s="158"/>
      <c r="K12" s="167">
        <v>1</v>
      </c>
      <c r="L12" s="3"/>
      <c r="M12" s="3"/>
      <c r="N12" s="3"/>
      <c r="O12" s="3"/>
      <c r="P12" s="195"/>
      <c r="Q12" s="1"/>
      <c r="R12" s="1"/>
      <c r="S12" s="1"/>
      <c r="T12" s="1"/>
      <c r="U12" s="1"/>
      <c r="V12" s="1"/>
      <c r="W12" s="1"/>
      <c r="X12" s="1"/>
      <c r="Y12" s="2"/>
      <c r="Z12" s="2"/>
      <c r="AA12" s="2"/>
      <c r="AB12" s="2"/>
      <c r="AC12" s="2"/>
      <c r="AD12" s="2"/>
      <c r="AE12" s="2"/>
      <c r="AF12" s="2"/>
      <c r="AG12" s="2"/>
      <c r="AH12" s="2"/>
      <c r="AI12" s="2"/>
      <c r="AJ12" s="2"/>
      <c r="AK12" s="2"/>
      <c r="AL12" s="2"/>
      <c r="AM12" s="2"/>
      <c r="AN12" s="2"/>
    </row>
    <row r="13" spans="1:40" ht="21" customHeight="1" x14ac:dyDescent="0.25">
      <c r="A13" s="352"/>
      <c r="B13" s="354"/>
      <c r="C13" s="355"/>
      <c r="D13" s="356"/>
      <c r="E13" s="365"/>
      <c r="F13" s="366"/>
      <c r="G13" s="355"/>
      <c r="H13" s="355"/>
      <c r="I13" s="186" t="s">
        <v>19</v>
      </c>
      <c r="J13" s="158"/>
      <c r="K13" s="167">
        <v>1</v>
      </c>
      <c r="L13" s="3"/>
      <c r="M13" s="3"/>
      <c r="N13" s="3"/>
      <c r="O13" s="3"/>
      <c r="P13" s="195"/>
      <c r="Q13" s="1"/>
      <c r="R13" s="1"/>
      <c r="S13" s="1"/>
      <c r="T13" s="1"/>
      <c r="U13" s="1"/>
      <c r="V13" s="1"/>
      <c r="W13" s="1"/>
      <c r="X13" s="1"/>
      <c r="Y13" s="2"/>
      <c r="Z13" s="2"/>
      <c r="AA13" s="2"/>
      <c r="AB13" s="2"/>
      <c r="AC13" s="2"/>
      <c r="AD13" s="2"/>
      <c r="AE13" s="2"/>
      <c r="AF13" s="2"/>
      <c r="AG13" s="2"/>
      <c r="AH13" s="2"/>
      <c r="AI13" s="2"/>
      <c r="AJ13" s="2"/>
      <c r="AK13" s="2"/>
      <c r="AL13" s="2"/>
      <c r="AM13" s="2"/>
      <c r="AN13" s="2"/>
    </row>
    <row r="14" spans="1:40" ht="21" customHeight="1" x14ac:dyDescent="0.25">
      <c r="A14" s="353"/>
      <c r="B14" s="354"/>
      <c r="C14" s="355"/>
      <c r="D14" s="356"/>
      <c r="E14" s="367"/>
      <c r="F14" s="368"/>
      <c r="G14" s="355"/>
      <c r="H14" s="355"/>
      <c r="I14" s="186" t="s">
        <v>226</v>
      </c>
      <c r="J14" s="158"/>
      <c r="K14" s="167">
        <v>1</v>
      </c>
      <c r="L14" s="3"/>
      <c r="M14" s="3"/>
      <c r="N14" s="3"/>
      <c r="O14" s="3"/>
      <c r="P14" s="195"/>
      <c r="Q14" s="1"/>
      <c r="R14" s="1"/>
      <c r="S14" s="1"/>
      <c r="T14" s="1"/>
      <c r="U14" s="1"/>
      <c r="V14" s="1"/>
      <c r="W14" s="1"/>
      <c r="X14" s="1"/>
      <c r="Y14" s="2"/>
      <c r="Z14" s="2"/>
      <c r="AA14" s="2"/>
      <c r="AB14" s="2"/>
      <c r="AC14" s="2"/>
      <c r="AD14" s="2"/>
      <c r="AE14" s="2"/>
      <c r="AF14" s="2"/>
      <c r="AG14" s="2"/>
      <c r="AH14" s="2"/>
      <c r="AI14" s="2"/>
      <c r="AJ14" s="2"/>
      <c r="AK14" s="2"/>
      <c r="AL14" s="2"/>
      <c r="AM14" s="2"/>
      <c r="AN14" s="2"/>
    </row>
    <row r="15" spans="1:40" s="2" customFormat="1" ht="21" customHeight="1" x14ac:dyDescent="0.25">
      <c r="A15" s="4"/>
      <c r="B15" s="54"/>
      <c r="C15" s="5"/>
      <c r="D15" s="83"/>
      <c r="E15" s="5"/>
      <c r="F15" s="5"/>
      <c r="G15" s="5"/>
      <c r="H15" s="5"/>
      <c r="I15" s="83"/>
      <c r="J15" s="327"/>
      <c r="K15" s="171"/>
      <c r="L15" s="39"/>
      <c r="M15" s="39"/>
      <c r="N15" s="39"/>
      <c r="O15" s="39"/>
      <c r="P15" s="195"/>
      <c r="Q15" s="1"/>
      <c r="R15" s="1"/>
      <c r="S15" s="1"/>
      <c r="T15" s="1"/>
      <c r="U15" s="1"/>
      <c r="V15" s="1"/>
      <c r="W15" s="1"/>
      <c r="X15" s="1"/>
    </row>
    <row r="16" spans="1:40" s="109" customFormat="1" ht="21" customHeight="1" x14ac:dyDescent="0.25">
      <c r="A16" s="204"/>
      <c r="B16" s="204"/>
      <c r="C16" s="204"/>
      <c r="D16" s="204"/>
      <c r="E16" s="204"/>
      <c r="F16" s="204"/>
      <c r="G16" s="204"/>
      <c r="H16" s="204"/>
      <c r="I16" s="83"/>
      <c r="J16" s="204"/>
      <c r="K16" s="350">
        <v>2023</v>
      </c>
      <c r="L16" s="350"/>
      <c r="M16" s="350"/>
      <c r="N16" s="350"/>
      <c r="O16" s="350"/>
      <c r="P16" s="193"/>
      <c r="Q16" s="52"/>
      <c r="R16" s="52"/>
      <c r="S16" s="52"/>
      <c r="T16" s="52"/>
      <c r="U16" s="52"/>
      <c r="V16" s="52"/>
      <c r="W16" s="52"/>
      <c r="X16" s="52"/>
      <c r="Y16" s="53"/>
      <c r="Z16" s="53"/>
      <c r="AA16" s="53"/>
      <c r="AB16" s="53"/>
      <c r="AC16" s="53"/>
      <c r="AD16" s="53"/>
      <c r="AE16" s="53"/>
      <c r="AF16" s="53"/>
      <c r="AG16" s="53"/>
      <c r="AH16" s="53"/>
      <c r="AI16" s="53"/>
      <c r="AJ16" s="53"/>
      <c r="AK16" s="53"/>
      <c r="AL16" s="53"/>
      <c r="AM16" s="53"/>
      <c r="AN16" s="53"/>
    </row>
    <row r="17" spans="1:40" s="97" customFormat="1" ht="38.25" x14ac:dyDescent="0.25">
      <c r="A17" s="125" t="s">
        <v>2</v>
      </c>
      <c r="B17" s="126" t="s">
        <v>3</v>
      </c>
      <c r="C17" s="127" t="s">
        <v>4</v>
      </c>
      <c r="D17" s="127" t="s">
        <v>12</v>
      </c>
      <c r="E17" s="127" t="s">
        <v>10</v>
      </c>
      <c r="F17" s="127" t="s">
        <v>271</v>
      </c>
      <c r="G17" s="127" t="s">
        <v>11</v>
      </c>
      <c r="H17" s="128" t="s">
        <v>13</v>
      </c>
      <c r="I17" s="208" t="s">
        <v>21</v>
      </c>
      <c r="J17" s="124" t="s">
        <v>5</v>
      </c>
      <c r="K17" s="124" t="s">
        <v>22</v>
      </c>
      <c r="L17" s="122" t="s">
        <v>217</v>
      </c>
      <c r="M17" s="122" t="s">
        <v>218</v>
      </c>
      <c r="N17" s="122" t="s">
        <v>219</v>
      </c>
      <c r="O17" s="122" t="s">
        <v>220</v>
      </c>
      <c r="P17" s="196"/>
      <c r="Q17" s="121" t="s">
        <v>28</v>
      </c>
      <c r="R17" s="121">
        <v>2018</v>
      </c>
      <c r="S17" s="121">
        <v>2019</v>
      </c>
      <c r="T17" s="121">
        <v>2020</v>
      </c>
      <c r="U17" s="121">
        <v>2021</v>
      </c>
      <c r="V17" s="121">
        <v>2022</v>
      </c>
      <c r="W17" s="121">
        <v>2023</v>
      </c>
      <c r="X17" s="202" t="s">
        <v>276</v>
      </c>
    </row>
    <row r="18" spans="1:40" s="180" customFormat="1" ht="21" customHeight="1" x14ac:dyDescent="0.25">
      <c r="A18" s="417" t="s">
        <v>285</v>
      </c>
      <c r="B18" s="399" t="s">
        <v>6</v>
      </c>
      <c r="C18" s="375" t="s">
        <v>49</v>
      </c>
      <c r="D18" s="372" t="s">
        <v>51</v>
      </c>
      <c r="E18" s="402" t="s">
        <v>277</v>
      </c>
      <c r="F18" s="372" t="s">
        <v>278</v>
      </c>
      <c r="G18" s="375" t="s">
        <v>50</v>
      </c>
      <c r="H18" s="375" t="s">
        <v>52</v>
      </c>
      <c r="I18" s="178" t="s">
        <v>27</v>
      </c>
      <c r="J18" s="69">
        <f>SUM(J19:J23)</f>
        <v>1591197</v>
      </c>
      <c r="K18" s="160">
        <v>5377600.7999999998</v>
      </c>
      <c r="L18" s="74"/>
      <c r="M18" s="74"/>
      <c r="N18" s="74"/>
      <c r="O18" s="74">
        <f t="shared" ref="O18" si="0">SUM(O19:O22)</f>
        <v>0</v>
      </c>
      <c r="P18" s="197"/>
      <c r="Q18" s="6" t="s">
        <v>29</v>
      </c>
      <c r="R18" s="7">
        <v>38240000</v>
      </c>
      <c r="S18" s="7">
        <v>38240000</v>
      </c>
      <c r="T18" s="7">
        <v>47000000</v>
      </c>
      <c r="U18" s="68">
        <f>T18+(0.25*T18)</f>
        <v>58750000</v>
      </c>
      <c r="V18" s="68">
        <v>58780854</v>
      </c>
      <c r="W18" s="68">
        <f>K18*12.5</f>
        <v>67220010</v>
      </c>
      <c r="X18" s="434" t="s">
        <v>338</v>
      </c>
      <c r="Y18" s="179"/>
      <c r="Z18" s="179"/>
      <c r="AA18" s="179"/>
      <c r="AB18" s="179"/>
      <c r="AC18" s="179"/>
      <c r="AD18" s="179"/>
      <c r="AE18" s="179"/>
      <c r="AF18" s="179"/>
      <c r="AG18" s="179"/>
      <c r="AH18" s="179"/>
      <c r="AI18" s="179"/>
      <c r="AJ18" s="179"/>
      <c r="AK18" s="179"/>
      <c r="AL18" s="179"/>
      <c r="AM18" s="179"/>
      <c r="AN18" s="179"/>
    </row>
    <row r="19" spans="1:40" ht="21" customHeight="1" x14ac:dyDescent="0.25">
      <c r="A19" s="417"/>
      <c r="B19" s="400"/>
      <c r="C19" s="376"/>
      <c r="D19" s="373"/>
      <c r="E19" s="403"/>
      <c r="F19" s="373"/>
      <c r="G19" s="376"/>
      <c r="H19" s="376"/>
      <c r="I19" s="188" t="s">
        <v>18</v>
      </c>
      <c r="J19" s="71">
        <v>1089836</v>
      </c>
      <c r="K19" s="190">
        <v>2730000</v>
      </c>
      <c r="L19" s="72"/>
      <c r="M19" s="3"/>
      <c r="N19" s="3"/>
      <c r="O19" s="3"/>
      <c r="P19" s="198"/>
      <c r="Q19" s="6" t="s">
        <v>30</v>
      </c>
      <c r="R19" s="9">
        <v>0.75</v>
      </c>
      <c r="S19" s="9">
        <v>0.7</v>
      </c>
      <c r="T19" s="9">
        <v>0.7</v>
      </c>
      <c r="U19" s="9">
        <v>0.7</v>
      </c>
      <c r="V19" s="9">
        <v>0.7</v>
      </c>
      <c r="W19" s="9">
        <v>0.53</v>
      </c>
      <c r="X19" s="435"/>
      <c r="Y19" s="2"/>
      <c r="Z19" s="2"/>
      <c r="AA19" s="2"/>
      <c r="AB19" s="2"/>
      <c r="AC19" s="2"/>
      <c r="AD19" s="2"/>
      <c r="AE19" s="2"/>
      <c r="AF19" s="2"/>
      <c r="AG19" s="2"/>
      <c r="AH19" s="2"/>
      <c r="AI19" s="2"/>
      <c r="AJ19" s="2"/>
      <c r="AK19" s="2"/>
      <c r="AL19" s="2"/>
      <c r="AM19" s="2"/>
      <c r="AN19" s="2"/>
    </row>
    <row r="20" spans="1:40" ht="21" customHeight="1" x14ac:dyDescent="0.25">
      <c r="A20" s="417"/>
      <c r="B20" s="400"/>
      <c r="C20" s="376"/>
      <c r="D20" s="373"/>
      <c r="E20" s="403"/>
      <c r="F20" s="373"/>
      <c r="G20" s="376"/>
      <c r="H20" s="376"/>
      <c r="I20" s="188" t="s">
        <v>0</v>
      </c>
      <c r="J20" s="71">
        <v>148785</v>
      </c>
      <c r="K20" s="190">
        <v>60440</v>
      </c>
      <c r="L20" s="72"/>
      <c r="M20" s="3"/>
      <c r="N20" s="3"/>
      <c r="O20" s="3"/>
      <c r="P20" s="195"/>
      <c r="Q20" s="10" t="s">
        <v>31</v>
      </c>
      <c r="R20" s="9">
        <v>0.25</v>
      </c>
      <c r="S20" s="9">
        <v>0.3</v>
      </c>
      <c r="T20" s="9">
        <v>0.3</v>
      </c>
      <c r="U20" s="9">
        <v>0.3</v>
      </c>
      <c r="V20" s="9">
        <v>0.3</v>
      </c>
      <c r="W20" s="9">
        <v>0.47</v>
      </c>
      <c r="X20" s="436"/>
      <c r="Y20" s="2"/>
      <c r="Z20" s="2"/>
      <c r="AA20" s="2"/>
      <c r="AB20" s="2"/>
      <c r="AC20" s="2"/>
      <c r="AD20" s="2"/>
      <c r="AE20" s="2"/>
      <c r="AF20" s="2"/>
      <c r="AG20" s="2"/>
      <c r="AH20" s="2"/>
      <c r="AI20" s="2"/>
      <c r="AJ20" s="2"/>
      <c r="AK20" s="2"/>
      <c r="AL20" s="2"/>
      <c r="AM20" s="2"/>
      <c r="AN20" s="2"/>
    </row>
    <row r="21" spans="1:40" ht="21" customHeight="1" x14ac:dyDescent="0.25">
      <c r="A21" s="417"/>
      <c r="B21" s="400"/>
      <c r="C21" s="376"/>
      <c r="D21" s="373"/>
      <c r="E21" s="403"/>
      <c r="F21" s="373"/>
      <c r="G21" s="376"/>
      <c r="H21" s="376"/>
      <c r="I21" s="188" t="s">
        <v>1</v>
      </c>
      <c r="J21" s="71">
        <v>5191</v>
      </c>
      <c r="K21" s="190">
        <v>40000</v>
      </c>
      <c r="L21" s="72"/>
      <c r="M21" s="3"/>
      <c r="N21" s="3"/>
      <c r="O21" s="3"/>
      <c r="P21" s="195"/>
      <c r="Q21" s="11"/>
      <c r="R21" s="11"/>
      <c r="S21" s="11"/>
      <c r="T21" s="1"/>
      <c r="U21" s="1"/>
      <c r="V21" s="1"/>
      <c r="W21" s="1"/>
      <c r="X21" s="1"/>
      <c r="Y21" s="2"/>
      <c r="Z21" s="2"/>
      <c r="AA21" s="2"/>
      <c r="AB21" s="2"/>
      <c r="AC21" s="2"/>
      <c r="AD21" s="2"/>
      <c r="AE21" s="2"/>
      <c r="AF21" s="2"/>
      <c r="AG21" s="2"/>
      <c r="AH21" s="2"/>
      <c r="AI21" s="2"/>
      <c r="AJ21" s="2"/>
      <c r="AK21" s="2"/>
      <c r="AL21" s="2"/>
      <c r="AM21" s="2"/>
      <c r="AN21" s="2"/>
    </row>
    <row r="22" spans="1:40" ht="21" customHeight="1" x14ac:dyDescent="0.25">
      <c r="A22" s="417"/>
      <c r="B22" s="400"/>
      <c r="C22" s="376"/>
      <c r="D22" s="373"/>
      <c r="E22" s="403"/>
      <c r="F22" s="373"/>
      <c r="G22" s="376"/>
      <c r="H22" s="376"/>
      <c r="I22" s="188" t="s">
        <v>19</v>
      </c>
      <c r="J22" s="71">
        <v>347385</v>
      </c>
      <c r="K22" s="190">
        <v>2547160.7999999998</v>
      </c>
      <c r="L22" s="72"/>
      <c r="M22" s="3"/>
      <c r="N22" s="3"/>
      <c r="O22" s="3"/>
      <c r="P22" s="195"/>
      <c r="Q22" s="1"/>
      <c r="R22" s="1"/>
      <c r="S22" s="1"/>
      <c r="T22" s="1"/>
      <c r="U22" s="1"/>
      <c r="V22" s="1"/>
      <c r="W22" s="1"/>
      <c r="X22" s="1"/>
      <c r="Y22" s="2"/>
      <c r="Z22" s="2"/>
      <c r="AA22" s="2"/>
      <c r="AB22" s="2"/>
      <c r="AC22" s="2"/>
      <c r="AD22" s="2"/>
      <c r="AE22" s="2"/>
      <c r="AF22" s="2"/>
      <c r="AG22" s="2"/>
      <c r="AH22" s="2"/>
      <c r="AI22" s="2"/>
      <c r="AJ22" s="2"/>
      <c r="AK22" s="2"/>
      <c r="AL22" s="2"/>
      <c r="AM22" s="2"/>
      <c r="AN22" s="2"/>
    </row>
    <row r="23" spans="1:40" ht="21" customHeight="1" x14ac:dyDescent="0.25">
      <c r="A23" s="417"/>
      <c r="B23" s="401"/>
      <c r="C23" s="377"/>
      <c r="D23" s="374"/>
      <c r="E23" s="404"/>
      <c r="F23" s="374"/>
      <c r="G23" s="377"/>
      <c r="H23" s="377"/>
      <c r="I23" s="188" t="s">
        <v>226</v>
      </c>
      <c r="J23" s="71" t="s">
        <v>121</v>
      </c>
      <c r="K23" s="190" t="s">
        <v>121</v>
      </c>
      <c r="L23" s="72"/>
      <c r="M23" s="3"/>
      <c r="N23" s="3"/>
      <c r="O23" s="3"/>
      <c r="P23" s="195"/>
      <c r="Q23" s="1"/>
      <c r="R23" s="1"/>
      <c r="S23" s="1"/>
      <c r="T23" s="1"/>
      <c r="U23" s="78"/>
      <c r="V23" s="78"/>
      <c r="W23" s="78"/>
      <c r="X23" s="1"/>
      <c r="Y23" s="2"/>
      <c r="Z23" s="2"/>
      <c r="AA23" s="2"/>
      <c r="AB23" s="2"/>
      <c r="AC23" s="2"/>
      <c r="AD23" s="2"/>
      <c r="AE23" s="2"/>
      <c r="AF23" s="2"/>
      <c r="AG23" s="2"/>
      <c r="AH23" s="2"/>
      <c r="AI23" s="2"/>
      <c r="AJ23" s="2"/>
      <c r="AK23" s="2"/>
      <c r="AL23" s="2"/>
      <c r="AM23" s="2"/>
      <c r="AN23" s="2"/>
    </row>
    <row r="24" spans="1:40" s="180" customFormat="1" ht="21" customHeight="1" x14ac:dyDescent="0.25">
      <c r="A24" s="417"/>
      <c r="B24" s="392" t="s">
        <v>7</v>
      </c>
      <c r="C24" s="389" t="s">
        <v>53</v>
      </c>
      <c r="D24" s="395" t="s">
        <v>51</v>
      </c>
      <c r="E24" s="389" t="s">
        <v>279</v>
      </c>
      <c r="F24" s="395" t="s">
        <v>280</v>
      </c>
      <c r="G24" s="389" t="s">
        <v>50</v>
      </c>
      <c r="H24" s="389" t="s">
        <v>52</v>
      </c>
      <c r="I24" s="209" t="s">
        <v>27</v>
      </c>
      <c r="J24" s="70">
        <f>SUM(J25:J29)</f>
        <v>95182</v>
      </c>
      <c r="K24" s="160">
        <v>410402.04</v>
      </c>
      <c r="L24" s="74"/>
      <c r="M24" s="74"/>
      <c r="N24" s="74"/>
      <c r="O24" s="74">
        <f t="shared" ref="O24" si="1">SUM(O25:O28)</f>
        <v>0</v>
      </c>
      <c r="P24" s="197"/>
      <c r="Q24" s="168"/>
      <c r="R24" s="181"/>
      <c r="S24" s="181"/>
      <c r="T24" s="168"/>
      <c r="U24" s="168"/>
      <c r="V24" s="168"/>
      <c r="W24" s="168"/>
      <c r="X24" s="1"/>
      <c r="Y24" s="179"/>
      <c r="Z24" s="179"/>
      <c r="AA24" s="179"/>
      <c r="AB24" s="179"/>
      <c r="AC24" s="179"/>
      <c r="AD24" s="179"/>
      <c r="AE24" s="179"/>
      <c r="AF24" s="179"/>
      <c r="AG24" s="179"/>
      <c r="AH24" s="179"/>
      <c r="AI24" s="179"/>
      <c r="AJ24" s="179"/>
      <c r="AK24" s="179"/>
      <c r="AL24" s="179"/>
      <c r="AM24" s="179"/>
      <c r="AN24" s="179"/>
    </row>
    <row r="25" spans="1:40" ht="21" customHeight="1" x14ac:dyDescent="0.25">
      <c r="A25" s="417"/>
      <c r="B25" s="393"/>
      <c r="C25" s="390"/>
      <c r="D25" s="396"/>
      <c r="E25" s="390"/>
      <c r="F25" s="396"/>
      <c r="G25" s="390"/>
      <c r="H25" s="390"/>
      <c r="I25" s="188" t="s">
        <v>18</v>
      </c>
      <c r="J25" s="71">
        <v>82571</v>
      </c>
      <c r="K25" s="190">
        <v>273000</v>
      </c>
      <c r="L25" s="72"/>
      <c r="M25" s="3"/>
      <c r="N25" s="3"/>
      <c r="O25" s="3"/>
      <c r="P25" s="195"/>
      <c r="Q25" s="1"/>
      <c r="R25" s="1"/>
      <c r="S25" s="1"/>
      <c r="T25" s="1"/>
      <c r="U25" s="1"/>
      <c r="V25" s="1"/>
      <c r="W25" s="1"/>
      <c r="X25" s="1"/>
      <c r="Y25" s="2"/>
      <c r="Z25" s="2"/>
      <c r="AA25" s="2"/>
      <c r="AB25" s="2"/>
      <c r="AC25" s="2"/>
      <c r="AD25" s="2"/>
      <c r="AE25" s="2"/>
      <c r="AF25" s="2"/>
      <c r="AG25" s="2"/>
      <c r="AH25" s="2"/>
      <c r="AI25" s="2"/>
      <c r="AJ25" s="2"/>
      <c r="AK25" s="2"/>
      <c r="AL25" s="2"/>
      <c r="AM25" s="2"/>
      <c r="AN25" s="2"/>
    </row>
    <row r="26" spans="1:40" ht="21" customHeight="1" x14ac:dyDescent="0.25">
      <c r="A26" s="417"/>
      <c r="B26" s="393"/>
      <c r="C26" s="390"/>
      <c r="D26" s="396"/>
      <c r="E26" s="390"/>
      <c r="F26" s="396"/>
      <c r="G26" s="390"/>
      <c r="H26" s="390"/>
      <c r="I26" s="188" t="s">
        <v>0</v>
      </c>
      <c r="J26" s="71">
        <v>2</v>
      </c>
      <c r="K26" s="190">
        <v>6044</v>
      </c>
      <c r="L26" s="72"/>
      <c r="M26" s="3"/>
      <c r="N26" s="3"/>
      <c r="O26" s="3"/>
      <c r="P26" s="195"/>
      <c r="Q26" s="1"/>
      <c r="R26" s="13"/>
      <c r="S26" s="1"/>
      <c r="T26" s="1"/>
      <c r="U26" s="1"/>
      <c r="V26" s="1"/>
      <c r="W26" s="1"/>
      <c r="X26" s="1"/>
      <c r="Y26" s="2"/>
      <c r="Z26" s="2"/>
      <c r="AA26" s="2"/>
      <c r="AB26" s="2"/>
      <c r="AC26" s="2"/>
      <c r="AD26" s="2"/>
      <c r="AE26" s="2"/>
      <c r="AF26" s="2"/>
      <c r="AG26" s="2"/>
      <c r="AH26" s="2"/>
      <c r="AI26" s="2"/>
      <c r="AJ26" s="2"/>
      <c r="AK26" s="2"/>
      <c r="AL26" s="2"/>
      <c r="AM26" s="2"/>
      <c r="AN26" s="2"/>
    </row>
    <row r="27" spans="1:40" ht="21" customHeight="1" x14ac:dyDescent="0.25">
      <c r="A27" s="417"/>
      <c r="B27" s="393"/>
      <c r="C27" s="390"/>
      <c r="D27" s="396"/>
      <c r="E27" s="390"/>
      <c r="F27" s="396"/>
      <c r="G27" s="390"/>
      <c r="H27" s="390"/>
      <c r="I27" s="188" t="s">
        <v>1</v>
      </c>
      <c r="J27" s="71">
        <v>16</v>
      </c>
      <c r="K27" s="190">
        <v>4000</v>
      </c>
      <c r="L27" s="72"/>
      <c r="M27" s="3"/>
      <c r="N27" s="3"/>
      <c r="O27" s="3"/>
      <c r="P27" s="195"/>
      <c r="Q27" s="1"/>
      <c r="R27" s="1"/>
      <c r="S27" s="1"/>
      <c r="T27" s="1"/>
      <c r="U27" s="1"/>
      <c r="V27" s="1"/>
      <c r="W27" s="1"/>
      <c r="X27" s="1"/>
      <c r="Y27" s="2"/>
      <c r="Z27" s="2"/>
      <c r="AA27" s="2"/>
      <c r="AB27" s="2"/>
      <c r="AC27" s="2"/>
      <c r="AD27" s="2"/>
      <c r="AE27" s="2"/>
      <c r="AF27" s="2"/>
      <c r="AG27" s="2"/>
      <c r="AH27" s="2"/>
      <c r="AI27" s="2"/>
      <c r="AJ27" s="2"/>
      <c r="AK27" s="2"/>
      <c r="AL27" s="2"/>
      <c r="AM27" s="2"/>
      <c r="AN27" s="2"/>
    </row>
    <row r="28" spans="1:40" ht="21" customHeight="1" x14ac:dyDescent="0.25">
      <c r="A28" s="417"/>
      <c r="B28" s="393"/>
      <c r="C28" s="390"/>
      <c r="D28" s="396"/>
      <c r="E28" s="390"/>
      <c r="F28" s="396"/>
      <c r="G28" s="390"/>
      <c r="H28" s="390"/>
      <c r="I28" s="188" t="s">
        <v>19</v>
      </c>
      <c r="J28" s="71">
        <v>12593</v>
      </c>
      <c r="K28" s="190">
        <v>127358.04</v>
      </c>
      <c r="L28" s="72"/>
      <c r="M28" s="3"/>
      <c r="N28" s="3"/>
      <c r="O28" s="3"/>
      <c r="P28" s="195"/>
      <c r="Q28" s="1"/>
      <c r="R28" s="1"/>
      <c r="S28" s="1"/>
      <c r="T28" s="1"/>
      <c r="U28" s="1"/>
      <c r="V28" s="1"/>
      <c r="W28" s="1"/>
      <c r="X28" s="1"/>
      <c r="Y28" s="2"/>
      <c r="Z28" s="2"/>
      <c r="AA28" s="2"/>
      <c r="AB28" s="2"/>
      <c r="AC28" s="2"/>
      <c r="AD28" s="2"/>
      <c r="AE28" s="2"/>
      <c r="AF28" s="2"/>
      <c r="AG28" s="2"/>
      <c r="AH28" s="2"/>
      <c r="AI28" s="2"/>
      <c r="AJ28" s="2"/>
      <c r="AK28" s="2"/>
      <c r="AL28" s="2"/>
      <c r="AM28" s="2"/>
      <c r="AN28" s="2"/>
    </row>
    <row r="29" spans="1:40" ht="21" customHeight="1" x14ac:dyDescent="0.25">
      <c r="A29" s="417"/>
      <c r="B29" s="394"/>
      <c r="C29" s="391"/>
      <c r="D29" s="397"/>
      <c r="E29" s="391"/>
      <c r="F29" s="397"/>
      <c r="G29" s="391"/>
      <c r="H29" s="391"/>
      <c r="I29" s="188" t="s">
        <v>226</v>
      </c>
      <c r="J29" s="71" t="s">
        <v>121</v>
      </c>
      <c r="K29" s="190" t="s">
        <v>121</v>
      </c>
      <c r="L29" s="72"/>
      <c r="M29" s="3"/>
      <c r="N29" s="3"/>
      <c r="O29" s="3"/>
      <c r="P29" s="195"/>
      <c r="Q29" s="1"/>
      <c r="R29" s="1"/>
      <c r="S29" s="1"/>
      <c r="T29" s="1"/>
      <c r="U29" s="1"/>
      <c r="V29" s="78"/>
      <c r="W29" s="1"/>
      <c r="X29" s="1"/>
      <c r="Y29" s="2"/>
      <c r="Z29" s="2"/>
      <c r="AA29" s="2"/>
      <c r="AB29" s="2"/>
      <c r="AC29" s="2"/>
      <c r="AD29" s="2"/>
      <c r="AE29" s="2"/>
      <c r="AF29" s="2"/>
      <c r="AG29" s="2"/>
      <c r="AH29" s="2"/>
      <c r="AI29" s="2"/>
      <c r="AJ29" s="2"/>
      <c r="AK29" s="2"/>
      <c r="AL29" s="2"/>
      <c r="AM29" s="2"/>
      <c r="AN29" s="2"/>
    </row>
    <row r="30" spans="1:40" s="180" customFormat="1" ht="21" customHeight="1" x14ac:dyDescent="0.25">
      <c r="A30" s="417"/>
      <c r="B30" s="392" t="s">
        <v>8</v>
      </c>
      <c r="C30" s="389" t="s">
        <v>54</v>
      </c>
      <c r="D30" s="395" t="s">
        <v>51</v>
      </c>
      <c r="E30" s="389" t="s">
        <v>281</v>
      </c>
      <c r="F30" s="395" t="s">
        <v>282</v>
      </c>
      <c r="G30" s="389" t="s">
        <v>50</v>
      </c>
      <c r="H30" s="389" t="s">
        <v>52</v>
      </c>
      <c r="I30" s="209" t="s">
        <v>27</v>
      </c>
      <c r="J30" s="70">
        <f>SUM(J31:J35)</f>
        <v>35009</v>
      </c>
      <c r="K30" s="160">
        <v>806640.11999999988</v>
      </c>
      <c r="L30" s="74"/>
      <c r="M30" s="74"/>
      <c r="N30" s="74"/>
      <c r="O30" s="74">
        <f t="shared" ref="O30" si="2">SUM(O31:O35)</f>
        <v>0</v>
      </c>
      <c r="P30" s="197"/>
      <c r="Q30" s="168"/>
      <c r="R30" s="181"/>
      <c r="S30" s="181"/>
      <c r="T30" s="168"/>
      <c r="U30" s="168"/>
      <c r="V30" s="168"/>
      <c r="W30" s="168"/>
      <c r="X30" s="1"/>
      <c r="Y30" s="179"/>
      <c r="Z30" s="179"/>
      <c r="AA30" s="179"/>
      <c r="AB30" s="179"/>
      <c r="AC30" s="179"/>
      <c r="AD30" s="179"/>
      <c r="AE30" s="179"/>
      <c r="AF30" s="179"/>
      <c r="AG30" s="179"/>
      <c r="AH30" s="179"/>
      <c r="AI30" s="179"/>
      <c r="AJ30" s="179"/>
      <c r="AK30" s="179"/>
      <c r="AL30" s="179"/>
      <c r="AM30" s="179"/>
      <c r="AN30" s="179"/>
    </row>
    <row r="31" spans="1:40" ht="21" customHeight="1" x14ac:dyDescent="0.25">
      <c r="A31" s="417"/>
      <c r="B31" s="393"/>
      <c r="C31" s="390"/>
      <c r="D31" s="396"/>
      <c r="E31" s="390"/>
      <c r="F31" s="396"/>
      <c r="G31" s="390"/>
      <c r="H31" s="390"/>
      <c r="I31" s="188" t="s">
        <v>18</v>
      </c>
      <c r="J31" s="71">
        <v>23043</v>
      </c>
      <c r="K31" s="190">
        <v>409500</v>
      </c>
      <c r="L31" s="72"/>
      <c r="M31" s="3"/>
      <c r="N31" s="3"/>
      <c r="O31" s="3"/>
      <c r="P31" s="195"/>
      <c r="Q31" s="1"/>
      <c r="R31" s="1"/>
      <c r="S31" s="1"/>
      <c r="T31" s="1"/>
      <c r="U31" s="1"/>
      <c r="V31" s="1"/>
      <c r="W31" s="1"/>
      <c r="X31" s="1"/>
      <c r="Y31" s="2"/>
      <c r="Z31" s="2"/>
      <c r="AA31" s="2"/>
      <c r="AB31" s="2"/>
      <c r="AC31" s="2"/>
      <c r="AD31" s="2"/>
      <c r="AE31" s="2"/>
      <c r="AF31" s="2"/>
      <c r="AG31" s="2"/>
      <c r="AH31" s="2"/>
      <c r="AI31" s="2"/>
      <c r="AJ31" s="2"/>
      <c r="AK31" s="2"/>
      <c r="AL31" s="2"/>
      <c r="AM31" s="2"/>
      <c r="AN31" s="2"/>
    </row>
    <row r="32" spans="1:40" ht="21" customHeight="1" x14ac:dyDescent="0.25">
      <c r="A32" s="417"/>
      <c r="B32" s="393"/>
      <c r="C32" s="390"/>
      <c r="D32" s="396"/>
      <c r="E32" s="390"/>
      <c r="F32" s="396"/>
      <c r="G32" s="390"/>
      <c r="H32" s="390"/>
      <c r="I32" s="188" t="s">
        <v>0</v>
      </c>
      <c r="J32" s="71">
        <v>3</v>
      </c>
      <c r="K32" s="190">
        <v>9066</v>
      </c>
      <c r="L32" s="72"/>
      <c r="M32" s="3"/>
      <c r="N32" s="3"/>
      <c r="O32" s="3"/>
      <c r="P32" s="195"/>
      <c r="Q32" s="1"/>
      <c r="R32" s="13"/>
      <c r="S32" s="1"/>
      <c r="T32" s="1"/>
      <c r="U32" s="1"/>
      <c r="V32" s="1"/>
      <c r="W32" s="1"/>
      <c r="X32" s="1"/>
      <c r="Y32" s="2"/>
      <c r="Z32" s="2"/>
      <c r="AA32" s="2"/>
      <c r="AB32" s="2"/>
      <c r="AC32" s="2"/>
      <c r="AD32" s="2"/>
      <c r="AE32" s="2"/>
      <c r="AF32" s="2"/>
      <c r="AG32" s="2"/>
      <c r="AH32" s="2"/>
      <c r="AI32" s="2"/>
      <c r="AJ32" s="2"/>
      <c r="AK32" s="2"/>
      <c r="AL32" s="2"/>
      <c r="AM32" s="2"/>
      <c r="AN32" s="2"/>
    </row>
    <row r="33" spans="1:40" ht="21" customHeight="1" x14ac:dyDescent="0.25">
      <c r="A33" s="417"/>
      <c r="B33" s="393"/>
      <c r="C33" s="390"/>
      <c r="D33" s="396"/>
      <c r="E33" s="390"/>
      <c r="F33" s="396"/>
      <c r="G33" s="390"/>
      <c r="H33" s="390"/>
      <c r="I33" s="188" t="s">
        <v>1</v>
      </c>
      <c r="J33" s="71"/>
      <c r="K33" s="190">
        <v>6000</v>
      </c>
      <c r="L33" s="72"/>
      <c r="M33" s="3"/>
      <c r="N33" s="3"/>
      <c r="O33" s="3"/>
      <c r="P33" s="195"/>
      <c r="Q33" s="1"/>
      <c r="R33" s="1"/>
      <c r="S33" s="1"/>
      <c r="T33" s="1"/>
      <c r="U33" s="1"/>
      <c r="V33" s="1"/>
      <c r="W33" s="1"/>
      <c r="X33" s="1"/>
      <c r="Y33" s="2"/>
      <c r="Z33" s="2"/>
      <c r="AA33" s="2"/>
      <c r="AB33" s="2"/>
      <c r="AC33" s="2"/>
      <c r="AD33" s="2"/>
      <c r="AE33" s="2"/>
      <c r="AF33" s="2"/>
      <c r="AG33" s="2"/>
      <c r="AH33" s="2"/>
      <c r="AI33" s="2"/>
      <c r="AJ33" s="2"/>
      <c r="AK33" s="2"/>
      <c r="AL33" s="2"/>
      <c r="AM33" s="2"/>
      <c r="AN33" s="2"/>
    </row>
    <row r="34" spans="1:40" ht="21" customHeight="1" x14ac:dyDescent="0.25">
      <c r="A34" s="417"/>
      <c r="B34" s="393"/>
      <c r="C34" s="390"/>
      <c r="D34" s="396"/>
      <c r="E34" s="390"/>
      <c r="F34" s="396"/>
      <c r="G34" s="390"/>
      <c r="H34" s="390"/>
      <c r="I34" s="188" t="s">
        <v>19</v>
      </c>
      <c r="J34" s="71">
        <v>11963</v>
      </c>
      <c r="K34" s="190">
        <v>382074.11999999994</v>
      </c>
      <c r="L34" s="72"/>
      <c r="M34" s="3"/>
      <c r="N34" s="3"/>
      <c r="O34" s="3"/>
      <c r="P34" s="195"/>
      <c r="Q34" s="1"/>
      <c r="R34" s="1"/>
      <c r="S34" s="1"/>
      <c r="T34" s="1"/>
      <c r="U34" s="1"/>
      <c r="V34" s="1"/>
      <c r="W34" s="1"/>
      <c r="X34" s="1"/>
      <c r="Y34" s="2"/>
      <c r="Z34" s="2"/>
      <c r="AA34" s="2"/>
      <c r="AB34" s="2"/>
      <c r="AC34" s="2"/>
      <c r="AD34" s="2"/>
      <c r="AE34" s="2"/>
      <c r="AF34" s="2"/>
      <c r="AG34" s="2"/>
      <c r="AH34" s="2"/>
      <c r="AI34" s="2"/>
      <c r="AJ34" s="2"/>
      <c r="AK34" s="2"/>
      <c r="AL34" s="2"/>
      <c r="AM34" s="2"/>
      <c r="AN34" s="2"/>
    </row>
    <row r="35" spans="1:40" ht="21" customHeight="1" x14ac:dyDescent="0.25">
      <c r="A35" s="417"/>
      <c r="B35" s="394"/>
      <c r="C35" s="391"/>
      <c r="D35" s="397"/>
      <c r="E35" s="391"/>
      <c r="F35" s="397"/>
      <c r="G35" s="391"/>
      <c r="H35" s="391"/>
      <c r="I35" s="188" t="s">
        <v>226</v>
      </c>
      <c r="J35" s="71" t="s">
        <v>121</v>
      </c>
      <c r="K35" s="190" t="s">
        <v>121</v>
      </c>
      <c r="L35" s="72"/>
      <c r="M35" s="3"/>
      <c r="N35" s="3"/>
      <c r="O35" s="3"/>
      <c r="P35" s="195"/>
      <c r="Q35" s="1"/>
      <c r="R35" s="1"/>
      <c r="S35" s="1"/>
      <c r="T35" s="1"/>
      <c r="U35" s="1"/>
      <c r="V35" s="1"/>
      <c r="W35" s="1"/>
      <c r="X35" s="1"/>
      <c r="Y35" s="2"/>
      <c r="Z35" s="2"/>
      <c r="AA35" s="2"/>
      <c r="AB35" s="2"/>
      <c r="AC35" s="2"/>
      <c r="AD35" s="2"/>
      <c r="AE35" s="2"/>
      <c r="AF35" s="2"/>
      <c r="AG35" s="2"/>
      <c r="AH35" s="2"/>
      <c r="AI35" s="2"/>
      <c r="AJ35" s="2"/>
      <c r="AK35" s="2"/>
      <c r="AL35" s="2"/>
      <c r="AM35" s="2"/>
      <c r="AN35" s="2"/>
    </row>
    <row r="36" spans="1:40" s="180" customFormat="1" ht="21" customHeight="1" x14ac:dyDescent="0.25">
      <c r="A36" s="417"/>
      <c r="B36" s="392" t="s">
        <v>9</v>
      </c>
      <c r="C36" s="389" t="s">
        <v>55</v>
      </c>
      <c r="D36" s="395" t="s">
        <v>51</v>
      </c>
      <c r="E36" s="389" t="s">
        <v>283</v>
      </c>
      <c r="F36" s="395" t="s">
        <v>321</v>
      </c>
      <c r="G36" s="389" t="s">
        <v>50</v>
      </c>
      <c r="H36" s="389" t="s">
        <v>52</v>
      </c>
      <c r="I36" s="209" t="s">
        <v>27</v>
      </c>
      <c r="J36" s="70">
        <f>SUM(J37:J41)</f>
        <v>42971</v>
      </c>
      <c r="K36" s="160">
        <v>268880.03999999998</v>
      </c>
      <c r="L36" s="74"/>
      <c r="M36" s="74"/>
      <c r="N36" s="74"/>
      <c r="O36" s="74">
        <f t="shared" ref="O36" si="3">SUM(O37:O40)</f>
        <v>0</v>
      </c>
      <c r="P36" s="197"/>
      <c r="Q36" s="168"/>
      <c r="R36" s="181"/>
      <c r="S36" s="181"/>
      <c r="T36" s="168"/>
      <c r="U36" s="168"/>
      <c r="V36" s="168"/>
      <c r="W36" s="168"/>
      <c r="X36" s="1"/>
      <c r="Y36" s="179"/>
      <c r="Z36" s="179"/>
      <c r="AA36" s="179"/>
      <c r="AB36" s="179"/>
      <c r="AC36" s="179"/>
      <c r="AD36" s="179"/>
      <c r="AE36" s="179"/>
      <c r="AF36" s="179"/>
      <c r="AG36" s="179"/>
      <c r="AH36" s="179"/>
      <c r="AI36" s="179"/>
      <c r="AJ36" s="179"/>
      <c r="AK36" s="179"/>
      <c r="AL36" s="179"/>
      <c r="AM36" s="179"/>
      <c r="AN36" s="179"/>
    </row>
    <row r="37" spans="1:40" ht="21" customHeight="1" x14ac:dyDescent="0.25">
      <c r="A37" s="417"/>
      <c r="B37" s="393"/>
      <c r="C37" s="390"/>
      <c r="D37" s="396"/>
      <c r="E37" s="390"/>
      <c r="F37" s="396"/>
      <c r="G37" s="390"/>
      <c r="H37" s="390"/>
      <c r="I37" s="188" t="s">
        <v>18</v>
      </c>
      <c r="J37" s="71">
        <v>32586</v>
      </c>
      <c r="K37" s="190">
        <v>136500</v>
      </c>
      <c r="L37" s="72"/>
      <c r="M37" s="3"/>
      <c r="N37" s="3"/>
      <c r="O37" s="3"/>
      <c r="P37" s="195"/>
      <c r="Q37" s="1"/>
      <c r="R37" s="1"/>
      <c r="S37" s="1"/>
      <c r="T37" s="1"/>
      <c r="U37" s="1"/>
      <c r="V37" s="1"/>
      <c r="W37" s="1"/>
      <c r="X37" s="1"/>
      <c r="Y37" s="2"/>
      <c r="Z37" s="2"/>
      <c r="AA37" s="2"/>
      <c r="AB37" s="2"/>
      <c r="AC37" s="2"/>
      <c r="AD37" s="2"/>
      <c r="AE37" s="2"/>
      <c r="AF37" s="2"/>
      <c r="AG37" s="2"/>
      <c r="AH37" s="2"/>
      <c r="AI37" s="2"/>
      <c r="AJ37" s="2"/>
      <c r="AK37" s="2"/>
      <c r="AL37" s="2"/>
      <c r="AM37" s="2"/>
      <c r="AN37" s="2"/>
    </row>
    <row r="38" spans="1:40" ht="21" customHeight="1" x14ac:dyDescent="0.25">
      <c r="A38" s="417"/>
      <c r="B38" s="393"/>
      <c r="C38" s="390"/>
      <c r="D38" s="396"/>
      <c r="E38" s="390"/>
      <c r="F38" s="396"/>
      <c r="G38" s="390"/>
      <c r="H38" s="390"/>
      <c r="I38" s="188" t="s">
        <v>0</v>
      </c>
      <c r="J38" s="71">
        <v>134</v>
      </c>
      <c r="K38" s="190">
        <v>3022</v>
      </c>
      <c r="L38" s="72"/>
      <c r="M38" s="3"/>
      <c r="N38" s="3"/>
      <c r="O38" s="3"/>
      <c r="P38" s="195"/>
      <c r="Q38" s="1"/>
      <c r="R38" s="13"/>
      <c r="S38" s="1"/>
      <c r="T38" s="1"/>
      <c r="U38" s="1"/>
      <c r="V38" s="1"/>
      <c r="W38" s="1"/>
      <c r="X38" s="1"/>
      <c r="Y38" s="2"/>
      <c r="Z38" s="2"/>
      <c r="AA38" s="2"/>
      <c r="AB38" s="2"/>
      <c r="AC38" s="2"/>
      <c r="AD38" s="2"/>
      <c r="AE38" s="2"/>
      <c r="AF38" s="2"/>
      <c r="AG38" s="2"/>
      <c r="AH38" s="2"/>
      <c r="AI38" s="2"/>
      <c r="AJ38" s="2"/>
      <c r="AK38" s="2"/>
      <c r="AL38" s="2"/>
      <c r="AM38" s="2"/>
      <c r="AN38" s="2"/>
    </row>
    <row r="39" spans="1:40" ht="21" customHeight="1" x14ac:dyDescent="0.25">
      <c r="A39" s="417"/>
      <c r="B39" s="393"/>
      <c r="C39" s="390"/>
      <c r="D39" s="396"/>
      <c r="E39" s="390"/>
      <c r="F39" s="396"/>
      <c r="G39" s="390"/>
      <c r="H39" s="390"/>
      <c r="I39" s="188" t="s">
        <v>1</v>
      </c>
      <c r="J39" s="71">
        <v>684</v>
      </c>
      <c r="K39" s="190">
        <v>2000</v>
      </c>
      <c r="L39" s="72"/>
      <c r="M39" s="3"/>
      <c r="N39" s="3"/>
      <c r="O39" s="3"/>
      <c r="P39" s="195"/>
      <c r="Q39" s="1"/>
      <c r="R39" s="1"/>
      <c r="S39" s="1"/>
      <c r="T39" s="1"/>
      <c r="U39" s="1"/>
      <c r="V39" s="1"/>
      <c r="W39" s="1"/>
      <c r="X39" s="1"/>
      <c r="Y39" s="2"/>
      <c r="Z39" s="2"/>
      <c r="AA39" s="2"/>
      <c r="AB39" s="2"/>
      <c r="AC39" s="2"/>
      <c r="AD39" s="2"/>
      <c r="AE39" s="2"/>
      <c r="AF39" s="2"/>
      <c r="AG39" s="2"/>
      <c r="AH39" s="2"/>
      <c r="AI39" s="2"/>
      <c r="AJ39" s="2"/>
      <c r="AK39" s="2"/>
      <c r="AL39" s="2"/>
      <c r="AM39" s="2"/>
      <c r="AN39" s="2"/>
    </row>
    <row r="40" spans="1:40" ht="21" customHeight="1" x14ac:dyDescent="0.25">
      <c r="A40" s="417"/>
      <c r="B40" s="393"/>
      <c r="C40" s="390"/>
      <c r="D40" s="396"/>
      <c r="E40" s="390"/>
      <c r="F40" s="396"/>
      <c r="G40" s="390"/>
      <c r="H40" s="390"/>
      <c r="I40" s="188" t="s">
        <v>19</v>
      </c>
      <c r="J40" s="71">
        <v>9567</v>
      </c>
      <c r="K40" s="190">
        <v>127358.04</v>
      </c>
      <c r="L40" s="72"/>
      <c r="M40" s="3"/>
      <c r="N40" s="3"/>
      <c r="O40" s="3"/>
      <c r="P40" s="195"/>
      <c r="Q40" s="1"/>
      <c r="R40" s="1"/>
      <c r="S40" s="1"/>
      <c r="T40" s="1"/>
      <c r="U40" s="1"/>
      <c r="V40" s="1"/>
      <c r="W40" s="1"/>
      <c r="X40" s="1"/>
      <c r="Y40" s="2"/>
      <c r="Z40" s="2"/>
      <c r="AA40" s="2"/>
      <c r="AB40" s="2"/>
      <c r="AC40" s="2"/>
      <c r="AD40" s="2"/>
      <c r="AE40" s="2"/>
      <c r="AF40" s="2"/>
      <c r="AG40" s="2"/>
      <c r="AH40" s="2"/>
      <c r="AI40" s="2"/>
      <c r="AJ40" s="2"/>
      <c r="AK40" s="2"/>
      <c r="AL40" s="2"/>
      <c r="AM40" s="2"/>
      <c r="AN40" s="2"/>
    </row>
    <row r="41" spans="1:40" ht="21" customHeight="1" x14ac:dyDescent="0.25">
      <c r="A41" s="417"/>
      <c r="B41" s="394"/>
      <c r="C41" s="391"/>
      <c r="D41" s="397"/>
      <c r="E41" s="391"/>
      <c r="F41" s="397"/>
      <c r="G41" s="391"/>
      <c r="H41" s="391"/>
      <c r="I41" s="188" t="s">
        <v>226</v>
      </c>
      <c r="J41" s="71" t="s">
        <v>121</v>
      </c>
      <c r="K41" s="190" t="s">
        <v>121</v>
      </c>
      <c r="L41" s="72"/>
      <c r="M41" s="3"/>
      <c r="N41" s="3"/>
      <c r="O41" s="3"/>
      <c r="P41" s="195"/>
      <c r="Q41" s="1"/>
      <c r="R41" s="1"/>
      <c r="S41" s="1"/>
      <c r="T41" s="1"/>
      <c r="U41" s="1"/>
      <c r="V41" s="1"/>
      <c r="W41" s="1"/>
      <c r="X41" s="1"/>
      <c r="Y41" s="2"/>
      <c r="Z41" s="2"/>
      <c r="AA41" s="2"/>
      <c r="AB41" s="2"/>
      <c r="AC41" s="2"/>
      <c r="AD41" s="2"/>
      <c r="AE41" s="2"/>
      <c r="AF41" s="2"/>
      <c r="AG41" s="2"/>
      <c r="AH41" s="2"/>
      <c r="AI41" s="2"/>
      <c r="AJ41" s="2"/>
      <c r="AK41" s="2"/>
      <c r="AL41" s="2"/>
      <c r="AM41" s="2"/>
      <c r="AN41" s="2"/>
    </row>
    <row r="42" spans="1:40" s="180" customFormat="1" ht="21" customHeight="1" x14ac:dyDescent="0.25">
      <c r="A42" s="417"/>
      <c r="B42" s="392" t="s">
        <v>47</v>
      </c>
      <c r="C42" s="389" t="s">
        <v>56</v>
      </c>
      <c r="D42" s="395" t="s">
        <v>78</v>
      </c>
      <c r="E42" s="389" t="s">
        <v>284</v>
      </c>
      <c r="F42" s="395" t="s">
        <v>286</v>
      </c>
      <c r="G42" s="389" t="s">
        <v>59</v>
      </c>
      <c r="H42" s="389" t="s">
        <v>15</v>
      </c>
      <c r="I42" s="209" t="s">
        <v>27</v>
      </c>
      <c r="J42" s="70">
        <f>SUM(J43:J47)</f>
        <v>0</v>
      </c>
      <c r="K42" s="160">
        <v>205201.02</v>
      </c>
      <c r="L42" s="74"/>
      <c r="M42" s="74"/>
      <c r="N42" s="74"/>
      <c r="O42" s="74">
        <f t="shared" ref="O42" si="4">SUM(O43:O46)</f>
        <v>0</v>
      </c>
      <c r="P42" s="197"/>
      <c r="Q42" s="168"/>
      <c r="R42" s="168"/>
      <c r="S42" s="168"/>
      <c r="T42" s="168"/>
      <c r="U42" s="168"/>
      <c r="V42" s="168"/>
      <c r="W42" s="168"/>
      <c r="X42" s="1"/>
      <c r="Y42" s="179"/>
      <c r="Z42" s="179"/>
      <c r="AA42" s="179"/>
      <c r="AB42" s="179"/>
      <c r="AC42" s="179"/>
      <c r="AD42" s="179"/>
      <c r="AE42" s="179"/>
      <c r="AF42" s="179"/>
      <c r="AG42" s="179"/>
      <c r="AH42" s="179"/>
      <c r="AI42" s="179"/>
      <c r="AJ42" s="179"/>
      <c r="AK42" s="179"/>
      <c r="AL42" s="179"/>
      <c r="AM42" s="179"/>
      <c r="AN42" s="179"/>
    </row>
    <row r="43" spans="1:40" ht="21" customHeight="1" x14ac:dyDescent="0.25">
      <c r="A43" s="417"/>
      <c r="B43" s="393"/>
      <c r="C43" s="390"/>
      <c r="D43" s="396"/>
      <c r="E43" s="390"/>
      <c r="F43" s="396"/>
      <c r="G43" s="390"/>
      <c r="H43" s="390"/>
      <c r="I43" s="188" t="s">
        <v>18</v>
      </c>
      <c r="J43" s="71"/>
      <c r="K43" s="190">
        <v>136500</v>
      </c>
      <c r="L43" s="72"/>
      <c r="M43" s="3"/>
      <c r="N43" s="3"/>
      <c r="O43" s="3"/>
      <c r="P43" s="195"/>
      <c r="Q43" s="1"/>
      <c r="R43" s="1"/>
      <c r="S43" s="1"/>
      <c r="T43" s="1"/>
      <c r="U43" s="1"/>
      <c r="V43" s="1"/>
      <c r="W43" s="1"/>
      <c r="X43" s="1"/>
      <c r="Y43" s="2"/>
      <c r="Z43" s="2"/>
      <c r="AA43" s="2"/>
      <c r="AB43" s="2"/>
      <c r="AC43" s="2"/>
      <c r="AD43" s="2"/>
      <c r="AE43" s="2"/>
      <c r="AF43" s="2"/>
      <c r="AG43" s="2"/>
      <c r="AH43" s="2"/>
      <c r="AI43" s="2"/>
      <c r="AJ43" s="2"/>
      <c r="AK43" s="2"/>
      <c r="AL43" s="2"/>
      <c r="AM43" s="2"/>
      <c r="AN43" s="2"/>
    </row>
    <row r="44" spans="1:40" ht="21" customHeight="1" x14ac:dyDescent="0.25">
      <c r="A44" s="417"/>
      <c r="B44" s="393"/>
      <c r="C44" s="390"/>
      <c r="D44" s="396"/>
      <c r="E44" s="390"/>
      <c r="F44" s="396"/>
      <c r="G44" s="390"/>
      <c r="H44" s="390"/>
      <c r="I44" s="188" t="s">
        <v>0</v>
      </c>
      <c r="J44" s="71"/>
      <c r="K44" s="190">
        <v>3022</v>
      </c>
      <c r="L44" s="72"/>
      <c r="M44" s="3"/>
      <c r="N44" s="3"/>
      <c r="O44" s="3"/>
      <c r="P44" s="195"/>
      <c r="Q44" s="1"/>
      <c r="R44" s="1"/>
      <c r="S44" s="1"/>
      <c r="T44" s="1"/>
      <c r="U44" s="1"/>
      <c r="V44" s="1"/>
      <c r="W44" s="1"/>
      <c r="X44" s="1"/>
      <c r="Y44" s="2"/>
      <c r="Z44" s="2"/>
      <c r="AA44" s="2"/>
      <c r="AB44" s="2"/>
      <c r="AC44" s="2"/>
      <c r="AD44" s="2"/>
      <c r="AE44" s="2"/>
      <c r="AF44" s="2"/>
      <c r="AG44" s="2"/>
      <c r="AH44" s="2"/>
      <c r="AI44" s="2"/>
      <c r="AJ44" s="2"/>
      <c r="AK44" s="2"/>
      <c r="AL44" s="2"/>
      <c r="AM44" s="2"/>
      <c r="AN44" s="2"/>
    </row>
    <row r="45" spans="1:40" ht="21" customHeight="1" x14ac:dyDescent="0.25">
      <c r="A45" s="417"/>
      <c r="B45" s="393"/>
      <c r="C45" s="390"/>
      <c r="D45" s="396"/>
      <c r="E45" s="390"/>
      <c r="F45" s="396"/>
      <c r="G45" s="390"/>
      <c r="H45" s="390"/>
      <c r="I45" s="188" t="s">
        <v>1</v>
      </c>
      <c r="J45" s="71"/>
      <c r="K45" s="190">
        <v>2000</v>
      </c>
      <c r="L45" s="72"/>
      <c r="M45" s="3"/>
      <c r="N45" s="3"/>
      <c r="O45" s="3"/>
      <c r="P45" s="195"/>
      <c r="Q45" s="1"/>
      <c r="R45" s="1"/>
      <c r="S45" s="1"/>
      <c r="T45" s="1"/>
      <c r="U45" s="1"/>
      <c r="V45" s="1"/>
      <c r="W45" s="1"/>
      <c r="X45" s="1"/>
      <c r="Y45" s="2"/>
      <c r="Z45" s="2"/>
      <c r="AA45" s="2"/>
      <c r="AB45" s="2"/>
      <c r="AC45" s="2"/>
      <c r="AD45" s="2"/>
      <c r="AE45" s="2"/>
      <c r="AF45" s="2"/>
      <c r="AG45" s="2"/>
      <c r="AH45" s="2"/>
      <c r="AI45" s="2"/>
      <c r="AJ45" s="2"/>
      <c r="AK45" s="2"/>
      <c r="AL45" s="2"/>
      <c r="AM45" s="2"/>
      <c r="AN45" s="2"/>
    </row>
    <row r="46" spans="1:40" ht="21" customHeight="1" x14ac:dyDescent="0.25">
      <c r="A46" s="417"/>
      <c r="B46" s="393"/>
      <c r="C46" s="390"/>
      <c r="D46" s="396"/>
      <c r="E46" s="390"/>
      <c r="F46" s="396"/>
      <c r="G46" s="390"/>
      <c r="H46" s="390"/>
      <c r="I46" s="188" t="s">
        <v>19</v>
      </c>
      <c r="J46" s="71"/>
      <c r="K46" s="190">
        <v>63679.02</v>
      </c>
      <c r="L46" s="72"/>
      <c r="M46" s="3"/>
      <c r="N46" s="3"/>
      <c r="O46" s="3"/>
      <c r="P46" s="195"/>
      <c r="Q46" s="1"/>
      <c r="R46" s="1"/>
      <c r="S46" s="1"/>
      <c r="T46" s="1"/>
      <c r="U46" s="1"/>
      <c r="V46" s="1"/>
      <c r="W46" s="1"/>
      <c r="X46" s="1"/>
      <c r="Y46" s="2"/>
      <c r="Z46" s="2"/>
      <c r="AA46" s="2"/>
      <c r="AB46" s="2"/>
      <c r="AC46" s="2"/>
      <c r="AD46" s="2"/>
      <c r="AE46" s="2"/>
      <c r="AF46" s="2"/>
      <c r="AG46" s="2"/>
      <c r="AH46" s="2"/>
      <c r="AI46" s="2"/>
      <c r="AJ46" s="2"/>
      <c r="AK46" s="2"/>
      <c r="AL46" s="2"/>
      <c r="AM46" s="2"/>
      <c r="AN46" s="2"/>
    </row>
    <row r="47" spans="1:40" ht="21" customHeight="1" x14ac:dyDescent="0.25">
      <c r="A47" s="417"/>
      <c r="B47" s="394"/>
      <c r="C47" s="391"/>
      <c r="D47" s="397"/>
      <c r="E47" s="391"/>
      <c r="F47" s="397"/>
      <c r="G47" s="391"/>
      <c r="H47" s="391"/>
      <c r="I47" s="188" t="s">
        <v>226</v>
      </c>
      <c r="J47" s="71" t="s">
        <v>121</v>
      </c>
      <c r="K47" s="190" t="s">
        <v>121</v>
      </c>
      <c r="L47" s="72"/>
      <c r="M47" s="3"/>
      <c r="N47" s="3"/>
      <c r="O47" s="3"/>
      <c r="P47" s="195"/>
      <c r="Q47" s="1"/>
      <c r="R47" s="1"/>
      <c r="S47" s="1"/>
      <c r="T47" s="1"/>
      <c r="U47" s="1"/>
      <c r="V47" s="1"/>
      <c r="W47" s="1"/>
      <c r="X47" s="1"/>
      <c r="Y47" s="2"/>
      <c r="Z47" s="2"/>
      <c r="AA47" s="2"/>
      <c r="AB47" s="2"/>
      <c r="AC47" s="2"/>
      <c r="AD47" s="2"/>
      <c r="AE47" s="2"/>
      <c r="AF47" s="2"/>
      <c r="AG47" s="2"/>
      <c r="AH47" s="2"/>
      <c r="AI47" s="2"/>
      <c r="AJ47" s="2"/>
      <c r="AK47" s="2"/>
      <c r="AL47" s="2"/>
      <c r="AM47" s="2"/>
      <c r="AN47" s="2"/>
    </row>
    <row r="48" spans="1:40" s="180" customFormat="1" ht="21" customHeight="1" x14ac:dyDescent="0.25">
      <c r="A48" s="417"/>
      <c r="B48" s="392" t="s">
        <v>48</v>
      </c>
      <c r="C48" s="389" t="s">
        <v>322</v>
      </c>
      <c r="D48" s="395" t="s">
        <v>78</v>
      </c>
      <c r="E48" s="389" t="s">
        <v>295</v>
      </c>
      <c r="F48" s="395" t="s">
        <v>294</v>
      </c>
      <c r="G48" s="389" t="s">
        <v>247</v>
      </c>
      <c r="H48" s="389" t="s">
        <v>15</v>
      </c>
      <c r="I48" s="209" t="s">
        <v>27</v>
      </c>
      <c r="J48" s="70">
        <f>SUM(J49:J53)</f>
        <v>0</v>
      </c>
      <c r="K48" s="160">
        <f>SUM(K49:K52)</f>
        <v>403320.05999999994</v>
      </c>
      <c r="L48" s="74"/>
      <c r="M48" s="74"/>
      <c r="N48" s="74"/>
      <c r="O48" s="74">
        <f t="shared" ref="O48" si="5">SUM(O49:O52)</f>
        <v>0</v>
      </c>
      <c r="P48" s="197"/>
      <c r="Q48" s="168"/>
      <c r="R48" s="168"/>
      <c r="S48" s="168"/>
      <c r="T48" s="168"/>
      <c r="U48" s="168"/>
      <c r="V48" s="168"/>
      <c r="W48" s="168"/>
      <c r="X48" s="1"/>
      <c r="Y48" s="179"/>
      <c r="Z48" s="179"/>
      <c r="AA48" s="179"/>
      <c r="AB48" s="179"/>
      <c r="AC48" s="179"/>
      <c r="AD48" s="179"/>
      <c r="AE48" s="179"/>
      <c r="AF48" s="179"/>
      <c r="AG48" s="179"/>
      <c r="AH48" s="179"/>
      <c r="AI48" s="179"/>
      <c r="AJ48" s="179"/>
      <c r="AK48" s="179"/>
      <c r="AL48" s="179"/>
      <c r="AM48" s="179"/>
      <c r="AN48" s="179"/>
    </row>
    <row r="49" spans="1:40" ht="21" customHeight="1" x14ac:dyDescent="0.25">
      <c r="A49" s="417"/>
      <c r="B49" s="393"/>
      <c r="C49" s="390"/>
      <c r="D49" s="396"/>
      <c r="E49" s="390"/>
      <c r="F49" s="396"/>
      <c r="G49" s="390"/>
      <c r="H49" s="390"/>
      <c r="I49" s="188" t="s">
        <v>18</v>
      </c>
      <c r="J49" s="71"/>
      <c r="K49" s="190">
        <f>PIN!D4*15%</f>
        <v>204750</v>
      </c>
      <c r="L49" s="72"/>
      <c r="M49" s="3"/>
      <c r="N49" s="3"/>
      <c r="O49" s="3"/>
      <c r="P49" s="195"/>
      <c r="Q49" s="1"/>
      <c r="R49" s="1"/>
      <c r="S49" s="1"/>
      <c r="T49" s="1"/>
      <c r="U49" s="1"/>
      <c r="V49" s="1"/>
      <c r="W49" s="1"/>
      <c r="X49" s="1"/>
      <c r="Y49" s="2"/>
      <c r="Z49" s="2"/>
      <c r="AA49" s="2"/>
      <c r="AB49" s="2"/>
      <c r="AC49" s="2"/>
      <c r="AD49" s="2"/>
      <c r="AE49" s="2"/>
      <c r="AF49" s="2"/>
      <c r="AG49" s="2"/>
      <c r="AH49" s="2"/>
      <c r="AI49" s="2"/>
      <c r="AJ49" s="2"/>
      <c r="AK49" s="2"/>
      <c r="AL49" s="2"/>
      <c r="AM49" s="2"/>
      <c r="AN49" s="2"/>
    </row>
    <row r="50" spans="1:40" ht="21" customHeight="1" x14ac:dyDescent="0.25">
      <c r="A50" s="417"/>
      <c r="B50" s="393"/>
      <c r="C50" s="390"/>
      <c r="D50" s="396"/>
      <c r="E50" s="390"/>
      <c r="F50" s="396"/>
      <c r="G50" s="390"/>
      <c r="H50" s="390"/>
      <c r="I50" s="188" t="s">
        <v>0</v>
      </c>
      <c r="J50" s="71"/>
      <c r="K50" s="190">
        <f>PIN!D5*15%</f>
        <v>4533</v>
      </c>
      <c r="L50" s="72"/>
      <c r="M50" s="3"/>
      <c r="N50" s="3"/>
      <c r="O50" s="3"/>
      <c r="P50" s="195"/>
      <c r="Q50" s="1"/>
      <c r="R50" s="1"/>
      <c r="S50" s="1"/>
      <c r="T50" s="1"/>
      <c r="U50" s="1"/>
      <c r="V50" s="1"/>
      <c r="W50" s="1"/>
      <c r="X50" s="1"/>
      <c r="Y50" s="2"/>
      <c r="Z50" s="2"/>
      <c r="AA50" s="2"/>
      <c r="AB50" s="2"/>
      <c r="AC50" s="2"/>
      <c r="AD50" s="2"/>
      <c r="AE50" s="2"/>
      <c r="AF50" s="2"/>
      <c r="AG50" s="2"/>
      <c r="AH50" s="2"/>
      <c r="AI50" s="2"/>
      <c r="AJ50" s="2"/>
      <c r="AK50" s="2"/>
      <c r="AL50" s="2"/>
      <c r="AM50" s="2"/>
      <c r="AN50" s="2"/>
    </row>
    <row r="51" spans="1:40" ht="21" customHeight="1" x14ac:dyDescent="0.25">
      <c r="A51" s="417"/>
      <c r="B51" s="393"/>
      <c r="C51" s="390"/>
      <c r="D51" s="396"/>
      <c r="E51" s="390"/>
      <c r="F51" s="396"/>
      <c r="G51" s="390"/>
      <c r="H51" s="390"/>
      <c r="I51" s="188" t="s">
        <v>1</v>
      </c>
      <c r="J51" s="71"/>
      <c r="K51" s="190">
        <f>PIN!D6*15%</f>
        <v>3000</v>
      </c>
      <c r="L51" s="72"/>
      <c r="M51" s="3"/>
      <c r="N51" s="3"/>
      <c r="O51" s="3"/>
      <c r="P51" s="195"/>
      <c r="Q51" s="1"/>
      <c r="R51" s="1"/>
      <c r="S51" s="1"/>
      <c r="T51" s="1"/>
      <c r="U51" s="1"/>
      <c r="V51" s="1"/>
      <c r="W51" s="1"/>
      <c r="X51" s="1"/>
      <c r="Y51" s="2"/>
      <c r="Z51" s="2"/>
      <c r="AA51" s="2"/>
      <c r="AB51" s="2"/>
      <c r="AC51" s="2"/>
      <c r="AD51" s="2"/>
      <c r="AE51" s="2"/>
      <c r="AF51" s="2"/>
      <c r="AG51" s="2"/>
      <c r="AH51" s="2"/>
      <c r="AI51" s="2"/>
      <c r="AJ51" s="2"/>
      <c r="AK51" s="2"/>
      <c r="AL51" s="2"/>
      <c r="AM51" s="2"/>
      <c r="AN51" s="2"/>
    </row>
    <row r="52" spans="1:40" ht="21" customHeight="1" x14ac:dyDescent="0.25">
      <c r="A52" s="417"/>
      <c r="B52" s="393"/>
      <c r="C52" s="390"/>
      <c r="D52" s="396"/>
      <c r="E52" s="390"/>
      <c r="F52" s="396"/>
      <c r="G52" s="390"/>
      <c r="H52" s="390"/>
      <c r="I52" s="188" t="s">
        <v>19</v>
      </c>
      <c r="J52" s="71"/>
      <c r="K52" s="190">
        <f>PIN!D3*15%</f>
        <v>191037.05999999997</v>
      </c>
      <c r="L52" s="72"/>
      <c r="M52" s="3"/>
      <c r="N52" s="3"/>
      <c r="O52" s="3"/>
      <c r="P52" s="195"/>
      <c r="Q52" s="1"/>
      <c r="R52" s="1"/>
      <c r="S52" s="1"/>
      <c r="T52" s="1"/>
      <c r="U52" s="1"/>
      <c r="V52" s="1"/>
      <c r="W52" s="1"/>
      <c r="X52" s="1"/>
      <c r="Y52" s="2"/>
      <c r="Z52" s="2"/>
      <c r="AA52" s="2"/>
      <c r="AB52" s="2"/>
      <c r="AC52" s="2"/>
      <c r="AD52" s="2"/>
      <c r="AE52" s="2"/>
      <c r="AF52" s="2"/>
      <c r="AG52" s="2"/>
      <c r="AH52" s="2"/>
      <c r="AI52" s="2"/>
      <c r="AJ52" s="2"/>
      <c r="AK52" s="2"/>
      <c r="AL52" s="2"/>
      <c r="AM52" s="2"/>
      <c r="AN52" s="2"/>
    </row>
    <row r="53" spans="1:40" ht="21" customHeight="1" x14ac:dyDescent="0.25">
      <c r="A53" s="417"/>
      <c r="B53" s="394"/>
      <c r="C53" s="391"/>
      <c r="D53" s="397"/>
      <c r="E53" s="391"/>
      <c r="F53" s="397"/>
      <c r="G53" s="391"/>
      <c r="H53" s="391"/>
      <c r="I53" s="188" t="s">
        <v>226</v>
      </c>
      <c r="J53" s="71" t="s">
        <v>121</v>
      </c>
      <c r="K53" s="190" t="s">
        <v>121</v>
      </c>
      <c r="L53" s="72"/>
      <c r="M53" s="3"/>
      <c r="N53" s="3"/>
      <c r="O53" s="3"/>
      <c r="P53" s="195"/>
      <c r="Q53" s="1"/>
      <c r="R53" s="1"/>
      <c r="S53" s="1"/>
      <c r="T53" s="1"/>
      <c r="U53" s="1"/>
      <c r="V53" s="1"/>
      <c r="W53" s="1"/>
      <c r="X53" s="1"/>
      <c r="Y53" s="2"/>
      <c r="Z53" s="2"/>
      <c r="AA53" s="2"/>
      <c r="AB53" s="2"/>
      <c r="AC53" s="2"/>
      <c r="AD53" s="2"/>
      <c r="AE53" s="2"/>
      <c r="AF53" s="2"/>
      <c r="AG53" s="2"/>
      <c r="AH53" s="2"/>
      <c r="AI53" s="2"/>
      <c r="AJ53" s="2"/>
      <c r="AK53" s="2"/>
      <c r="AL53" s="2"/>
      <c r="AM53" s="2"/>
      <c r="AN53" s="2"/>
    </row>
    <row r="54" spans="1:40" s="2" customFormat="1" ht="9.9499999999999993" customHeight="1" x14ac:dyDescent="0.25">
      <c r="A54" s="20" t="s">
        <v>16</v>
      </c>
      <c r="B54" s="55"/>
      <c r="C54" s="17"/>
      <c r="D54" s="84"/>
      <c r="E54" s="17"/>
      <c r="F54" s="17"/>
      <c r="G54" s="17"/>
      <c r="H54" s="18"/>
      <c r="I54" s="210"/>
      <c r="J54" s="19"/>
      <c r="K54" s="170"/>
      <c r="L54" s="21"/>
      <c r="M54" s="21"/>
      <c r="N54" s="21"/>
      <c r="O54" s="21"/>
      <c r="P54" s="195"/>
      <c r="Q54" s="1"/>
      <c r="R54" s="1"/>
      <c r="S54" s="1"/>
      <c r="T54" s="1"/>
      <c r="U54" s="1"/>
      <c r="V54" s="1"/>
      <c r="W54" s="1"/>
      <c r="X54" s="1"/>
    </row>
    <row r="55" spans="1:40" s="2" customFormat="1" ht="9.9499999999999993" customHeight="1" x14ac:dyDescent="0.25">
      <c r="A55" s="22" t="s">
        <v>61</v>
      </c>
      <c r="B55" s="55"/>
      <c r="C55" s="17"/>
      <c r="D55" s="84"/>
      <c r="E55" s="17"/>
      <c r="F55" s="17"/>
      <c r="G55" s="17"/>
      <c r="H55" s="18"/>
      <c r="I55" s="210"/>
      <c r="J55" s="19"/>
      <c r="K55" s="170"/>
      <c r="L55" s="21"/>
      <c r="M55" s="21"/>
      <c r="N55" s="21"/>
      <c r="O55" s="21"/>
      <c r="P55" s="195"/>
      <c r="Q55" s="1"/>
      <c r="R55" s="1"/>
      <c r="S55" s="1"/>
      <c r="T55" s="1"/>
      <c r="U55" s="1"/>
      <c r="V55" s="1"/>
      <c r="W55" s="1"/>
      <c r="X55" s="1"/>
    </row>
    <row r="56" spans="1:40" s="2" customFormat="1" ht="9.9499999999999993" customHeight="1" x14ac:dyDescent="0.25">
      <c r="A56" s="22" t="s">
        <v>62</v>
      </c>
      <c r="B56" s="55"/>
      <c r="C56" s="17"/>
      <c r="D56" s="84"/>
      <c r="E56" s="17"/>
      <c r="F56" s="17"/>
      <c r="G56" s="17"/>
      <c r="H56" s="18"/>
      <c r="I56" s="210"/>
      <c r="J56" s="19"/>
      <c r="K56" s="170"/>
      <c r="L56" s="21"/>
      <c r="M56" s="21"/>
      <c r="N56" s="21"/>
      <c r="O56" s="21"/>
      <c r="P56" s="195"/>
      <c r="Q56" s="1"/>
      <c r="R56" s="1"/>
      <c r="S56" s="1"/>
      <c r="T56" s="1"/>
      <c r="U56" s="1"/>
      <c r="V56" s="1"/>
      <c r="W56" s="1"/>
      <c r="X56" s="1"/>
    </row>
    <row r="57" spans="1:40" ht="15" customHeight="1" x14ac:dyDescent="0.25">
      <c r="A57" s="108" t="s">
        <v>289</v>
      </c>
      <c r="D57" s="21"/>
      <c r="E57" s="21"/>
      <c r="F57" s="21"/>
      <c r="G57" s="21"/>
      <c r="H57" s="21"/>
      <c r="I57" s="87"/>
      <c r="J57" s="21"/>
      <c r="K57" s="21"/>
      <c r="P57" s="195"/>
      <c r="Q57" s="1"/>
      <c r="R57" s="1"/>
      <c r="S57" s="1"/>
      <c r="T57" s="1"/>
      <c r="U57" s="1"/>
      <c r="V57" s="1"/>
      <c r="W57" s="1"/>
      <c r="X57" s="1"/>
    </row>
    <row r="58" spans="1:40" s="2" customFormat="1" ht="9.9499999999999993" customHeight="1" x14ac:dyDescent="0.25">
      <c r="A58" s="22" t="s">
        <v>63</v>
      </c>
      <c r="B58" s="55"/>
      <c r="C58" s="17"/>
      <c r="D58" s="21"/>
      <c r="E58" s="21"/>
      <c r="F58" s="21"/>
      <c r="G58" s="17"/>
      <c r="H58" s="18"/>
      <c r="I58" s="210"/>
      <c r="J58" s="19"/>
      <c r="K58" s="170"/>
      <c r="L58" s="21"/>
      <c r="M58" s="21"/>
      <c r="N58" s="21"/>
      <c r="O58" s="21"/>
      <c r="P58" s="195"/>
      <c r="Q58" s="1"/>
      <c r="R58" s="1"/>
      <c r="S58" s="1"/>
      <c r="T58" s="1"/>
      <c r="U58" s="1"/>
      <c r="V58" s="1"/>
      <c r="W58" s="1"/>
      <c r="X58" s="1"/>
    </row>
    <row r="59" spans="1:40" ht="15" customHeight="1" x14ac:dyDescent="0.25">
      <c r="A59" s="108" t="s">
        <v>323</v>
      </c>
      <c r="D59" s="21"/>
      <c r="E59" s="21"/>
      <c r="F59" s="21"/>
      <c r="G59" s="21"/>
      <c r="H59" s="21"/>
      <c r="P59" s="195"/>
    </row>
    <row r="60" spans="1:40" s="109" customFormat="1" ht="21" customHeight="1" x14ac:dyDescent="0.25">
      <c r="A60" s="48"/>
      <c r="B60" s="432"/>
      <c r="C60" s="432"/>
      <c r="D60" s="87"/>
      <c r="E60" s="112"/>
      <c r="F60" s="112"/>
      <c r="G60" s="112"/>
      <c r="H60" s="112"/>
      <c r="I60" s="87"/>
      <c r="J60" s="60"/>
      <c r="K60" s="350">
        <v>2023</v>
      </c>
      <c r="L60" s="350"/>
      <c r="M60" s="350"/>
      <c r="N60" s="350"/>
      <c r="O60" s="350"/>
      <c r="P60" s="193"/>
      <c r="Q60" s="52"/>
      <c r="R60" s="52"/>
      <c r="S60" s="52"/>
      <c r="T60" s="52"/>
      <c r="U60" s="52"/>
      <c r="V60" s="52"/>
      <c r="W60" s="52"/>
      <c r="X60" s="1"/>
      <c r="Y60" s="53"/>
      <c r="Z60" s="53"/>
      <c r="AA60" s="53"/>
      <c r="AB60" s="53"/>
      <c r="AC60" s="53"/>
      <c r="AD60" s="53"/>
      <c r="AE60" s="53"/>
      <c r="AF60" s="53"/>
      <c r="AG60" s="53"/>
      <c r="AH60" s="53"/>
      <c r="AI60" s="53"/>
      <c r="AJ60" s="53"/>
      <c r="AK60" s="53"/>
      <c r="AL60" s="53"/>
      <c r="AM60" s="53"/>
      <c r="AN60" s="53"/>
    </row>
    <row r="61" spans="1:40" s="53" customFormat="1" ht="38.25" x14ac:dyDescent="0.25">
      <c r="A61" s="129" t="s">
        <v>2</v>
      </c>
      <c r="B61" s="130" t="s">
        <v>3</v>
      </c>
      <c r="C61" s="131" t="s">
        <v>4</v>
      </c>
      <c r="D61" s="132" t="s">
        <v>12</v>
      </c>
      <c r="E61" s="131" t="s">
        <v>10</v>
      </c>
      <c r="F61" s="127" t="s">
        <v>271</v>
      </c>
      <c r="G61" s="131" t="s">
        <v>11</v>
      </c>
      <c r="H61" s="131" t="s">
        <v>13</v>
      </c>
      <c r="I61" s="132" t="s">
        <v>21</v>
      </c>
      <c r="J61" s="133" t="s">
        <v>5</v>
      </c>
      <c r="K61" s="136" t="s">
        <v>22</v>
      </c>
      <c r="L61" s="123" t="s">
        <v>217</v>
      </c>
      <c r="M61" s="123" t="s">
        <v>218</v>
      </c>
      <c r="N61" s="123" t="s">
        <v>219</v>
      </c>
      <c r="O61" s="123" t="s">
        <v>220</v>
      </c>
      <c r="P61" s="193"/>
      <c r="Q61" s="121" t="s">
        <v>28</v>
      </c>
      <c r="R61" s="121">
        <v>2018</v>
      </c>
      <c r="S61" s="121">
        <v>2019</v>
      </c>
      <c r="T61" s="121">
        <v>2020</v>
      </c>
      <c r="U61" s="121">
        <v>2021</v>
      </c>
      <c r="V61" s="121">
        <v>2022</v>
      </c>
      <c r="W61" s="121">
        <v>2023</v>
      </c>
      <c r="X61" s="202" t="s">
        <v>276</v>
      </c>
    </row>
    <row r="62" spans="1:40" s="180" customFormat="1" ht="21" customHeight="1" x14ac:dyDescent="0.25">
      <c r="A62" s="417" t="s">
        <v>253</v>
      </c>
      <c r="B62" s="349" t="s">
        <v>6</v>
      </c>
      <c r="C62" s="375" t="s">
        <v>64</v>
      </c>
      <c r="D62" s="372" t="s">
        <v>78</v>
      </c>
      <c r="E62" s="375" t="s">
        <v>287</v>
      </c>
      <c r="F62" s="372" t="s">
        <v>288</v>
      </c>
      <c r="G62" s="375" t="s">
        <v>65</v>
      </c>
      <c r="H62" s="375" t="s">
        <v>66</v>
      </c>
      <c r="I62" s="178" t="s">
        <v>27</v>
      </c>
      <c r="J62" s="16">
        <f>SUM(J63:J67)</f>
        <v>151477</v>
      </c>
      <c r="K62" s="162">
        <v>230000</v>
      </c>
      <c r="L62" s="15"/>
      <c r="M62" s="15"/>
      <c r="N62" s="15"/>
      <c r="O62" s="15"/>
      <c r="P62" s="197"/>
      <c r="Q62" s="6" t="s">
        <v>29</v>
      </c>
      <c r="R62" s="7">
        <v>8755000</v>
      </c>
      <c r="S62" s="7">
        <v>9250000</v>
      </c>
      <c r="T62" s="7">
        <v>10000000</v>
      </c>
      <c r="U62" s="35">
        <v>13000000</v>
      </c>
      <c r="V62" s="35">
        <v>13000000</v>
      </c>
      <c r="W62" s="35">
        <v>31740000</v>
      </c>
      <c r="X62" s="434" t="s">
        <v>342</v>
      </c>
      <c r="Y62" s="179"/>
      <c r="Z62" s="179"/>
      <c r="AA62" s="179"/>
      <c r="AB62" s="179"/>
      <c r="AC62" s="179"/>
      <c r="AD62" s="179"/>
      <c r="AE62" s="179"/>
      <c r="AF62" s="179"/>
      <c r="AG62" s="179"/>
      <c r="AH62" s="179"/>
      <c r="AI62" s="179"/>
      <c r="AJ62" s="179"/>
      <c r="AK62" s="179"/>
      <c r="AL62" s="179"/>
      <c r="AM62" s="179"/>
      <c r="AN62" s="179"/>
    </row>
    <row r="63" spans="1:40" ht="21" customHeight="1" x14ac:dyDescent="0.25">
      <c r="A63" s="417"/>
      <c r="B63" s="349"/>
      <c r="C63" s="376"/>
      <c r="D63" s="373"/>
      <c r="E63" s="376"/>
      <c r="F63" s="373"/>
      <c r="G63" s="376"/>
      <c r="H63" s="376"/>
      <c r="I63" s="183" t="s">
        <v>18</v>
      </c>
      <c r="J63" s="14">
        <v>13402</v>
      </c>
      <c r="K63" s="191">
        <v>41400</v>
      </c>
      <c r="L63" s="3"/>
      <c r="M63" s="3"/>
      <c r="N63" s="3"/>
      <c r="O63" s="3"/>
      <c r="P63" s="195"/>
      <c r="Q63" s="6" t="s">
        <v>30</v>
      </c>
      <c r="R63" s="9">
        <v>0.5</v>
      </c>
      <c r="S63" s="9">
        <v>0.3</v>
      </c>
      <c r="T63" s="9">
        <v>0.25</v>
      </c>
      <c r="U63" s="9">
        <v>0.25</v>
      </c>
      <c r="V63" s="9">
        <v>0.25</v>
      </c>
      <c r="W63" s="9">
        <v>0.25</v>
      </c>
      <c r="X63" s="435"/>
      <c r="Y63" s="2"/>
      <c r="Z63" s="2"/>
      <c r="AA63" s="2"/>
      <c r="AB63" s="2"/>
      <c r="AC63" s="2"/>
      <c r="AD63" s="2"/>
      <c r="AE63" s="2"/>
      <c r="AF63" s="2"/>
      <c r="AG63" s="2"/>
      <c r="AH63" s="2"/>
      <c r="AI63" s="2"/>
      <c r="AJ63" s="2"/>
      <c r="AK63" s="2"/>
      <c r="AL63" s="2"/>
      <c r="AM63" s="2"/>
      <c r="AN63" s="2"/>
    </row>
    <row r="64" spans="1:40" ht="21" customHeight="1" x14ac:dyDescent="0.25">
      <c r="A64" s="417"/>
      <c r="B64" s="349"/>
      <c r="C64" s="376"/>
      <c r="D64" s="373"/>
      <c r="E64" s="376"/>
      <c r="F64" s="373"/>
      <c r="G64" s="376"/>
      <c r="H64" s="376"/>
      <c r="I64" s="188" t="s">
        <v>0</v>
      </c>
      <c r="J64" s="8"/>
      <c r="K64" s="191">
        <v>9177</v>
      </c>
      <c r="L64" s="3"/>
      <c r="M64" s="3"/>
      <c r="N64" s="3"/>
      <c r="O64" s="3"/>
      <c r="P64" s="195"/>
      <c r="Q64" s="10" t="s">
        <v>31</v>
      </c>
      <c r="R64" s="9">
        <v>0.5</v>
      </c>
      <c r="S64" s="9">
        <v>0.7</v>
      </c>
      <c r="T64" s="9">
        <v>0.75</v>
      </c>
      <c r="U64" s="9">
        <v>0.75</v>
      </c>
      <c r="V64" s="9">
        <v>0.75</v>
      </c>
      <c r="W64" s="9">
        <v>0.75</v>
      </c>
      <c r="X64" s="436"/>
      <c r="Y64" s="2"/>
      <c r="Z64" s="2"/>
      <c r="AA64" s="2"/>
      <c r="AB64" s="2"/>
      <c r="AC64" s="2"/>
      <c r="AD64" s="2"/>
      <c r="AE64" s="2"/>
      <c r="AF64" s="2"/>
      <c r="AG64" s="2"/>
      <c r="AH64" s="2"/>
      <c r="AI64" s="2"/>
      <c r="AJ64" s="2"/>
      <c r="AK64" s="2"/>
      <c r="AL64" s="2"/>
      <c r="AM64" s="2"/>
      <c r="AN64" s="2"/>
    </row>
    <row r="65" spans="1:40" ht="21" customHeight="1" x14ac:dyDescent="0.25">
      <c r="A65" s="417"/>
      <c r="B65" s="349"/>
      <c r="C65" s="376"/>
      <c r="D65" s="373"/>
      <c r="E65" s="376"/>
      <c r="F65" s="373"/>
      <c r="G65" s="376"/>
      <c r="H65" s="376"/>
      <c r="I65" s="188" t="s">
        <v>1</v>
      </c>
      <c r="J65" s="8"/>
      <c r="K65" s="191">
        <v>6923</v>
      </c>
      <c r="L65" s="3"/>
      <c r="M65" s="3"/>
      <c r="N65" s="3"/>
      <c r="O65" s="3"/>
      <c r="P65" s="195"/>
      <c r="Q65" s="1"/>
      <c r="R65" s="1"/>
      <c r="S65" s="1"/>
      <c r="T65" s="1"/>
      <c r="U65" s="1"/>
      <c r="V65" s="1"/>
      <c r="W65" s="1"/>
      <c r="X65" s="1"/>
      <c r="Y65" s="2"/>
      <c r="Z65" s="2"/>
      <c r="AA65" s="2"/>
      <c r="AB65" s="2"/>
      <c r="AC65" s="2"/>
      <c r="AD65" s="2"/>
      <c r="AE65" s="2"/>
      <c r="AF65" s="2"/>
      <c r="AG65" s="2"/>
      <c r="AH65" s="2"/>
      <c r="AI65" s="2"/>
      <c r="AJ65" s="2"/>
      <c r="AK65" s="2"/>
      <c r="AL65" s="2"/>
      <c r="AM65" s="2"/>
      <c r="AN65" s="2"/>
    </row>
    <row r="66" spans="1:40" ht="21" customHeight="1" x14ac:dyDescent="0.25">
      <c r="A66" s="417"/>
      <c r="B66" s="349"/>
      <c r="C66" s="376"/>
      <c r="D66" s="373"/>
      <c r="E66" s="376"/>
      <c r="F66" s="373"/>
      <c r="G66" s="376"/>
      <c r="H66" s="376"/>
      <c r="I66" s="183" t="s">
        <v>19</v>
      </c>
      <c r="J66" s="14">
        <v>138075</v>
      </c>
      <c r="K66" s="191">
        <v>172500</v>
      </c>
      <c r="L66" s="15"/>
      <c r="M66" s="15"/>
      <c r="N66" s="15"/>
      <c r="O66" s="3"/>
      <c r="P66" s="195"/>
      <c r="Q66" s="78"/>
      <c r="R66" s="1"/>
      <c r="S66" s="1"/>
      <c r="T66" s="1"/>
      <c r="U66" s="78"/>
      <c r="V66" s="1"/>
      <c r="W66" s="1"/>
      <c r="X66" s="1"/>
      <c r="Y66" s="2"/>
      <c r="Z66" s="2"/>
      <c r="AA66" s="2"/>
      <c r="AB66" s="2"/>
      <c r="AC66" s="2"/>
      <c r="AD66" s="2"/>
      <c r="AE66" s="2"/>
      <c r="AF66" s="2"/>
      <c r="AG66" s="2"/>
      <c r="AH66" s="2"/>
      <c r="AI66" s="2"/>
      <c r="AJ66" s="2"/>
      <c r="AK66" s="2"/>
      <c r="AL66" s="2"/>
      <c r="AM66" s="2"/>
      <c r="AN66" s="2"/>
    </row>
    <row r="67" spans="1:40" ht="21" customHeight="1" x14ac:dyDescent="0.25">
      <c r="A67" s="417"/>
      <c r="B67" s="349"/>
      <c r="C67" s="377"/>
      <c r="D67" s="374"/>
      <c r="E67" s="377"/>
      <c r="F67" s="374"/>
      <c r="G67" s="377"/>
      <c r="H67" s="377"/>
      <c r="I67" s="183" t="s">
        <v>226</v>
      </c>
      <c r="J67" s="71" t="s">
        <v>121</v>
      </c>
      <c r="K67" s="190" t="s">
        <v>121</v>
      </c>
      <c r="L67" s="3"/>
      <c r="M67" s="3"/>
      <c r="N67" s="3"/>
      <c r="O67" s="3"/>
      <c r="P67" s="195"/>
      <c r="Q67" s="78"/>
      <c r="R67" s="78"/>
      <c r="S67" s="1"/>
      <c r="T67" s="78"/>
      <c r="U67" s="78"/>
      <c r="V67" s="79"/>
      <c r="W67" s="1"/>
      <c r="X67" s="1"/>
      <c r="Y67" s="2"/>
      <c r="Z67" s="2"/>
      <c r="AA67" s="2"/>
      <c r="AB67" s="2"/>
      <c r="AC67" s="2"/>
      <c r="AD67" s="2"/>
      <c r="AE67" s="2"/>
      <c r="AF67" s="2"/>
      <c r="AG67" s="2"/>
      <c r="AH67" s="2"/>
      <c r="AI67" s="2"/>
      <c r="AJ67" s="2"/>
      <c r="AK67" s="2"/>
      <c r="AL67" s="2"/>
      <c r="AM67" s="2"/>
      <c r="AN67" s="2"/>
    </row>
    <row r="68" spans="1:40" s="2" customFormat="1" ht="9.9499999999999993" customHeight="1" x14ac:dyDescent="0.25">
      <c r="A68" s="20" t="s">
        <v>40</v>
      </c>
      <c r="B68" s="55"/>
      <c r="C68" s="17"/>
      <c r="D68" s="84"/>
      <c r="E68" s="17"/>
      <c r="F68" s="17"/>
      <c r="G68" s="17"/>
      <c r="H68" s="18"/>
      <c r="I68" s="210"/>
      <c r="J68" s="19"/>
      <c r="K68" s="170"/>
      <c r="L68" s="21"/>
      <c r="M68" s="21"/>
      <c r="N68" s="21"/>
      <c r="O68" s="21"/>
      <c r="P68" s="195"/>
      <c r="Q68" s="78"/>
      <c r="R68" s="1"/>
      <c r="S68" s="1"/>
      <c r="T68" s="1"/>
      <c r="U68" s="78"/>
      <c r="V68" s="79"/>
      <c r="W68" s="1"/>
      <c r="X68" s="1"/>
    </row>
    <row r="69" spans="1:40" s="2" customFormat="1" ht="9.9499999999999993" customHeight="1" x14ac:dyDescent="0.25">
      <c r="A69" s="22" t="s">
        <v>67</v>
      </c>
      <c r="B69" s="55"/>
      <c r="C69" s="17"/>
      <c r="D69" s="84"/>
      <c r="E69" s="17"/>
      <c r="F69" s="17"/>
      <c r="G69" s="17"/>
      <c r="H69" s="18"/>
      <c r="I69" s="210"/>
      <c r="J69" s="19"/>
      <c r="K69" s="170"/>
      <c r="L69" s="21"/>
      <c r="M69" s="21"/>
      <c r="N69" s="21"/>
      <c r="O69" s="21"/>
      <c r="P69" s="195"/>
      <c r="Q69" s="1"/>
      <c r="R69" s="1"/>
      <c r="S69" s="1"/>
      <c r="T69" s="1"/>
      <c r="U69" s="1"/>
      <c r="V69" s="1"/>
      <c r="W69" s="1"/>
      <c r="X69" s="1"/>
    </row>
    <row r="70" spans="1:40" s="2" customFormat="1" ht="9.9499999999999993" customHeight="1" x14ac:dyDescent="0.25">
      <c r="A70" s="22" t="s">
        <v>68</v>
      </c>
      <c r="B70" s="55"/>
      <c r="C70" s="17"/>
      <c r="D70" s="84"/>
      <c r="E70" s="17"/>
      <c r="F70" s="17"/>
      <c r="G70" s="17"/>
      <c r="H70" s="18"/>
      <c r="I70" s="210"/>
      <c r="J70" s="19"/>
      <c r="K70" s="170"/>
      <c r="L70" s="21"/>
      <c r="M70" s="21"/>
      <c r="N70" s="21"/>
      <c r="O70" s="21"/>
      <c r="P70" s="195"/>
      <c r="Q70" s="1"/>
      <c r="R70" s="1"/>
      <c r="S70" s="1"/>
      <c r="T70" s="1"/>
      <c r="U70" s="1"/>
      <c r="V70" s="1"/>
      <c r="W70" s="1"/>
      <c r="X70" s="1"/>
    </row>
    <row r="71" spans="1:40" s="109" customFormat="1" ht="21" customHeight="1" x14ac:dyDescent="0.25">
      <c r="A71" s="48"/>
      <c r="B71" s="418"/>
      <c r="C71" s="419"/>
      <c r="D71" s="87"/>
      <c r="E71" s="112"/>
      <c r="F71" s="112"/>
      <c r="G71" s="112"/>
      <c r="H71" s="112"/>
      <c r="I71" s="87"/>
      <c r="J71" s="60"/>
      <c r="K71" s="350">
        <v>2023</v>
      </c>
      <c r="L71" s="350"/>
      <c r="M71" s="350"/>
      <c r="N71" s="350"/>
      <c r="O71" s="350"/>
      <c r="P71" s="193"/>
      <c r="Q71" s="52"/>
      <c r="R71" s="52"/>
      <c r="S71" s="52"/>
      <c r="T71" s="52"/>
      <c r="U71" s="52"/>
      <c r="V71" s="52"/>
      <c r="W71" s="52"/>
      <c r="X71" s="1"/>
      <c r="Y71" s="53"/>
      <c r="Z71" s="53"/>
      <c r="AA71" s="53"/>
      <c r="AB71" s="53"/>
      <c r="AC71" s="53"/>
      <c r="AD71" s="53"/>
      <c r="AE71" s="53"/>
      <c r="AF71" s="53"/>
      <c r="AG71" s="53"/>
      <c r="AH71" s="53"/>
      <c r="AI71" s="53"/>
      <c r="AJ71" s="53"/>
      <c r="AK71" s="53"/>
      <c r="AL71" s="53"/>
      <c r="AM71" s="53"/>
      <c r="AN71" s="53"/>
    </row>
    <row r="72" spans="1:40" s="53" customFormat="1" ht="38.25" x14ac:dyDescent="0.25">
      <c r="A72" s="134" t="s">
        <v>2</v>
      </c>
      <c r="B72" s="135" t="s">
        <v>3</v>
      </c>
      <c r="C72" s="131" t="s">
        <v>4</v>
      </c>
      <c r="D72" s="132" t="s">
        <v>12</v>
      </c>
      <c r="E72" s="131" t="s">
        <v>10</v>
      </c>
      <c r="F72" s="127" t="s">
        <v>271</v>
      </c>
      <c r="G72" s="131" t="s">
        <v>11</v>
      </c>
      <c r="H72" s="131" t="s">
        <v>13</v>
      </c>
      <c r="I72" s="132" t="s">
        <v>21</v>
      </c>
      <c r="J72" s="133" t="s">
        <v>5</v>
      </c>
      <c r="K72" s="136" t="s">
        <v>22</v>
      </c>
      <c r="L72" s="123" t="s">
        <v>217</v>
      </c>
      <c r="M72" s="123" t="s">
        <v>218</v>
      </c>
      <c r="N72" s="123" t="s">
        <v>219</v>
      </c>
      <c r="O72" s="123" t="s">
        <v>220</v>
      </c>
      <c r="P72" s="193"/>
      <c r="Q72" s="121" t="s">
        <v>28</v>
      </c>
      <c r="R72" s="121">
        <v>2018</v>
      </c>
      <c r="S72" s="121">
        <v>2019</v>
      </c>
      <c r="T72" s="121">
        <v>2020</v>
      </c>
      <c r="U72" s="121">
        <v>2021</v>
      </c>
      <c r="V72" s="121">
        <v>2022</v>
      </c>
      <c r="W72" s="121">
        <v>2023</v>
      </c>
      <c r="X72" s="202" t="s">
        <v>276</v>
      </c>
    </row>
    <row r="73" spans="1:40" s="180" customFormat="1" ht="21" customHeight="1" x14ac:dyDescent="0.25">
      <c r="A73" s="420" t="s">
        <v>69</v>
      </c>
      <c r="B73" s="399" t="s">
        <v>6</v>
      </c>
      <c r="C73" s="375" t="s">
        <v>70</v>
      </c>
      <c r="D73" s="372" t="s">
        <v>78</v>
      </c>
      <c r="E73" s="375" t="s">
        <v>290</v>
      </c>
      <c r="F73" s="372" t="s">
        <v>336</v>
      </c>
      <c r="G73" s="375" t="s">
        <v>58</v>
      </c>
      <c r="H73" s="375" t="s">
        <v>15</v>
      </c>
      <c r="I73" s="178" t="s">
        <v>27</v>
      </c>
      <c r="J73" s="69">
        <f>SUM(J74:J78)</f>
        <v>510873</v>
      </c>
      <c r="K73" s="160">
        <v>1613280.2399999998</v>
      </c>
      <c r="L73" s="74"/>
      <c r="M73" s="74"/>
      <c r="N73" s="74"/>
      <c r="O73" s="74"/>
      <c r="P73" s="197"/>
      <c r="Q73" s="6" t="s">
        <v>29</v>
      </c>
      <c r="R73" s="7">
        <v>20060000</v>
      </c>
      <c r="S73" s="7">
        <v>20060000</v>
      </c>
      <c r="T73" s="7" t="e">
        <f>#REF!*13</f>
        <v>#REF!</v>
      </c>
      <c r="U73" s="35" t="e">
        <f>#REF!*13</f>
        <v>#REF!</v>
      </c>
      <c r="V73" s="35">
        <v>32196858.200000003</v>
      </c>
      <c r="W73" s="35">
        <v>15000000</v>
      </c>
      <c r="X73" s="434" t="s">
        <v>337</v>
      </c>
      <c r="Y73" s="179"/>
      <c r="Z73" s="179"/>
      <c r="AA73" s="179"/>
      <c r="AB73" s="179"/>
      <c r="AC73" s="179"/>
      <c r="AD73" s="179"/>
      <c r="AE73" s="179"/>
      <c r="AF73" s="179"/>
      <c r="AG73" s="179"/>
      <c r="AH73" s="179"/>
      <c r="AI73" s="179"/>
      <c r="AJ73" s="179"/>
      <c r="AK73" s="179"/>
      <c r="AL73" s="179"/>
      <c r="AM73" s="179"/>
      <c r="AN73" s="179"/>
    </row>
    <row r="74" spans="1:40" ht="21" customHeight="1" x14ac:dyDescent="0.25">
      <c r="A74" s="421"/>
      <c r="B74" s="400"/>
      <c r="C74" s="376"/>
      <c r="D74" s="373"/>
      <c r="E74" s="376"/>
      <c r="F74" s="373"/>
      <c r="G74" s="376"/>
      <c r="H74" s="376"/>
      <c r="I74" s="183" t="s">
        <v>18</v>
      </c>
      <c r="J74" s="73">
        <v>340308</v>
      </c>
      <c r="K74" s="190">
        <v>819000</v>
      </c>
      <c r="L74" s="3"/>
      <c r="M74" s="3"/>
      <c r="N74" s="3"/>
      <c r="O74" s="3"/>
      <c r="P74" s="195"/>
      <c r="Q74" s="6" t="s">
        <v>30</v>
      </c>
      <c r="R74" s="9">
        <v>0.5</v>
      </c>
      <c r="S74" s="9">
        <v>0.5</v>
      </c>
      <c r="T74" s="9">
        <v>0.5</v>
      </c>
      <c r="U74" s="9">
        <v>0.5</v>
      </c>
      <c r="V74" s="9">
        <v>0.5</v>
      </c>
      <c r="W74" s="9">
        <v>0.5</v>
      </c>
      <c r="X74" s="435"/>
      <c r="Y74" s="2"/>
      <c r="Z74" s="2"/>
      <c r="AA74" s="2"/>
      <c r="AB74" s="2"/>
      <c r="AC74" s="2"/>
      <c r="AD74" s="2"/>
      <c r="AE74" s="2"/>
      <c r="AF74" s="2"/>
      <c r="AG74" s="2"/>
      <c r="AH74" s="2"/>
      <c r="AI74" s="2"/>
      <c r="AJ74" s="2"/>
      <c r="AK74" s="2"/>
      <c r="AL74" s="2"/>
      <c r="AM74" s="2"/>
      <c r="AN74" s="2"/>
    </row>
    <row r="75" spans="1:40" ht="21" customHeight="1" x14ac:dyDescent="0.25">
      <c r="A75" s="421"/>
      <c r="B75" s="400"/>
      <c r="C75" s="376"/>
      <c r="D75" s="373"/>
      <c r="E75" s="376"/>
      <c r="F75" s="373"/>
      <c r="G75" s="376"/>
      <c r="H75" s="376"/>
      <c r="I75" s="188" t="s">
        <v>0</v>
      </c>
      <c r="J75" s="71"/>
      <c r="K75" s="190">
        <v>18132</v>
      </c>
      <c r="L75" s="3"/>
      <c r="M75" s="3"/>
      <c r="N75" s="3"/>
      <c r="O75" s="3"/>
      <c r="P75" s="195"/>
      <c r="Q75" s="10" t="s">
        <v>31</v>
      </c>
      <c r="R75" s="9">
        <v>0.5</v>
      </c>
      <c r="S75" s="9">
        <v>0.5</v>
      </c>
      <c r="T75" s="9">
        <v>0.5</v>
      </c>
      <c r="U75" s="9">
        <v>0.5</v>
      </c>
      <c r="V75" s="9">
        <v>0.5</v>
      </c>
      <c r="W75" s="9">
        <v>0.5</v>
      </c>
      <c r="X75" s="436"/>
      <c r="Y75" s="2"/>
      <c r="Z75" s="2"/>
      <c r="AA75" s="2"/>
      <c r="AB75" s="2"/>
      <c r="AC75" s="2"/>
      <c r="AD75" s="2"/>
      <c r="AE75" s="2"/>
      <c r="AF75" s="2"/>
      <c r="AG75" s="2"/>
      <c r="AH75" s="2"/>
      <c r="AI75" s="2"/>
      <c r="AJ75" s="2"/>
      <c r="AK75" s="2"/>
      <c r="AL75" s="2"/>
      <c r="AM75" s="2"/>
      <c r="AN75" s="2"/>
    </row>
    <row r="76" spans="1:40" ht="21" customHeight="1" x14ac:dyDescent="0.25">
      <c r="A76" s="421"/>
      <c r="B76" s="400"/>
      <c r="C76" s="376"/>
      <c r="D76" s="373"/>
      <c r="E76" s="376"/>
      <c r="F76" s="373"/>
      <c r="G76" s="376"/>
      <c r="H76" s="376"/>
      <c r="I76" s="188" t="s">
        <v>1</v>
      </c>
      <c r="J76" s="71"/>
      <c r="K76" s="190">
        <v>12000</v>
      </c>
      <c r="L76" s="3"/>
      <c r="M76" s="15"/>
      <c r="N76" s="3"/>
      <c r="O76" s="3"/>
      <c r="P76" s="195"/>
      <c r="Q76" s="11"/>
      <c r="R76" s="11"/>
      <c r="S76" s="11"/>
      <c r="T76" s="1"/>
      <c r="U76" s="1"/>
      <c r="V76" s="1"/>
      <c r="W76" s="1"/>
      <c r="X76" s="1"/>
      <c r="Y76" s="2"/>
      <c r="Z76" s="2"/>
      <c r="AA76" s="2"/>
      <c r="AB76" s="2"/>
      <c r="AC76" s="2"/>
      <c r="AD76" s="2"/>
      <c r="AE76" s="2"/>
      <c r="AF76" s="2"/>
      <c r="AG76" s="2"/>
      <c r="AH76" s="2"/>
      <c r="AI76" s="2"/>
      <c r="AJ76" s="2"/>
      <c r="AK76" s="2"/>
      <c r="AL76" s="2"/>
      <c r="AM76" s="2"/>
      <c r="AN76" s="2"/>
    </row>
    <row r="77" spans="1:40" ht="21" customHeight="1" x14ac:dyDescent="0.25">
      <c r="A77" s="421"/>
      <c r="B77" s="400"/>
      <c r="C77" s="376"/>
      <c r="D77" s="373"/>
      <c r="E77" s="376"/>
      <c r="F77" s="373"/>
      <c r="G77" s="376"/>
      <c r="H77" s="376"/>
      <c r="I77" s="183" t="s">
        <v>19</v>
      </c>
      <c r="J77" s="73">
        <v>170565</v>
      </c>
      <c r="K77" s="190">
        <v>764148.23999999987</v>
      </c>
      <c r="L77" s="15"/>
      <c r="M77" s="15"/>
      <c r="N77" s="15"/>
      <c r="O77" s="3"/>
      <c r="P77" s="195"/>
      <c r="Q77" s="1"/>
      <c r="R77" s="1"/>
      <c r="S77" s="1"/>
      <c r="T77" s="1"/>
      <c r="U77" s="1"/>
      <c r="V77" s="1"/>
      <c r="W77" s="1"/>
      <c r="X77" s="1"/>
      <c r="Y77" s="2"/>
      <c r="Z77" s="2"/>
      <c r="AA77" s="2"/>
      <c r="AB77" s="2"/>
      <c r="AC77" s="2"/>
      <c r="AD77" s="2"/>
      <c r="AE77" s="2"/>
      <c r="AF77" s="2"/>
      <c r="AG77" s="2"/>
      <c r="AH77" s="2"/>
      <c r="AI77" s="2"/>
      <c r="AJ77" s="2"/>
      <c r="AK77" s="2"/>
      <c r="AL77" s="2"/>
      <c r="AM77" s="2"/>
      <c r="AN77" s="2"/>
    </row>
    <row r="78" spans="1:40" ht="21" customHeight="1" x14ac:dyDescent="0.25">
      <c r="A78" s="421"/>
      <c r="B78" s="401"/>
      <c r="C78" s="377"/>
      <c r="D78" s="374"/>
      <c r="E78" s="377"/>
      <c r="F78" s="374"/>
      <c r="G78" s="377"/>
      <c r="H78" s="377"/>
      <c r="I78" s="183" t="s">
        <v>226</v>
      </c>
      <c r="J78" s="71" t="s">
        <v>121</v>
      </c>
      <c r="K78" s="190" t="s">
        <v>121</v>
      </c>
      <c r="L78" s="3"/>
      <c r="M78" s="3"/>
      <c r="N78" s="3"/>
      <c r="O78" s="3"/>
      <c r="P78" s="195"/>
      <c r="Q78" s="1"/>
      <c r="R78" s="79"/>
      <c r="S78" s="1"/>
      <c r="T78" s="1"/>
      <c r="U78" s="1"/>
      <c r="V78" s="1"/>
      <c r="W78" s="1"/>
      <c r="X78" s="1"/>
      <c r="Y78" s="2"/>
      <c r="Z78" s="2"/>
      <c r="AA78" s="2"/>
      <c r="AB78" s="2"/>
      <c r="AC78" s="2"/>
      <c r="AD78" s="2"/>
      <c r="AE78" s="2"/>
      <c r="AF78" s="2"/>
      <c r="AG78" s="2"/>
      <c r="AH78" s="2"/>
      <c r="AI78" s="2"/>
      <c r="AJ78" s="2"/>
      <c r="AK78" s="2"/>
      <c r="AL78" s="2"/>
      <c r="AM78" s="2"/>
      <c r="AN78" s="2"/>
    </row>
    <row r="79" spans="1:40" ht="21" customHeight="1" x14ac:dyDescent="0.25">
      <c r="A79" s="421"/>
      <c r="B79" s="398" t="s">
        <v>7</v>
      </c>
      <c r="C79" s="388" t="s">
        <v>239</v>
      </c>
      <c r="D79" s="387" t="s">
        <v>78</v>
      </c>
      <c r="E79" s="388" t="s">
        <v>204</v>
      </c>
      <c r="F79" s="372" t="s">
        <v>291</v>
      </c>
      <c r="G79" s="388" t="s">
        <v>58</v>
      </c>
      <c r="H79" s="388" t="s">
        <v>15</v>
      </c>
      <c r="I79" s="183" t="s">
        <v>20</v>
      </c>
      <c r="J79" s="73">
        <v>218</v>
      </c>
      <c r="K79" s="160">
        <v>279</v>
      </c>
      <c r="L79" s="74"/>
      <c r="M79" s="74"/>
      <c r="N79" s="74"/>
      <c r="O79" s="74"/>
      <c r="P79" s="195"/>
      <c r="Q79" s="1"/>
      <c r="R79" s="1"/>
      <c r="S79" s="1"/>
      <c r="T79" s="1"/>
      <c r="U79" s="1"/>
      <c r="V79" s="79"/>
      <c r="W79" s="1"/>
      <c r="X79" s="1"/>
      <c r="Y79" s="2"/>
      <c r="Z79" s="2"/>
      <c r="AA79" s="2"/>
      <c r="AB79" s="2"/>
      <c r="AC79" s="2"/>
      <c r="AD79" s="2"/>
      <c r="AE79" s="2"/>
      <c r="AF79" s="2"/>
      <c r="AG79" s="2"/>
      <c r="AH79" s="2"/>
      <c r="AI79" s="2"/>
      <c r="AJ79" s="2"/>
      <c r="AK79" s="2"/>
      <c r="AL79" s="2"/>
      <c r="AM79" s="2"/>
      <c r="AN79" s="2"/>
    </row>
    <row r="80" spans="1:40" ht="21" customHeight="1" x14ac:dyDescent="0.25">
      <c r="A80" s="421"/>
      <c r="B80" s="398"/>
      <c r="C80" s="388"/>
      <c r="D80" s="387"/>
      <c r="E80" s="388"/>
      <c r="F80" s="373"/>
      <c r="G80" s="388"/>
      <c r="H80" s="388"/>
      <c r="I80" s="183" t="s">
        <v>215</v>
      </c>
      <c r="J80" s="73"/>
      <c r="K80" s="190">
        <v>279</v>
      </c>
      <c r="L80" s="3"/>
      <c r="M80" s="3"/>
      <c r="N80" s="3"/>
      <c r="O80" s="3"/>
      <c r="P80" s="195"/>
      <c r="Q80" s="1"/>
      <c r="R80" s="1"/>
      <c r="S80" s="1"/>
      <c r="T80" s="1"/>
      <c r="U80" s="1"/>
      <c r="V80" s="1"/>
      <c r="W80" s="1"/>
      <c r="X80" s="1"/>
      <c r="Y80" s="2"/>
      <c r="Z80" s="2"/>
      <c r="AA80" s="2"/>
      <c r="AB80" s="2"/>
      <c r="AC80" s="2"/>
      <c r="AD80" s="2"/>
      <c r="AE80" s="2"/>
      <c r="AF80" s="2"/>
      <c r="AG80" s="2"/>
      <c r="AH80" s="2"/>
      <c r="AI80" s="2"/>
      <c r="AJ80" s="2"/>
      <c r="AK80" s="2"/>
      <c r="AL80" s="2"/>
      <c r="AM80" s="2"/>
      <c r="AN80" s="2"/>
    </row>
    <row r="81" spans="1:40" ht="21" customHeight="1" x14ac:dyDescent="0.25">
      <c r="A81" s="421"/>
      <c r="B81" s="398"/>
      <c r="C81" s="388"/>
      <c r="D81" s="387"/>
      <c r="E81" s="388"/>
      <c r="F81" s="374"/>
      <c r="G81" s="388"/>
      <c r="H81" s="388"/>
      <c r="I81" s="183" t="s">
        <v>216</v>
      </c>
      <c r="J81" s="73"/>
      <c r="K81" s="160">
        <v>0</v>
      </c>
      <c r="L81" s="3"/>
      <c r="M81" s="3"/>
      <c r="N81" s="3"/>
      <c r="O81" s="3"/>
      <c r="P81" s="195"/>
      <c r="Q81" s="1"/>
      <c r="R81" s="1"/>
      <c r="S81" s="1"/>
      <c r="T81" s="1"/>
      <c r="U81" s="1"/>
      <c r="V81" s="1"/>
      <c r="W81" s="1"/>
      <c r="X81" s="1"/>
      <c r="Y81" s="2"/>
      <c r="Z81" s="2"/>
      <c r="AA81" s="2"/>
      <c r="AB81" s="2"/>
      <c r="AC81" s="2"/>
      <c r="AD81" s="2"/>
      <c r="AE81" s="2"/>
      <c r="AF81" s="2"/>
      <c r="AG81" s="2"/>
      <c r="AH81" s="2"/>
      <c r="AI81" s="2"/>
      <c r="AJ81" s="2"/>
      <c r="AK81" s="2"/>
      <c r="AL81" s="2"/>
      <c r="AM81" s="2"/>
      <c r="AN81" s="2"/>
    </row>
    <row r="82" spans="1:40" ht="21" customHeight="1" x14ac:dyDescent="0.25">
      <c r="A82" s="421"/>
      <c r="B82" s="398" t="s">
        <v>8</v>
      </c>
      <c r="C82" s="388" t="s">
        <v>240</v>
      </c>
      <c r="D82" s="387" t="s">
        <v>78</v>
      </c>
      <c r="E82" s="388" t="s">
        <v>292</v>
      </c>
      <c r="F82" s="372" t="s">
        <v>293</v>
      </c>
      <c r="G82" s="388" t="s">
        <v>58</v>
      </c>
      <c r="H82" s="388" t="s">
        <v>15</v>
      </c>
      <c r="I82" s="183" t="s">
        <v>20</v>
      </c>
      <c r="J82" s="73" t="s">
        <v>121</v>
      </c>
      <c r="K82" s="160">
        <v>11</v>
      </c>
      <c r="L82" s="74"/>
      <c r="M82" s="74"/>
      <c r="N82" s="74"/>
      <c r="O82" s="74"/>
      <c r="P82" s="195"/>
      <c r="Q82" s="1"/>
      <c r="R82" s="12"/>
      <c r="S82" s="12"/>
      <c r="T82" s="1"/>
      <c r="U82" s="325"/>
      <c r="V82" s="1"/>
      <c r="W82" s="1"/>
      <c r="X82" s="1"/>
      <c r="Y82" s="2"/>
      <c r="Z82" s="2"/>
      <c r="AA82" s="2"/>
      <c r="AB82" s="2"/>
      <c r="AC82" s="2"/>
      <c r="AD82" s="2"/>
      <c r="AE82" s="2"/>
      <c r="AF82" s="2"/>
      <c r="AG82" s="2"/>
      <c r="AH82" s="2"/>
      <c r="AI82" s="2"/>
      <c r="AJ82" s="2"/>
      <c r="AK82" s="2"/>
      <c r="AL82" s="2"/>
      <c r="AM82" s="2"/>
      <c r="AN82" s="2"/>
    </row>
    <row r="83" spans="1:40" ht="21" customHeight="1" x14ac:dyDescent="0.25">
      <c r="A83" s="421"/>
      <c r="B83" s="398"/>
      <c r="C83" s="388"/>
      <c r="D83" s="387"/>
      <c r="E83" s="388"/>
      <c r="F83" s="373"/>
      <c r="G83" s="388"/>
      <c r="H83" s="388"/>
      <c r="I83" s="183" t="s">
        <v>215</v>
      </c>
      <c r="J83" s="73" t="s">
        <v>121</v>
      </c>
      <c r="K83" s="190">
        <v>6</v>
      </c>
      <c r="L83" s="3"/>
      <c r="M83" s="3"/>
      <c r="N83" s="3"/>
      <c r="O83" s="3"/>
      <c r="P83" s="195"/>
      <c r="Q83" s="1"/>
      <c r="R83" s="13"/>
      <c r="S83" s="1"/>
      <c r="T83" s="1"/>
      <c r="U83" s="79"/>
      <c r="V83" s="1"/>
      <c r="W83" s="1"/>
      <c r="X83" s="1"/>
      <c r="Y83" s="2"/>
      <c r="Z83" s="2"/>
      <c r="AA83" s="2"/>
      <c r="AB83" s="2"/>
      <c r="AC83" s="2"/>
      <c r="AD83" s="2"/>
      <c r="AE83" s="2"/>
      <c r="AF83" s="2"/>
      <c r="AG83" s="2"/>
      <c r="AH83" s="2"/>
      <c r="AI83" s="2"/>
      <c r="AJ83" s="2"/>
      <c r="AK83" s="2"/>
      <c r="AL83" s="2"/>
      <c r="AM83" s="2"/>
      <c r="AN83" s="2"/>
    </row>
    <row r="84" spans="1:40" ht="21" customHeight="1" x14ac:dyDescent="0.25">
      <c r="A84" s="421"/>
      <c r="B84" s="398"/>
      <c r="C84" s="388"/>
      <c r="D84" s="387"/>
      <c r="E84" s="388"/>
      <c r="F84" s="374"/>
      <c r="G84" s="388"/>
      <c r="H84" s="388"/>
      <c r="I84" s="183" t="s">
        <v>232</v>
      </c>
      <c r="J84" s="73" t="s">
        <v>121</v>
      </c>
      <c r="K84" s="190">
        <v>5</v>
      </c>
      <c r="L84" s="3"/>
      <c r="M84" s="3"/>
      <c r="N84" s="3"/>
      <c r="O84" s="3"/>
      <c r="P84" s="195"/>
      <c r="Q84" s="1"/>
      <c r="R84" s="11"/>
      <c r="S84" s="324"/>
      <c r="T84" s="1"/>
      <c r="U84" s="1"/>
      <c r="V84" s="1"/>
      <c r="W84" s="1"/>
      <c r="X84" s="1"/>
      <c r="Y84" s="2"/>
      <c r="Z84" s="2"/>
      <c r="AA84" s="2"/>
      <c r="AB84" s="2"/>
      <c r="AC84" s="2"/>
      <c r="AD84" s="2"/>
      <c r="AE84" s="2"/>
      <c r="AF84" s="2"/>
      <c r="AG84" s="2"/>
      <c r="AH84" s="2"/>
      <c r="AI84" s="2"/>
      <c r="AJ84" s="2"/>
      <c r="AK84" s="2"/>
      <c r="AL84" s="2"/>
      <c r="AM84" s="2"/>
      <c r="AN84" s="2"/>
    </row>
    <row r="85" spans="1:40" s="2" customFormat="1" ht="9.9499999999999993" customHeight="1" x14ac:dyDescent="0.25">
      <c r="A85" s="20" t="s">
        <v>41</v>
      </c>
      <c r="B85" s="55"/>
      <c r="C85" s="17"/>
      <c r="D85" s="84"/>
      <c r="E85" s="17"/>
      <c r="F85" s="17"/>
      <c r="G85" s="17"/>
      <c r="H85" s="18"/>
      <c r="I85" s="210"/>
      <c r="J85" s="19"/>
      <c r="K85" s="170"/>
      <c r="L85" s="21"/>
      <c r="M85" s="21"/>
      <c r="N85" s="21"/>
      <c r="O85" s="21"/>
      <c r="P85" s="195"/>
      <c r="Q85" s="1"/>
      <c r="R85" s="1"/>
      <c r="S85" s="1"/>
      <c r="T85" s="1"/>
      <c r="U85" s="1"/>
      <c r="V85" s="1"/>
      <c r="W85" s="1"/>
      <c r="X85" s="1"/>
    </row>
    <row r="86" spans="1:40" s="2" customFormat="1" ht="9.9499999999999993" customHeight="1" x14ac:dyDescent="0.25">
      <c r="A86" s="22" t="s">
        <v>71</v>
      </c>
      <c r="B86" s="55"/>
      <c r="C86" s="17"/>
      <c r="D86" s="84"/>
      <c r="E86" s="17"/>
      <c r="F86" s="17"/>
      <c r="G86" s="17"/>
      <c r="H86" s="18"/>
      <c r="I86" s="210"/>
      <c r="J86" s="19"/>
      <c r="K86" s="170"/>
      <c r="L86" s="21"/>
      <c r="M86" s="21"/>
      <c r="N86" s="21"/>
      <c r="O86" s="21"/>
      <c r="P86" s="195"/>
      <c r="Q86" s="1"/>
      <c r="R86" s="1"/>
      <c r="S86" s="1"/>
      <c r="T86" s="1"/>
      <c r="U86" s="1"/>
      <c r="V86" s="1"/>
      <c r="W86" s="1"/>
      <c r="X86" s="1"/>
    </row>
    <row r="87" spans="1:40" s="2" customFormat="1" ht="9.9499999999999993" customHeight="1" x14ac:dyDescent="0.25">
      <c r="A87" s="22" t="s">
        <v>72</v>
      </c>
      <c r="B87" s="55"/>
      <c r="C87" s="17"/>
      <c r="D87" s="84"/>
      <c r="E87" s="17"/>
      <c r="F87" s="17"/>
      <c r="G87" s="17"/>
      <c r="H87" s="18"/>
      <c r="I87" s="210"/>
      <c r="J87" s="19"/>
      <c r="K87" s="170"/>
      <c r="L87" s="21"/>
      <c r="M87" s="21"/>
      <c r="N87" s="21"/>
      <c r="O87" s="21"/>
      <c r="P87" s="195"/>
      <c r="Q87" s="1"/>
      <c r="R87" s="1"/>
      <c r="S87" s="1"/>
      <c r="T87" s="1"/>
      <c r="U87" s="1"/>
      <c r="V87" s="1"/>
      <c r="W87" s="1"/>
      <c r="X87" s="1"/>
    </row>
    <row r="88" spans="1:40" s="2" customFormat="1" ht="9.9499999999999993" customHeight="1" x14ac:dyDescent="0.25">
      <c r="A88" s="22" t="s">
        <v>73</v>
      </c>
      <c r="B88" s="55"/>
      <c r="C88" s="17"/>
      <c r="D88" s="84"/>
      <c r="E88" s="17"/>
      <c r="F88" s="17"/>
      <c r="G88" s="17"/>
      <c r="H88" s="18"/>
      <c r="I88" s="210"/>
      <c r="J88" s="19"/>
      <c r="K88" s="170"/>
      <c r="L88" s="21"/>
      <c r="M88" s="21"/>
      <c r="N88" s="21"/>
      <c r="O88" s="21"/>
      <c r="P88" s="195"/>
      <c r="Q88" s="1"/>
      <c r="R88" s="1"/>
      <c r="S88" s="1"/>
      <c r="T88" s="1"/>
      <c r="U88" s="1"/>
      <c r="V88" s="1"/>
      <c r="W88" s="1"/>
      <c r="X88" s="1"/>
    </row>
    <row r="89" spans="1:40" s="2" customFormat="1" ht="9.9499999999999993" customHeight="1" x14ac:dyDescent="0.25">
      <c r="A89" s="22" t="s">
        <v>74</v>
      </c>
      <c r="B89" s="55"/>
      <c r="C89" s="17"/>
      <c r="D89" s="84"/>
      <c r="E89" s="17"/>
      <c r="F89" s="17"/>
      <c r="G89" s="17"/>
      <c r="H89" s="18"/>
      <c r="I89" s="210"/>
      <c r="J89" s="19"/>
      <c r="K89" s="170"/>
      <c r="L89" s="21"/>
      <c r="M89" s="21"/>
      <c r="N89" s="21"/>
      <c r="O89" s="21"/>
      <c r="P89" s="195"/>
      <c r="Q89" s="1"/>
      <c r="R89" s="1"/>
      <c r="S89" s="1"/>
      <c r="T89" s="1"/>
      <c r="U89" s="1"/>
      <c r="V89" s="1"/>
      <c r="W89" s="1"/>
      <c r="X89" s="1"/>
    </row>
    <row r="90" spans="1:40" s="109" customFormat="1" ht="21" customHeight="1" x14ac:dyDescent="0.25">
      <c r="A90" s="61"/>
      <c r="B90" s="55"/>
      <c r="C90" s="62"/>
      <c r="D90" s="84"/>
      <c r="E90" s="62"/>
      <c r="F90" s="62"/>
      <c r="G90" s="62"/>
      <c r="H90" s="62"/>
      <c r="I90" s="84"/>
      <c r="J90" s="63"/>
      <c r="K90" s="350">
        <v>2023</v>
      </c>
      <c r="L90" s="350"/>
      <c r="M90" s="350"/>
      <c r="N90" s="350"/>
      <c r="O90" s="350"/>
      <c r="P90" s="193"/>
      <c r="Q90" s="52"/>
      <c r="R90" s="52"/>
      <c r="S90" s="52"/>
      <c r="T90" s="52"/>
      <c r="U90" s="52"/>
      <c r="V90" s="52"/>
      <c r="W90" s="52"/>
      <c r="X90" s="1"/>
      <c r="Y90" s="53"/>
      <c r="Z90" s="53"/>
      <c r="AA90" s="53"/>
      <c r="AB90" s="53"/>
      <c r="AC90" s="53"/>
      <c r="AD90" s="53"/>
      <c r="AE90" s="53"/>
      <c r="AF90" s="53"/>
      <c r="AG90" s="53"/>
      <c r="AH90" s="53"/>
      <c r="AI90" s="53"/>
      <c r="AJ90" s="53"/>
      <c r="AK90" s="53"/>
      <c r="AL90" s="53"/>
      <c r="AM90" s="53"/>
      <c r="AN90" s="53"/>
    </row>
    <row r="91" spans="1:40" s="53" customFormat="1" ht="38.25" x14ac:dyDescent="0.25">
      <c r="A91" s="134" t="s">
        <v>2</v>
      </c>
      <c r="B91" s="137" t="s">
        <v>3</v>
      </c>
      <c r="C91" s="138" t="s">
        <v>4</v>
      </c>
      <c r="D91" s="139" t="s">
        <v>12</v>
      </c>
      <c r="E91" s="138" t="s">
        <v>10</v>
      </c>
      <c r="F91" s="127" t="s">
        <v>271</v>
      </c>
      <c r="G91" s="138" t="s">
        <v>11</v>
      </c>
      <c r="H91" s="138" t="s">
        <v>13</v>
      </c>
      <c r="I91" s="211" t="s">
        <v>21</v>
      </c>
      <c r="J91" s="140" t="s">
        <v>5</v>
      </c>
      <c r="K91" s="136" t="s">
        <v>22</v>
      </c>
      <c r="L91" s="123" t="s">
        <v>217</v>
      </c>
      <c r="M91" s="123" t="s">
        <v>218</v>
      </c>
      <c r="N91" s="123" t="s">
        <v>219</v>
      </c>
      <c r="O91" s="123" t="s">
        <v>220</v>
      </c>
      <c r="P91" s="193"/>
      <c r="Q91" s="121" t="s">
        <v>28</v>
      </c>
      <c r="R91" s="121">
        <v>2018</v>
      </c>
      <c r="S91" s="121">
        <v>2019</v>
      </c>
      <c r="T91" s="121">
        <v>2020</v>
      </c>
      <c r="U91" s="121">
        <v>2021</v>
      </c>
      <c r="V91" s="121">
        <v>2022</v>
      </c>
      <c r="W91" s="121">
        <v>2023</v>
      </c>
      <c r="X91" s="1"/>
    </row>
    <row r="92" spans="1:40" s="180" customFormat="1" ht="21" customHeight="1" x14ac:dyDescent="0.25">
      <c r="A92" s="420" t="s">
        <v>75</v>
      </c>
      <c r="B92" s="399" t="s">
        <v>6</v>
      </c>
      <c r="C92" s="375" t="s">
        <v>76</v>
      </c>
      <c r="D92" s="372" t="s">
        <v>78</v>
      </c>
      <c r="E92" s="375" t="s">
        <v>281</v>
      </c>
      <c r="F92" s="372" t="s">
        <v>324</v>
      </c>
      <c r="G92" s="375" t="s">
        <v>77</v>
      </c>
      <c r="H92" s="375" t="s">
        <v>15</v>
      </c>
      <c r="I92" s="178" t="s">
        <v>27</v>
      </c>
      <c r="J92" s="69">
        <f>SUM(J93:J97)</f>
        <v>0</v>
      </c>
      <c r="K92" s="160">
        <v>445445.53266599943</v>
      </c>
      <c r="L92" s="74"/>
      <c r="M92" s="74"/>
      <c r="N92" s="74"/>
      <c r="O92" s="74"/>
      <c r="P92" s="197"/>
      <c r="Q92" s="6" t="s">
        <v>29</v>
      </c>
      <c r="R92" s="7">
        <v>17500000</v>
      </c>
      <c r="S92" s="7">
        <v>17500000</v>
      </c>
      <c r="T92" s="7">
        <v>17500000</v>
      </c>
      <c r="U92" s="35">
        <v>20000000</v>
      </c>
      <c r="V92" s="35">
        <v>20000000</v>
      </c>
      <c r="W92" s="35">
        <v>20000000</v>
      </c>
      <c r="X92" s="1"/>
      <c r="Y92" s="179"/>
      <c r="Z92" s="179"/>
      <c r="AA92" s="179"/>
      <c r="AB92" s="179"/>
      <c r="AC92" s="179"/>
      <c r="AD92" s="179"/>
      <c r="AE92" s="179"/>
      <c r="AF92" s="179"/>
      <c r="AG92" s="179"/>
      <c r="AH92" s="179"/>
      <c r="AI92" s="179"/>
      <c r="AJ92" s="179"/>
      <c r="AK92" s="179"/>
      <c r="AL92" s="179"/>
      <c r="AM92" s="179"/>
      <c r="AN92" s="179"/>
    </row>
    <row r="93" spans="1:40" ht="21" customHeight="1" x14ac:dyDescent="0.25">
      <c r="A93" s="421"/>
      <c r="B93" s="400"/>
      <c r="C93" s="376"/>
      <c r="D93" s="373"/>
      <c r="E93" s="376"/>
      <c r="F93" s="373"/>
      <c r="G93" s="376"/>
      <c r="H93" s="376"/>
      <c r="I93" s="188" t="s">
        <v>18</v>
      </c>
      <c r="J93" s="71" t="s">
        <v>121</v>
      </c>
      <c r="K93" s="190">
        <v>212990.984850001</v>
      </c>
      <c r="L93" s="3"/>
      <c r="M93" s="3"/>
      <c r="N93" s="3"/>
      <c r="O93" s="3"/>
      <c r="P93" s="195"/>
      <c r="Q93" s="6" t="s">
        <v>30</v>
      </c>
      <c r="R93" s="25">
        <v>0.5</v>
      </c>
      <c r="S93" s="25">
        <v>0.5</v>
      </c>
      <c r="T93" s="25">
        <v>0.5</v>
      </c>
      <c r="U93" s="25">
        <v>0.5</v>
      </c>
      <c r="V93" s="25">
        <v>0.5</v>
      </c>
      <c r="W93" s="25">
        <v>0.5</v>
      </c>
      <c r="X93" s="1"/>
      <c r="Y93" s="2"/>
      <c r="Z93" s="2"/>
      <c r="AA93" s="2"/>
      <c r="AB93" s="2"/>
      <c r="AC93" s="2"/>
      <c r="AD93" s="2"/>
      <c r="AE93" s="2"/>
      <c r="AF93" s="2"/>
      <c r="AG93" s="2"/>
      <c r="AH93" s="2"/>
      <c r="AI93" s="2"/>
      <c r="AJ93" s="2"/>
      <c r="AK93" s="2"/>
      <c r="AL93" s="2"/>
      <c r="AM93" s="2"/>
      <c r="AN93" s="2"/>
    </row>
    <row r="94" spans="1:40" ht="21" customHeight="1" x14ac:dyDescent="0.25">
      <c r="A94" s="421"/>
      <c r="B94" s="400"/>
      <c r="C94" s="376"/>
      <c r="D94" s="373"/>
      <c r="E94" s="376"/>
      <c r="F94" s="373"/>
      <c r="G94" s="376"/>
      <c r="H94" s="376"/>
      <c r="I94" s="188" t="s">
        <v>0</v>
      </c>
      <c r="J94" s="71"/>
      <c r="K94" s="190">
        <v>2918.884754006157</v>
      </c>
      <c r="L94" s="3"/>
      <c r="M94" s="3"/>
      <c r="N94" s="3"/>
      <c r="O94" s="3"/>
      <c r="P94" s="195"/>
      <c r="Q94" s="6" t="s">
        <v>31</v>
      </c>
      <c r="R94" s="25">
        <v>0.5</v>
      </c>
      <c r="S94" s="25">
        <v>0.5</v>
      </c>
      <c r="T94" s="25">
        <v>0.5</v>
      </c>
      <c r="U94" s="25">
        <v>0.5</v>
      </c>
      <c r="V94" s="25">
        <v>0.5</v>
      </c>
      <c r="W94" s="25">
        <v>0.5</v>
      </c>
      <c r="X94" s="1"/>
      <c r="Y94" s="2"/>
      <c r="Z94" s="2"/>
      <c r="AA94" s="2"/>
      <c r="AB94" s="2"/>
      <c r="AC94" s="2"/>
      <c r="AD94" s="2"/>
      <c r="AE94" s="2"/>
      <c r="AF94" s="2"/>
      <c r="AG94" s="2"/>
      <c r="AH94" s="2"/>
      <c r="AI94" s="2"/>
      <c r="AJ94" s="2"/>
      <c r="AK94" s="2"/>
      <c r="AL94" s="2"/>
      <c r="AM94" s="2"/>
      <c r="AN94" s="2"/>
    </row>
    <row r="95" spans="1:40" ht="21" customHeight="1" x14ac:dyDescent="0.25">
      <c r="A95" s="421"/>
      <c r="B95" s="400"/>
      <c r="C95" s="376"/>
      <c r="D95" s="373"/>
      <c r="E95" s="376"/>
      <c r="F95" s="373"/>
      <c r="G95" s="376"/>
      <c r="H95" s="376"/>
      <c r="I95" s="188" t="s">
        <v>1</v>
      </c>
      <c r="J95" s="71"/>
      <c r="K95" s="190">
        <v>17385.812661992339</v>
      </c>
      <c r="L95" s="3"/>
      <c r="M95" s="3"/>
      <c r="N95" s="3"/>
      <c r="O95" s="3"/>
      <c r="P95" s="195"/>
      <c r="R95" s="11"/>
      <c r="S95" s="11"/>
      <c r="T95" s="1"/>
      <c r="U95" s="1"/>
      <c r="V95" s="1"/>
      <c r="W95" s="1"/>
      <c r="X95" s="1"/>
      <c r="Y95" s="2"/>
      <c r="Z95" s="2"/>
      <c r="AA95" s="2"/>
      <c r="AB95" s="2"/>
      <c r="AC95" s="2"/>
      <c r="AD95" s="2"/>
      <c r="AE95" s="2"/>
      <c r="AF95" s="2"/>
      <c r="AG95" s="2"/>
      <c r="AH95" s="2"/>
      <c r="AI95" s="2"/>
      <c r="AJ95" s="2"/>
      <c r="AK95" s="2"/>
      <c r="AL95" s="2"/>
      <c r="AM95" s="2"/>
      <c r="AN95" s="2"/>
    </row>
    <row r="96" spans="1:40" ht="21" customHeight="1" x14ac:dyDescent="0.25">
      <c r="A96" s="421"/>
      <c r="B96" s="400"/>
      <c r="C96" s="376"/>
      <c r="D96" s="373"/>
      <c r="E96" s="376"/>
      <c r="F96" s="373"/>
      <c r="G96" s="376"/>
      <c r="H96" s="376"/>
      <c r="I96" s="183" t="s">
        <v>19</v>
      </c>
      <c r="J96" s="73">
        <v>0</v>
      </c>
      <c r="K96" s="190">
        <v>212149.8504</v>
      </c>
      <c r="L96" s="3"/>
      <c r="M96" s="3"/>
      <c r="N96" s="3"/>
      <c r="O96" s="3"/>
      <c r="P96" s="195"/>
      <c r="Q96" s="1"/>
      <c r="R96" s="1"/>
      <c r="S96" s="1"/>
      <c r="T96" s="1"/>
      <c r="U96" s="1"/>
      <c r="V96" s="1"/>
      <c r="W96" s="1"/>
      <c r="X96" s="1"/>
      <c r="Y96" s="2"/>
      <c r="Z96" s="2"/>
      <c r="AA96" s="2"/>
      <c r="AB96" s="2"/>
      <c r="AC96" s="2"/>
      <c r="AD96" s="2"/>
      <c r="AE96" s="2"/>
      <c r="AF96" s="2"/>
      <c r="AG96" s="2"/>
      <c r="AH96" s="2"/>
      <c r="AI96" s="2"/>
      <c r="AJ96" s="2"/>
      <c r="AK96" s="2"/>
      <c r="AL96" s="2"/>
      <c r="AM96" s="2"/>
      <c r="AN96" s="2"/>
    </row>
    <row r="97" spans="1:40" ht="21" customHeight="1" x14ac:dyDescent="0.25">
      <c r="A97" s="433"/>
      <c r="B97" s="401"/>
      <c r="C97" s="377"/>
      <c r="D97" s="374"/>
      <c r="E97" s="377"/>
      <c r="F97" s="374"/>
      <c r="G97" s="377"/>
      <c r="H97" s="377"/>
      <c r="I97" s="183" t="s">
        <v>226</v>
      </c>
      <c r="J97" s="71" t="s">
        <v>121</v>
      </c>
      <c r="K97" s="190" t="s">
        <v>121</v>
      </c>
      <c r="L97" s="3"/>
      <c r="M97" s="3"/>
      <c r="N97" s="3"/>
      <c r="O97" s="3"/>
      <c r="P97" s="195"/>
      <c r="Q97" s="1"/>
      <c r="R97" s="1"/>
      <c r="S97" s="1"/>
      <c r="T97" s="1"/>
      <c r="U97" s="1"/>
      <c r="V97" s="1"/>
      <c r="W97" s="1"/>
      <c r="X97" s="1"/>
      <c r="Y97" s="2"/>
      <c r="Z97" s="2"/>
      <c r="AA97" s="2"/>
      <c r="AB97" s="2"/>
      <c r="AC97" s="2"/>
      <c r="AD97" s="2"/>
      <c r="AE97" s="2"/>
      <c r="AF97" s="2"/>
      <c r="AG97" s="2"/>
      <c r="AH97" s="2"/>
      <c r="AI97" s="2"/>
      <c r="AJ97" s="2"/>
      <c r="AK97" s="2"/>
      <c r="AL97" s="2"/>
      <c r="AM97" s="2"/>
      <c r="AN97" s="2"/>
    </row>
    <row r="98" spans="1:40" s="2" customFormat="1" ht="9.9499999999999993" customHeight="1" x14ac:dyDescent="0.25">
      <c r="A98" s="20" t="s">
        <v>42</v>
      </c>
      <c r="B98" s="55"/>
      <c r="C98" s="17"/>
      <c r="D98" s="84"/>
      <c r="E98" s="17"/>
      <c r="F98" s="17"/>
      <c r="G98" s="17"/>
      <c r="H98" s="18"/>
      <c r="I98" s="210"/>
      <c r="J98" s="19"/>
      <c r="K98" s="170"/>
      <c r="L98" s="21"/>
      <c r="M98" s="21"/>
      <c r="N98" s="21"/>
      <c r="O98" s="21"/>
      <c r="P98" s="195"/>
      <c r="Q98" s="1"/>
      <c r="R98" s="1"/>
      <c r="S98" s="1"/>
      <c r="T98" s="1"/>
      <c r="U98" s="1"/>
      <c r="V98" s="1"/>
      <c r="W98" s="1"/>
      <c r="X98" s="1"/>
    </row>
    <row r="99" spans="1:40" s="2" customFormat="1" ht="9.9499999999999993" customHeight="1" x14ac:dyDescent="0.25">
      <c r="A99" s="22" t="s">
        <v>79</v>
      </c>
      <c r="B99" s="55"/>
      <c r="C99" s="17"/>
      <c r="D99" s="84"/>
      <c r="E99" s="17"/>
      <c r="F99" s="17"/>
      <c r="G99" s="17"/>
      <c r="H99" s="18"/>
      <c r="I99" s="210"/>
      <c r="J99" s="19"/>
      <c r="K99" s="170"/>
      <c r="L99" s="21"/>
      <c r="M99" s="21"/>
      <c r="N99" s="21"/>
      <c r="O99" s="21"/>
      <c r="P99" s="195"/>
      <c r="Q99" s="1"/>
      <c r="R99" s="1"/>
      <c r="S99" s="1"/>
      <c r="T99" s="1"/>
      <c r="U99" s="1"/>
      <c r="V99" s="1"/>
      <c r="W99" s="1"/>
      <c r="X99" s="1"/>
    </row>
    <row r="100" spans="1:40" s="2" customFormat="1" ht="9.9499999999999993" customHeight="1" x14ac:dyDescent="0.25">
      <c r="A100" s="22" t="s">
        <v>80</v>
      </c>
      <c r="B100" s="55"/>
      <c r="C100" s="17"/>
      <c r="D100" s="84"/>
      <c r="E100" s="17"/>
      <c r="F100" s="17"/>
      <c r="G100" s="17"/>
      <c r="H100" s="18"/>
      <c r="I100" s="210"/>
      <c r="J100" s="19"/>
      <c r="K100" s="170"/>
      <c r="L100" s="21"/>
      <c r="M100" s="21"/>
      <c r="N100" s="21"/>
      <c r="O100" s="21"/>
      <c r="P100" s="195"/>
      <c r="Q100" s="1"/>
      <c r="R100" s="1"/>
      <c r="S100" s="1"/>
      <c r="T100" s="1"/>
      <c r="U100" s="1"/>
      <c r="V100" s="1"/>
      <c r="W100" s="1"/>
      <c r="X100" s="1"/>
    </row>
    <row r="101" spans="1:40" s="109" customFormat="1" ht="21" customHeight="1" x14ac:dyDescent="0.25">
      <c r="A101" s="61"/>
      <c r="B101" s="55"/>
      <c r="C101" s="62"/>
      <c r="D101" s="84"/>
      <c r="E101" s="62"/>
      <c r="F101" s="62"/>
      <c r="G101" s="62"/>
      <c r="H101" s="62"/>
      <c r="I101" s="84"/>
      <c r="J101" s="63"/>
      <c r="K101" s="350">
        <v>2023</v>
      </c>
      <c r="L101" s="350"/>
      <c r="M101" s="350"/>
      <c r="N101" s="350"/>
      <c r="O101" s="350"/>
      <c r="P101" s="193"/>
      <c r="Q101" s="52"/>
      <c r="R101" s="52"/>
      <c r="S101" s="52"/>
      <c r="T101" s="52"/>
      <c r="U101" s="52"/>
      <c r="V101" s="52"/>
      <c r="W101" s="52"/>
      <c r="X101" s="1"/>
      <c r="Y101" s="53"/>
      <c r="Z101" s="53"/>
      <c r="AA101" s="53"/>
      <c r="AB101" s="53"/>
      <c r="AC101" s="53"/>
      <c r="AD101" s="53"/>
      <c r="AE101" s="53"/>
      <c r="AF101" s="53"/>
      <c r="AG101" s="53"/>
      <c r="AH101" s="53"/>
      <c r="AI101" s="53"/>
      <c r="AJ101" s="53"/>
      <c r="AK101" s="53"/>
      <c r="AL101" s="53"/>
      <c r="AM101" s="53"/>
      <c r="AN101" s="53"/>
    </row>
    <row r="102" spans="1:40" s="53" customFormat="1" ht="38.25" x14ac:dyDescent="0.25">
      <c r="A102" s="134" t="s">
        <v>2</v>
      </c>
      <c r="B102" s="135" t="s">
        <v>3</v>
      </c>
      <c r="C102" s="131" t="s">
        <v>4</v>
      </c>
      <c r="D102" s="132" t="s">
        <v>12</v>
      </c>
      <c r="E102" s="131" t="s">
        <v>10</v>
      </c>
      <c r="F102" s="127" t="s">
        <v>271</v>
      </c>
      <c r="G102" s="131" t="s">
        <v>11</v>
      </c>
      <c r="H102" s="131" t="s">
        <v>13</v>
      </c>
      <c r="I102" s="132" t="s">
        <v>21</v>
      </c>
      <c r="J102" s="133" t="s">
        <v>5</v>
      </c>
      <c r="K102" s="136" t="s">
        <v>22</v>
      </c>
      <c r="L102" s="123" t="s">
        <v>217</v>
      </c>
      <c r="M102" s="123" t="s">
        <v>218</v>
      </c>
      <c r="N102" s="123" t="s">
        <v>219</v>
      </c>
      <c r="O102" s="123" t="s">
        <v>220</v>
      </c>
      <c r="P102" s="193"/>
      <c r="Q102" s="121" t="s">
        <v>28</v>
      </c>
      <c r="R102" s="121">
        <v>2018</v>
      </c>
      <c r="S102" s="121">
        <v>2019</v>
      </c>
      <c r="T102" s="121">
        <v>2020</v>
      </c>
      <c r="U102" s="121">
        <v>2021</v>
      </c>
      <c r="V102" s="121">
        <v>2022</v>
      </c>
      <c r="W102" s="121">
        <v>2023</v>
      </c>
      <c r="X102" s="1"/>
    </row>
    <row r="103" spans="1:40" ht="39.950000000000003" customHeight="1" x14ac:dyDescent="0.25">
      <c r="A103" s="417" t="s">
        <v>243</v>
      </c>
      <c r="B103" s="148" t="s">
        <v>6</v>
      </c>
      <c r="C103" s="151" t="s">
        <v>81</v>
      </c>
      <c r="D103" s="150" t="s">
        <v>87</v>
      </c>
      <c r="E103" s="151" t="s">
        <v>205</v>
      </c>
      <c r="F103" s="182" t="s">
        <v>297</v>
      </c>
      <c r="G103" s="151" t="s">
        <v>58</v>
      </c>
      <c r="H103" s="151" t="s">
        <v>15</v>
      </c>
      <c r="I103" s="183" t="s">
        <v>20</v>
      </c>
      <c r="J103" s="69">
        <v>208</v>
      </c>
      <c r="K103" s="160">
        <v>71</v>
      </c>
      <c r="L103" s="74"/>
      <c r="M103" s="74"/>
      <c r="N103" s="74"/>
      <c r="O103" s="74"/>
      <c r="P103" s="195"/>
      <c r="Q103" s="6" t="s">
        <v>29</v>
      </c>
      <c r="R103" s="7">
        <v>16114326</v>
      </c>
      <c r="S103" s="7">
        <v>12000000</v>
      </c>
      <c r="T103" s="7">
        <v>12000000</v>
      </c>
      <c r="U103" s="35">
        <v>12000000</v>
      </c>
      <c r="V103" s="35">
        <v>12000000</v>
      </c>
      <c r="W103" s="35">
        <v>12000000</v>
      </c>
      <c r="X103" s="1"/>
      <c r="Y103" s="2"/>
      <c r="Z103" s="2"/>
      <c r="AA103" s="2"/>
      <c r="AB103" s="2"/>
      <c r="AC103" s="2"/>
      <c r="AD103" s="2"/>
      <c r="AE103" s="2"/>
      <c r="AF103" s="2"/>
      <c r="AG103" s="2"/>
      <c r="AH103" s="2"/>
      <c r="AI103" s="2"/>
      <c r="AJ103" s="2"/>
      <c r="AK103" s="2"/>
      <c r="AL103" s="2"/>
      <c r="AM103" s="2"/>
      <c r="AN103" s="2"/>
    </row>
    <row r="104" spans="1:40" ht="39.950000000000003" customHeight="1" x14ac:dyDescent="0.25">
      <c r="A104" s="417"/>
      <c r="B104" s="147" t="s">
        <v>7</v>
      </c>
      <c r="C104" s="192" t="s">
        <v>228</v>
      </c>
      <c r="D104" s="155" t="s">
        <v>87</v>
      </c>
      <c r="E104" s="149"/>
      <c r="F104" s="185"/>
      <c r="G104" s="149" t="s">
        <v>58</v>
      </c>
      <c r="H104" s="149" t="s">
        <v>15</v>
      </c>
      <c r="I104" s="188" t="s">
        <v>20</v>
      </c>
      <c r="J104" s="70" t="s">
        <v>225</v>
      </c>
      <c r="K104" s="160">
        <v>279</v>
      </c>
      <c r="L104" s="74"/>
      <c r="M104" s="74"/>
      <c r="N104" s="74"/>
      <c r="O104" s="74"/>
      <c r="P104" s="195"/>
      <c r="Q104" s="6" t="s">
        <v>30</v>
      </c>
      <c r="R104" s="25">
        <v>0.5</v>
      </c>
      <c r="S104" s="25">
        <v>0.5</v>
      </c>
      <c r="T104" s="25">
        <v>0.5</v>
      </c>
      <c r="U104" s="25">
        <v>0.5</v>
      </c>
      <c r="V104" s="25">
        <v>0.5</v>
      </c>
      <c r="W104" s="25">
        <v>0.5</v>
      </c>
      <c r="X104" s="1"/>
      <c r="Y104" s="2"/>
      <c r="Z104" s="2"/>
      <c r="AA104" s="2"/>
      <c r="AB104" s="2"/>
      <c r="AC104" s="2"/>
      <c r="AD104" s="2"/>
      <c r="AE104" s="2"/>
      <c r="AF104" s="2"/>
      <c r="AG104" s="2"/>
      <c r="AH104" s="2"/>
      <c r="AI104" s="2"/>
      <c r="AJ104" s="2"/>
      <c r="AK104" s="2"/>
      <c r="AL104" s="2"/>
      <c r="AM104" s="2"/>
      <c r="AN104" s="2"/>
    </row>
    <row r="105" spans="1:40" ht="39.950000000000003" customHeight="1" x14ac:dyDescent="0.25">
      <c r="A105" s="417"/>
      <c r="B105" s="148" t="s">
        <v>8</v>
      </c>
      <c r="C105" s="151" t="s">
        <v>82</v>
      </c>
      <c r="D105" s="150" t="s">
        <v>86</v>
      </c>
      <c r="E105" s="151" t="s">
        <v>206</v>
      </c>
      <c r="F105" s="182"/>
      <c r="G105" s="151" t="s">
        <v>58</v>
      </c>
      <c r="H105" s="151" t="s">
        <v>15</v>
      </c>
      <c r="I105" s="183" t="s">
        <v>20</v>
      </c>
      <c r="J105" s="69">
        <v>208</v>
      </c>
      <c r="K105" s="160">
        <v>0</v>
      </c>
      <c r="L105" s="74"/>
      <c r="M105" s="74"/>
      <c r="N105" s="74"/>
      <c r="O105" s="74"/>
      <c r="P105" s="195"/>
      <c r="Q105" s="10" t="s">
        <v>31</v>
      </c>
      <c r="R105" s="25">
        <v>0.5</v>
      </c>
      <c r="S105" s="25">
        <v>0.5</v>
      </c>
      <c r="T105" s="25">
        <v>0.5</v>
      </c>
      <c r="U105" s="25">
        <v>0.5</v>
      </c>
      <c r="V105" s="25">
        <v>0.5</v>
      </c>
      <c r="W105" s="25">
        <v>0.5</v>
      </c>
      <c r="X105" s="1"/>
      <c r="Y105" s="2"/>
      <c r="Z105" s="2"/>
      <c r="AA105" s="2"/>
      <c r="AB105" s="2"/>
      <c r="AC105" s="2"/>
      <c r="AD105" s="2"/>
      <c r="AE105" s="2"/>
      <c r="AF105" s="2"/>
      <c r="AG105" s="2"/>
      <c r="AH105" s="2"/>
      <c r="AI105" s="2"/>
      <c r="AJ105" s="2"/>
      <c r="AK105" s="2"/>
      <c r="AL105" s="2"/>
      <c r="AM105" s="2"/>
      <c r="AN105" s="2"/>
    </row>
    <row r="106" spans="1:40" ht="21" customHeight="1" x14ac:dyDescent="0.25">
      <c r="A106" s="417"/>
      <c r="B106" s="405" t="s">
        <v>9</v>
      </c>
      <c r="C106" s="406" t="s">
        <v>229</v>
      </c>
      <c r="D106" s="407" t="s">
        <v>87</v>
      </c>
      <c r="E106" s="406"/>
      <c r="F106" s="408"/>
      <c r="G106" s="406" t="s">
        <v>58</v>
      </c>
      <c r="H106" s="406" t="s">
        <v>15</v>
      </c>
      <c r="I106" s="188" t="s">
        <v>230</v>
      </c>
      <c r="J106" s="71" t="s">
        <v>121</v>
      </c>
      <c r="K106" s="160">
        <v>279</v>
      </c>
      <c r="L106" s="74"/>
      <c r="M106" s="74"/>
      <c r="N106" s="74"/>
      <c r="O106" s="74"/>
      <c r="P106" s="195"/>
      <c r="Q106" s="1"/>
      <c r="R106" s="1"/>
      <c r="S106" s="1"/>
      <c r="T106" s="1"/>
      <c r="U106" s="1"/>
      <c r="V106" s="1"/>
      <c r="W106" s="1"/>
      <c r="X106" s="1"/>
      <c r="Y106" s="2"/>
      <c r="Z106" s="2"/>
      <c r="AA106" s="2"/>
      <c r="AB106" s="2"/>
      <c r="AC106" s="2"/>
      <c r="AD106" s="2"/>
      <c r="AE106" s="2"/>
      <c r="AF106" s="2"/>
      <c r="AG106" s="2"/>
      <c r="AH106" s="2"/>
      <c r="AI106" s="2"/>
      <c r="AJ106" s="2"/>
      <c r="AK106" s="2"/>
      <c r="AL106" s="2"/>
      <c r="AM106" s="2"/>
      <c r="AN106" s="2"/>
    </row>
    <row r="107" spans="1:40" ht="21" customHeight="1" x14ac:dyDescent="0.25">
      <c r="A107" s="417"/>
      <c r="B107" s="405"/>
      <c r="C107" s="406"/>
      <c r="D107" s="407"/>
      <c r="E107" s="406"/>
      <c r="F107" s="409"/>
      <c r="G107" s="406"/>
      <c r="H107" s="406"/>
      <c r="I107" s="188" t="s">
        <v>231</v>
      </c>
      <c r="J107" s="71" t="s">
        <v>121</v>
      </c>
      <c r="K107" s="160">
        <v>279</v>
      </c>
      <c r="L107" s="74"/>
      <c r="M107" s="74"/>
      <c r="N107" s="74"/>
      <c r="O107" s="74"/>
      <c r="P107" s="195"/>
      <c r="Q107" s="1"/>
      <c r="R107" s="1"/>
      <c r="S107" s="1"/>
      <c r="T107" s="1"/>
      <c r="U107" s="1"/>
      <c r="V107" s="1"/>
      <c r="W107" s="1"/>
      <c r="X107" s="1"/>
      <c r="Y107" s="2"/>
      <c r="Z107" s="2"/>
      <c r="AA107" s="2"/>
      <c r="AB107" s="2"/>
      <c r="AC107" s="2"/>
      <c r="AD107" s="2"/>
      <c r="AE107" s="2"/>
      <c r="AF107" s="2"/>
      <c r="AG107" s="2"/>
      <c r="AH107" s="2"/>
      <c r="AI107" s="2"/>
      <c r="AJ107" s="2"/>
      <c r="AK107" s="2"/>
      <c r="AL107" s="2"/>
      <c r="AM107" s="2"/>
      <c r="AN107" s="2"/>
    </row>
    <row r="108" spans="1:40" ht="21" customHeight="1" x14ac:dyDescent="0.25">
      <c r="A108" s="417"/>
      <c r="B108" s="398" t="s">
        <v>47</v>
      </c>
      <c r="C108" s="388" t="s">
        <v>83</v>
      </c>
      <c r="D108" s="387" t="s">
        <v>78</v>
      </c>
      <c r="E108" s="388" t="s">
        <v>85</v>
      </c>
      <c r="F108" s="410"/>
      <c r="G108" s="388" t="s">
        <v>58</v>
      </c>
      <c r="H108" s="388" t="s">
        <v>15</v>
      </c>
      <c r="I108" s="178" t="s">
        <v>27</v>
      </c>
      <c r="J108" s="69">
        <f>SUM(J109:J110)</f>
        <v>0</v>
      </c>
      <c r="K108" s="160">
        <v>30</v>
      </c>
      <c r="L108" s="74"/>
      <c r="M108" s="74"/>
      <c r="N108" s="74"/>
      <c r="O108" s="74"/>
      <c r="P108" s="195"/>
      <c r="Q108" s="1"/>
      <c r="R108" s="1"/>
      <c r="S108" s="1"/>
      <c r="T108" s="1"/>
      <c r="U108" s="1"/>
      <c r="V108" s="1"/>
      <c r="W108" s="1"/>
      <c r="X108" s="1"/>
      <c r="Y108" s="2"/>
      <c r="Z108" s="2"/>
      <c r="AA108" s="2"/>
      <c r="AB108" s="2"/>
      <c r="AC108" s="2"/>
      <c r="AD108" s="2"/>
      <c r="AE108" s="2"/>
      <c r="AF108" s="2"/>
      <c r="AG108" s="2"/>
      <c r="AH108" s="2"/>
      <c r="AI108" s="2"/>
      <c r="AJ108" s="2"/>
      <c r="AK108" s="2"/>
      <c r="AL108" s="2"/>
      <c r="AM108" s="2"/>
      <c r="AN108" s="2"/>
    </row>
    <row r="109" spans="1:40" ht="21" customHeight="1" x14ac:dyDescent="0.25">
      <c r="A109" s="417"/>
      <c r="B109" s="398"/>
      <c r="C109" s="388"/>
      <c r="D109" s="387"/>
      <c r="E109" s="388"/>
      <c r="F109" s="411"/>
      <c r="G109" s="388"/>
      <c r="H109" s="388"/>
      <c r="I109" s="188" t="s">
        <v>146</v>
      </c>
      <c r="J109" s="71">
        <v>0</v>
      </c>
      <c r="K109" s="190">
        <v>15</v>
      </c>
      <c r="L109" s="3"/>
      <c r="M109" s="90"/>
      <c r="N109" s="3"/>
      <c r="O109" s="3"/>
      <c r="P109" s="195"/>
      <c r="Q109" s="1"/>
      <c r="R109" s="1"/>
      <c r="S109" s="1"/>
      <c r="T109" s="1"/>
      <c r="U109" s="1"/>
      <c r="V109" s="1"/>
      <c r="W109" s="1"/>
      <c r="X109" s="1"/>
      <c r="Y109" s="2"/>
      <c r="Z109" s="2"/>
      <c r="AA109" s="2"/>
      <c r="AB109" s="2"/>
      <c r="AC109" s="2"/>
      <c r="AD109" s="2"/>
      <c r="AE109" s="2"/>
      <c r="AF109" s="2"/>
      <c r="AG109" s="2"/>
      <c r="AH109" s="2"/>
      <c r="AI109" s="2"/>
      <c r="AJ109" s="2"/>
      <c r="AK109" s="2"/>
      <c r="AL109" s="2"/>
      <c r="AM109" s="2"/>
      <c r="AN109" s="2"/>
    </row>
    <row r="110" spans="1:40" ht="21" customHeight="1" x14ac:dyDescent="0.25">
      <c r="A110" s="417"/>
      <c r="B110" s="398"/>
      <c r="C110" s="388"/>
      <c r="D110" s="387"/>
      <c r="E110" s="388"/>
      <c r="F110" s="412"/>
      <c r="G110" s="388"/>
      <c r="H110" s="388"/>
      <c r="I110" s="188" t="s">
        <v>147</v>
      </c>
      <c r="J110" s="71">
        <v>0</v>
      </c>
      <c r="K110" s="190">
        <v>15</v>
      </c>
      <c r="L110" s="3"/>
      <c r="M110" s="90"/>
      <c r="N110" s="3"/>
      <c r="O110" s="3"/>
      <c r="P110" s="195"/>
      <c r="Q110" s="1"/>
      <c r="R110" s="1"/>
      <c r="S110" s="1"/>
      <c r="T110" s="1"/>
      <c r="U110" s="1"/>
      <c r="V110" s="1"/>
      <c r="W110" s="1"/>
      <c r="X110" s="1"/>
      <c r="Y110" s="2"/>
      <c r="Z110" s="2"/>
      <c r="AA110" s="2"/>
      <c r="AB110" s="2"/>
      <c r="AC110" s="2"/>
      <c r="AD110" s="2"/>
      <c r="AE110" s="2"/>
      <c r="AF110" s="2"/>
      <c r="AG110" s="2"/>
      <c r="AH110" s="2"/>
      <c r="AI110" s="2"/>
      <c r="AJ110" s="2"/>
      <c r="AK110" s="2"/>
      <c r="AL110" s="2"/>
      <c r="AM110" s="2"/>
      <c r="AN110" s="2"/>
    </row>
    <row r="111" spans="1:40" ht="21" customHeight="1" x14ac:dyDescent="0.25">
      <c r="A111" s="417"/>
      <c r="B111" s="398" t="s">
        <v>48</v>
      </c>
      <c r="C111" s="388" t="s">
        <v>84</v>
      </c>
      <c r="D111" s="387" t="s">
        <v>78</v>
      </c>
      <c r="E111" s="388" t="s">
        <v>207</v>
      </c>
      <c r="F111" s="410"/>
      <c r="G111" s="388" t="s">
        <v>58</v>
      </c>
      <c r="H111" s="388" t="s">
        <v>15</v>
      </c>
      <c r="I111" s="178" t="s">
        <v>27</v>
      </c>
      <c r="J111" s="69">
        <f>SUM(J112:J113)</f>
        <v>0</v>
      </c>
      <c r="K111" s="160">
        <v>1000</v>
      </c>
      <c r="L111" s="74"/>
      <c r="M111" s="74"/>
      <c r="N111" s="74"/>
      <c r="O111" s="74"/>
      <c r="P111" s="195"/>
      <c r="Q111" s="1"/>
      <c r="R111" s="12"/>
      <c r="S111" s="12"/>
      <c r="T111" s="1"/>
      <c r="U111" s="1"/>
      <c r="V111" s="1"/>
      <c r="W111" s="1"/>
      <c r="X111" s="1"/>
      <c r="Y111" s="2"/>
      <c r="Z111" s="2"/>
      <c r="AA111" s="2"/>
      <c r="AB111" s="2"/>
      <c r="AC111" s="2"/>
      <c r="AD111" s="2"/>
      <c r="AE111" s="2"/>
      <c r="AF111" s="2"/>
      <c r="AG111" s="2"/>
      <c r="AH111" s="2"/>
      <c r="AI111" s="2"/>
      <c r="AJ111" s="2"/>
      <c r="AK111" s="2"/>
      <c r="AL111" s="2"/>
      <c r="AM111" s="2"/>
      <c r="AN111" s="2"/>
    </row>
    <row r="112" spans="1:40" ht="21" customHeight="1" x14ac:dyDescent="0.25">
      <c r="A112" s="417"/>
      <c r="B112" s="398"/>
      <c r="C112" s="388"/>
      <c r="D112" s="387"/>
      <c r="E112" s="388"/>
      <c r="F112" s="411"/>
      <c r="G112" s="388"/>
      <c r="H112" s="388"/>
      <c r="I112" s="188" t="s">
        <v>146</v>
      </c>
      <c r="J112" s="73"/>
      <c r="K112" s="190">
        <v>500</v>
      </c>
      <c r="L112" s="3"/>
      <c r="M112" s="90"/>
      <c r="N112" s="3"/>
      <c r="O112" s="3"/>
      <c r="P112" s="195"/>
      <c r="Q112" s="1"/>
      <c r="R112" s="1"/>
      <c r="S112" s="1"/>
      <c r="T112" s="1"/>
      <c r="U112" s="1"/>
      <c r="V112" s="1"/>
      <c r="W112" s="1"/>
      <c r="X112" s="1"/>
      <c r="Y112" s="2"/>
      <c r="Z112" s="2"/>
      <c r="AA112" s="2"/>
      <c r="AB112" s="2"/>
      <c r="AC112" s="2"/>
      <c r="AD112" s="2"/>
      <c r="AE112" s="2"/>
      <c r="AF112" s="2"/>
      <c r="AG112" s="2"/>
      <c r="AH112" s="2"/>
      <c r="AI112" s="2"/>
      <c r="AJ112" s="2"/>
      <c r="AK112" s="2"/>
      <c r="AL112" s="2"/>
      <c r="AM112" s="2"/>
      <c r="AN112" s="2"/>
    </row>
    <row r="113" spans="1:54" ht="21" customHeight="1" x14ac:dyDescent="0.25">
      <c r="A113" s="417"/>
      <c r="B113" s="398"/>
      <c r="C113" s="388"/>
      <c r="D113" s="387"/>
      <c r="E113" s="388"/>
      <c r="F113" s="412"/>
      <c r="G113" s="388"/>
      <c r="H113" s="388"/>
      <c r="I113" s="188" t="s">
        <v>147</v>
      </c>
      <c r="J113" s="71"/>
      <c r="K113" s="190">
        <v>500</v>
      </c>
      <c r="L113" s="3"/>
      <c r="M113" s="90"/>
      <c r="N113" s="3"/>
      <c r="O113" s="3"/>
      <c r="P113" s="195"/>
      <c r="Q113" s="1"/>
      <c r="R113" s="13"/>
      <c r="S113" s="1"/>
      <c r="T113" s="1"/>
      <c r="U113" s="1"/>
      <c r="V113" s="1"/>
      <c r="W113" s="1"/>
      <c r="X113" s="1"/>
      <c r="Y113" s="2"/>
      <c r="Z113" s="2"/>
      <c r="AA113" s="2"/>
      <c r="AB113" s="2"/>
      <c r="AC113" s="2"/>
      <c r="AD113" s="2"/>
      <c r="AE113" s="2"/>
      <c r="AF113" s="2"/>
      <c r="AG113" s="2"/>
      <c r="AH113" s="2"/>
      <c r="AI113" s="2"/>
      <c r="AJ113" s="2"/>
      <c r="AK113" s="2"/>
      <c r="AL113" s="2"/>
      <c r="AM113" s="2"/>
      <c r="AN113" s="2"/>
    </row>
    <row r="114" spans="1:54" ht="39.950000000000003" customHeight="1" x14ac:dyDescent="0.25">
      <c r="A114" s="417"/>
      <c r="B114" s="148" t="s">
        <v>296</v>
      </c>
      <c r="C114" s="149" t="s">
        <v>256</v>
      </c>
      <c r="D114" s="150" t="s">
        <v>255</v>
      </c>
      <c r="E114" s="151" t="s">
        <v>325</v>
      </c>
      <c r="F114" s="182"/>
      <c r="G114" s="151" t="s">
        <v>58</v>
      </c>
      <c r="H114" s="151" t="s">
        <v>15</v>
      </c>
      <c r="I114" s="178" t="s">
        <v>27</v>
      </c>
      <c r="J114" s="89"/>
      <c r="K114" s="160" t="s">
        <v>121</v>
      </c>
      <c r="L114" s="74"/>
      <c r="M114" s="74"/>
      <c r="N114" s="74"/>
      <c r="O114" s="74"/>
      <c r="P114" s="195"/>
      <c r="Q114" s="1"/>
      <c r="R114" s="12"/>
      <c r="S114" s="12"/>
      <c r="T114" s="1"/>
      <c r="U114" s="1"/>
      <c r="V114" s="1"/>
      <c r="W114" s="1"/>
      <c r="X114" s="1"/>
      <c r="Y114" s="2"/>
      <c r="Z114" s="2"/>
      <c r="AA114" s="2"/>
      <c r="AB114" s="2"/>
      <c r="AC114" s="2"/>
      <c r="AD114" s="2"/>
      <c r="AE114" s="2"/>
      <c r="AF114" s="2"/>
      <c r="AG114" s="2"/>
      <c r="AH114" s="2"/>
      <c r="AI114" s="2"/>
      <c r="AJ114" s="2"/>
      <c r="AK114" s="2"/>
      <c r="AL114" s="2"/>
      <c r="AM114" s="2"/>
      <c r="AN114" s="2"/>
    </row>
    <row r="115" spans="1:54" s="2" customFormat="1" ht="9.9499999999999993" customHeight="1" x14ac:dyDescent="0.25">
      <c r="A115" s="20" t="s">
        <v>262</v>
      </c>
      <c r="B115" s="55"/>
      <c r="C115" s="17"/>
      <c r="D115" s="84"/>
      <c r="E115" s="17"/>
      <c r="F115" s="17"/>
      <c r="G115" s="17"/>
      <c r="H115" s="18"/>
      <c r="I115" s="210"/>
      <c r="J115" s="19"/>
      <c r="K115" s="168"/>
      <c r="L115" s="1"/>
      <c r="M115" s="1"/>
      <c r="N115" s="1"/>
      <c r="O115" s="1"/>
      <c r="P115" s="195"/>
      <c r="Q115" s="1"/>
      <c r="R115" s="1"/>
      <c r="S115" s="1"/>
      <c r="T115" s="1"/>
      <c r="U115" s="1"/>
      <c r="V115" s="1"/>
      <c r="W115" s="1"/>
      <c r="X115" s="1"/>
    </row>
    <row r="116" spans="1:54" s="2" customFormat="1" ht="9.9499999999999993" customHeight="1" x14ac:dyDescent="0.25">
      <c r="A116" s="22" t="s">
        <v>88</v>
      </c>
      <c r="B116" s="55"/>
      <c r="C116" s="17"/>
      <c r="D116" s="84"/>
      <c r="E116" s="17"/>
      <c r="F116" s="17"/>
      <c r="G116" s="17"/>
      <c r="H116" s="18"/>
      <c r="I116" s="210"/>
      <c r="J116" s="19"/>
      <c r="K116" s="168"/>
      <c r="L116" s="1"/>
      <c r="M116" s="1"/>
      <c r="N116" s="1"/>
      <c r="O116" s="1"/>
      <c r="P116" s="195"/>
      <c r="Q116" s="1"/>
      <c r="R116" s="1"/>
      <c r="S116" s="1"/>
      <c r="T116" s="1"/>
      <c r="U116" s="1"/>
      <c r="V116" s="1"/>
      <c r="W116" s="1"/>
      <c r="X116" s="1"/>
    </row>
    <row r="117" spans="1:54" s="2" customFormat="1" ht="9.9499999999999993" customHeight="1" x14ac:dyDescent="0.25">
      <c r="A117" s="22" t="s">
        <v>89</v>
      </c>
      <c r="B117" s="55"/>
      <c r="C117" s="17"/>
      <c r="D117" s="84"/>
      <c r="E117" s="17"/>
      <c r="F117" s="17"/>
      <c r="G117" s="17"/>
      <c r="H117" s="18"/>
      <c r="I117" s="210"/>
      <c r="J117" s="19"/>
      <c r="K117" s="168"/>
      <c r="L117" s="1"/>
      <c r="M117" s="1"/>
      <c r="N117" s="1"/>
      <c r="O117" s="1"/>
      <c r="P117" s="195"/>
      <c r="Q117" s="1"/>
      <c r="R117" s="1"/>
      <c r="S117" s="1"/>
      <c r="T117" s="1"/>
      <c r="U117" s="1"/>
      <c r="V117" s="1"/>
      <c r="W117" s="1"/>
      <c r="X117" s="1"/>
    </row>
    <row r="118" spans="1:54" s="2" customFormat="1" ht="9.9499999999999993" customHeight="1" x14ac:dyDescent="0.25">
      <c r="A118" s="22" t="s">
        <v>90</v>
      </c>
      <c r="B118" s="55"/>
      <c r="C118" s="17"/>
      <c r="D118" s="84"/>
      <c r="E118" s="17"/>
      <c r="F118" s="17"/>
      <c r="G118" s="17"/>
      <c r="H118" s="18"/>
      <c r="I118" s="210"/>
      <c r="J118" s="19"/>
      <c r="K118" s="168"/>
      <c r="L118" s="1"/>
      <c r="M118" s="1"/>
      <c r="N118" s="1"/>
      <c r="O118" s="1"/>
      <c r="P118" s="195"/>
      <c r="Q118" s="1"/>
      <c r="R118" s="1"/>
      <c r="S118" s="1"/>
      <c r="T118" s="1"/>
      <c r="U118" s="1"/>
      <c r="V118" s="1"/>
      <c r="W118" s="1"/>
      <c r="X118" s="1"/>
    </row>
    <row r="119" spans="1:54" s="109" customFormat="1" ht="21" customHeight="1" x14ac:dyDescent="0.25">
      <c r="A119" s="58"/>
      <c r="B119" s="56"/>
      <c r="C119" s="64"/>
      <c r="D119" s="85"/>
      <c r="E119" s="65"/>
      <c r="F119" s="65"/>
      <c r="G119" s="65"/>
      <c r="H119" s="65"/>
      <c r="I119" s="85"/>
      <c r="J119" s="65"/>
      <c r="K119" s="371">
        <v>2023</v>
      </c>
      <c r="L119" s="371"/>
      <c r="M119" s="371"/>
      <c r="N119" s="371"/>
      <c r="O119" s="371"/>
      <c r="P119" s="193"/>
      <c r="Q119" s="52"/>
      <c r="R119" s="52"/>
      <c r="S119" s="52"/>
      <c r="T119" s="52"/>
      <c r="U119" s="52"/>
      <c r="V119" s="52"/>
      <c r="W119" s="52"/>
      <c r="X119" s="1"/>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row>
    <row r="120" spans="1:54" s="113" customFormat="1" ht="38.25" x14ac:dyDescent="0.25">
      <c r="A120" s="103" t="s">
        <v>2</v>
      </c>
      <c r="B120" s="103" t="s">
        <v>3</v>
      </c>
      <c r="C120" s="103" t="s">
        <v>4</v>
      </c>
      <c r="D120" s="104" t="s">
        <v>12</v>
      </c>
      <c r="E120" s="103" t="s">
        <v>10</v>
      </c>
      <c r="F120" s="103" t="s">
        <v>271</v>
      </c>
      <c r="G120" s="103" t="s">
        <v>11</v>
      </c>
      <c r="H120" s="103" t="s">
        <v>13</v>
      </c>
      <c r="I120" s="212" t="s">
        <v>21</v>
      </c>
      <c r="J120" s="105" t="s">
        <v>5</v>
      </c>
      <c r="K120" s="106" t="s">
        <v>22</v>
      </c>
      <c r="L120" s="107" t="s">
        <v>217</v>
      </c>
      <c r="M120" s="107" t="s">
        <v>218</v>
      </c>
      <c r="N120" s="107" t="s">
        <v>219</v>
      </c>
      <c r="O120" s="107" t="s">
        <v>220</v>
      </c>
      <c r="P120" s="199"/>
      <c r="Q120" s="66"/>
      <c r="R120" s="66"/>
      <c r="S120" s="66"/>
      <c r="T120" s="66"/>
      <c r="U120" s="52"/>
      <c r="V120" s="52"/>
      <c r="W120" s="52"/>
      <c r="X120" s="1"/>
      <c r="Y120" s="67"/>
      <c r="Z120" s="67"/>
      <c r="AA120" s="67"/>
      <c r="AB120" s="67"/>
      <c r="AC120" s="67"/>
      <c r="AD120" s="67"/>
      <c r="AE120" s="67"/>
      <c r="AF120" s="67"/>
      <c r="AG120" s="67"/>
      <c r="AH120" s="67"/>
      <c r="AI120" s="67"/>
      <c r="AJ120" s="67"/>
      <c r="AK120" s="67"/>
      <c r="AL120" s="67"/>
      <c r="AM120" s="67"/>
      <c r="AN120" s="67"/>
    </row>
    <row r="121" spans="1:54" s="114" customFormat="1" ht="21" customHeight="1" x14ac:dyDescent="0.25">
      <c r="A121" s="351" t="s">
        <v>260</v>
      </c>
      <c r="B121" s="378" t="s">
        <v>6</v>
      </c>
      <c r="C121" s="381" t="s">
        <v>91</v>
      </c>
      <c r="D121" s="413" t="s">
        <v>17</v>
      </c>
      <c r="E121" s="381" t="s">
        <v>92</v>
      </c>
      <c r="F121" s="413" t="s">
        <v>326</v>
      </c>
      <c r="G121" s="381" t="s">
        <v>327</v>
      </c>
      <c r="H121" s="381" t="s">
        <v>14</v>
      </c>
      <c r="I121" s="213" t="s">
        <v>18</v>
      </c>
      <c r="J121" s="145">
        <v>6.5000000000000002E-2</v>
      </c>
      <c r="K121" s="172">
        <v>0.12</v>
      </c>
      <c r="L121" s="31"/>
      <c r="M121" s="31"/>
      <c r="N121" s="31"/>
      <c r="O121" s="31"/>
      <c r="P121" s="200"/>
      <c r="Q121" s="52"/>
      <c r="R121" s="52"/>
      <c r="S121" s="52"/>
      <c r="T121" s="52"/>
      <c r="U121" s="52"/>
      <c r="V121" s="52"/>
      <c r="W121" s="80"/>
      <c r="X121" s="1"/>
      <c r="Y121" s="92"/>
      <c r="Z121" s="92"/>
      <c r="AA121" s="92"/>
      <c r="AB121" s="92"/>
      <c r="AC121" s="92"/>
      <c r="AD121" s="92"/>
      <c r="AE121" s="92"/>
      <c r="AF121" s="92"/>
      <c r="AG121" s="92"/>
      <c r="AH121" s="92"/>
      <c r="AI121" s="92"/>
      <c r="AJ121" s="92"/>
      <c r="AK121" s="92"/>
      <c r="AL121" s="92"/>
      <c r="AM121" s="92"/>
      <c r="AN121" s="92"/>
    </row>
    <row r="122" spans="1:54" s="115" customFormat="1" ht="21" customHeight="1" x14ac:dyDescent="0.25">
      <c r="A122" s="352"/>
      <c r="B122" s="379"/>
      <c r="C122" s="382"/>
      <c r="D122" s="414"/>
      <c r="E122" s="382"/>
      <c r="F122" s="414"/>
      <c r="G122" s="382"/>
      <c r="H122" s="382"/>
      <c r="I122" s="186" t="s">
        <v>0</v>
      </c>
      <c r="J122" s="146">
        <v>0.12</v>
      </c>
      <c r="K122" s="175">
        <v>0.12</v>
      </c>
      <c r="L122" s="30"/>
      <c r="M122" s="30"/>
      <c r="N122" s="30"/>
      <c r="O122" s="30"/>
      <c r="P122" s="201"/>
      <c r="Q122" s="52"/>
      <c r="R122" s="52"/>
      <c r="S122" s="52"/>
      <c r="T122" s="52"/>
      <c r="U122" s="52"/>
      <c r="V122" s="52"/>
      <c r="W122" s="1"/>
      <c r="X122" s="1"/>
      <c r="Y122" s="29"/>
      <c r="Z122" s="29"/>
      <c r="AA122" s="29"/>
      <c r="AB122" s="29"/>
      <c r="AC122" s="29"/>
      <c r="AD122" s="29"/>
      <c r="AE122" s="29"/>
      <c r="AF122" s="29"/>
      <c r="AG122" s="29"/>
      <c r="AH122" s="29"/>
      <c r="AI122" s="29"/>
      <c r="AJ122" s="29"/>
      <c r="AK122" s="29"/>
      <c r="AL122" s="29"/>
      <c r="AM122" s="29"/>
      <c r="AN122" s="29"/>
    </row>
    <row r="123" spans="1:54" s="115" customFormat="1" ht="21" customHeight="1" x14ac:dyDescent="0.25">
      <c r="A123" s="352"/>
      <c r="B123" s="379"/>
      <c r="C123" s="382"/>
      <c r="D123" s="414"/>
      <c r="E123" s="382"/>
      <c r="F123" s="414"/>
      <c r="G123" s="382"/>
      <c r="H123" s="382"/>
      <c r="I123" s="186" t="s">
        <v>1</v>
      </c>
      <c r="J123" s="146">
        <v>0.12</v>
      </c>
      <c r="K123" s="175">
        <v>0.12</v>
      </c>
      <c r="L123" s="31"/>
      <c r="M123" s="31"/>
      <c r="N123" s="31"/>
      <c r="O123" s="31"/>
      <c r="P123" s="201"/>
      <c r="Q123" s="28"/>
      <c r="R123" s="28"/>
      <c r="S123" s="28"/>
      <c r="T123" s="28"/>
      <c r="U123" s="1"/>
      <c r="V123" s="1"/>
      <c r="W123" s="1"/>
      <c r="X123" s="1"/>
      <c r="Y123" s="29"/>
      <c r="Z123" s="29"/>
      <c r="AA123" s="29"/>
      <c r="AB123" s="29"/>
      <c r="AC123" s="29"/>
      <c r="AD123" s="29"/>
      <c r="AE123" s="29"/>
      <c r="AF123" s="29"/>
      <c r="AG123" s="29"/>
      <c r="AH123" s="29"/>
      <c r="AI123" s="29"/>
      <c r="AJ123" s="29"/>
      <c r="AK123" s="29"/>
      <c r="AL123" s="29"/>
      <c r="AM123" s="29"/>
      <c r="AN123" s="29"/>
    </row>
    <row r="124" spans="1:54" s="115" customFormat="1" ht="21" customHeight="1" x14ac:dyDescent="0.25">
      <c r="A124" s="352"/>
      <c r="B124" s="379"/>
      <c r="C124" s="382"/>
      <c r="D124" s="414"/>
      <c r="E124" s="382"/>
      <c r="F124" s="414"/>
      <c r="G124" s="382"/>
      <c r="H124" s="382"/>
      <c r="I124" s="186" t="s">
        <v>19</v>
      </c>
      <c r="J124" s="146">
        <v>0.12</v>
      </c>
      <c r="K124" s="175">
        <v>0.06</v>
      </c>
      <c r="L124" s="32"/>
      <c r="M124" s="32"/>
      <c r="N124" s="32"/>
      <c r="O124" s="32"/>
      <c r="P124" s="201"/>
      <c r="Q124" s="28"/>
      <c r="R124" s="28"/>
      <c r="S124" s="28"/>
      <c r="T124" s="28"/>
      <c r="U124" s="1"/>
      <c r="V124" s="1"/>
      <c r="W124" s="1"/>
      <c r="X124" s="1"/>
      <c r="Y124" s="29"/>
      <c r="Z124" s="29"/>
      <c r="AA124" s="29"/>
      <c r="AB124" s="29"/>
      <c r="AC124" s="29"/>
      <c r="AD124" s="29"/>
      <c r="AE124" s="29"/>
      <c r="AF124" s="29"/>
      <c r="AG124" s="29"/>
      <c r="AH124" s="29"/>
      <c r="AI124" s="29"/>
      <c r="AJ124" s="29"/>
      <c r="AK124" s="29"/>
      <c r="AL124" s="29"/>
      <c r="AM124" s="29"/>
      <c r="AN124" s="29"/>
    </row>
    <row r="125" spans="1:54" s="115" customFormat="1" ht="21" customHeight="1" x14ac:dyDescent="0.25">
      <c r="A125" s="353"/>
      <c r="B125" s="380"/>
      <c r="C125" s="383"/>
      <c r="D125" s="415"/>
      <c r="E125" s="383"/>
      <c r="F125" s="415"/>
      <c r="G125" s="383"/>
      <c r="H125" s="383"/>
      <c r="I125" s="186" t="s">
        <v>226</v>
      </c>
      <c r="J125" s="146"/>
      <c r="K125" s="173" t="s">
        <v>121</v>
      </c>
      <c r="L125" s="32"/>
      <c r="M125" s="32"/>
      <c r="N125" s="32"/>
      <c r="O125" s="32"/>
      <c r="P125" s="201"/>
      <c r="Q125" s="28"/>
      <c r="R125" s="28"/>
      <c r="S125" s="28"/>
      <c r="T125" s="28"/>
      <c r="U125" s="1"/>
      <c r="V125" s="1"/>
      <c r="W125" s="1"/>
      <c r="X125" s="1"/>
      <c r="Y125" s="29"/>
      <c r="Z125" s="29"/>
      <c r="AA125" s="29"/>
      <c r="AB125" s="29"/>
      <c r="AC125" s="29"/>
      <c r="AD125" s="29"/>
      <c r="AE125" s="29"/>
      <c r="AF125" s="29"/>
      <c r="AG125" s="29"/>
      <c r="AH125" s="29"/>
      <c r="AI125" s="29"/>
      <c r="AJ125" s="29"/>
      <c r="AK125" s="29"/>
      <c r="AL125" s="29"/>
      <c r="AM125" s="29"/>
      <c r="AN125" s="29"/>
    </row>
    <row r="126" spans="1:54" s="115" customFormat="1" ht="21" customHeight="1" x14ac:dyDescent="0.25">
      <c r="A126" s="33"/>
      <c r="B126" s="57"/>
      <c r="C126" s="34"/>
      <c r="D126" s="86"/>
      <c r="E126" s="34"/>
      <c r="F126" s="34"/>
      <c r="G126" s="34"/>
      <c r="H126" s="34"/>
      <c r="I126" s="86"/>
      <c r="J126" s="17"/>
      <c r="K126" s="169"/>
      <c r="L126" s="34"/>
      <c r="M126" s="34"/>
      <c r="N126" s="34"/>
      <c r="O126" s="34"/>
      <c r="P126" s="201"/>
      <c r="Q126" s="28"/>
      <c r="R126" s="28"/>
      <c r="S126" s="28"/>
      <c r="T126" s="28"/>
      <c r="U126" s="1"/>
      <c r="V126" s="1"/>
      <c r="W126" s="1"/>
      <c r="X126" s="1"/>
      <c r="Y126" s="29"/>
      <c r="Z126" s="29"/>
      <c r="AA126" s="29"/>
      <c r="AB126" s="29"/>
      <c r="AC126" s="29"/>
      <c r="AD126" s="29"/>
      <c r="AE126" s="29"/>
      <c r="AF126" s="29"/>
      <c r="AG126" s="29"/>
      <c r="AH126" s="29"/>
      <c r="AI126" s="29"/>
      <c r="AJ126" s="29"/>
      <c r="AK126" s="29"/>
      <c r="AL126" s="29"/>
      <c r="AM126" s="29"/>
      <c r="AN126" s="29"/>
    </row>
    <row r="127" spans="1:54" s="109" customFormat="1" ht="21" customHeight="1" x14ac:dyDescent="0.25">
      <c r="A127" s="48"/>
      <c r="B127" s="49"/>
      <c r="C127" s="50"/>
      <c r="D127" s="82"/>
      <c r="E127" s="51"/>
      <c r="F127" s="51"/>
      <c r="G127" s="51"/>
      <c r="H127" s="51"/>
      <c r="I127" s="82"/>
      <c r="J127" s="51"/>
      <c r="K127" s="350">
        <v>2023</v>
      </c>
      <c r="L127" s="350"/>
      <c r="M127" s="350"/>
      <c r="N127" s="350"/>
      <c r="O127" s="350"/>
      <c r="P127" s="193"/>
      <c r="Q127" s="52"/>
      <c r="R127" s="52"/>
      <c r="S127" s="52"/>
      <c r="T127" s="52"/>
      <c r="U127" s="52"/>
      <c r="V127" s="52"/>
      <c r="W127" s="52"/>
      <c r="X127" s="1"/>
      <c r="Y127" s="53"/>
      <c r="Z127" s="53"/>
      <c r="AA127" s="53"/>
      <c r="AB127" s="53"/>
      <c r="AC127" s="53"/>
      <c r="AD127" s="53"/>
      <c r="AE127" s="53"/>
      <c r="AF127" s="53"/>
      <c r="AG127" s="53"/>
      <c r="AH127" s="53"/>
      <c r="AI127" s="53"/>
      <c r="AJ127" s="53"/>
      <c r="AK127" s="53"/>
      <c r="AL127" s="53"/>
      <c r="AM127" s="53"/>
      <c r="AN127" s="53"/>
    </row>
    <row r="128" spans="1:54" s="53" customFormat="1" ht="38.25" x14ac:dyDescent="0.25">
      <c r="A128" s="134" t="s">
        <v>2</v>
      </c>
      <c r="B128" s="137" t="s">
        <v>3</v>
      </c>
      <c r="C128" s="138" t="s">
        <v>4</v>
      </c>
      <c r="D128" s="139" t="s">
        <v>12</v>
      </c>
      <c r="E128" s="138" t="s">
        <v>10</v>
      </c>
      <c r="F128" s="127" t="s">
        <v>271</v>
      </c>
      <c r="G128" s="138" t="s">
        <v>11</v>
      </c>
      <c r="H128" s="141" t="s">
        <v>13</v>
      </c>
      <c r="I128" s="132" t="s">
        <v>21</v>
      </c>
      <c r="J128" s="133" t="s">
        <v>5</v>
      </c>
      <c r="K128" s="136" t="s">
        <v>22</v>
      </c>
      <c r="L128" s="123" t="s">
        <v>217</v>
      </c>
      <c r="M128" s="123" t="s">
        <v>218</v>
      </c>
      <c r="N128" s="123" t="s">
        <v>219</v>
      </c>
      <c r="O128" s="123" t="s">
        <v>220</v>
      </c>
      <c r="P128" s="193"/>
      <c r="Q128" s="121" t="s">
        <v>28</v>
      </c>
      <c r="R128" s="121">
        <v>2018</v>
      </c>
      <c r="S128" s="121">
        <v>2019</v>
      </c>
      <c r="T128" s="121">
        <v>2020</v>
      </c>
      <c r="U128" s="121">
        <v>2021</v>
      </c>
      <c r="V128" s="121">
        <v>2022</v>
      </c>
      <c r="W128" s="121">
        <v>2023</v>
      </c>
      <c r="X128" s="202" t="s">
        <v>276</v>
      </c>
    </row>
    <row r="129" spans="1:40" ht="21" customHeight="1" x14ac:dyDescent="0.25">
      <c r="A129" s="420" t="s">
        <v>93</v>
      </c>
      <c r="B129" s="349" t="s">
        <v>6</v>
      </c>
      <c r="C129" s="388" t="s">
        <v>299</v>
      </c>
      <c r="D129" s="387" t="s">
        <v>43</v>
      </c>
      <c r="E129" s="388" t="s">
        <v>298</v>
      </c>
      <c r="F129" s="372" t="s">
        <v>326</v>
      </c>
      <c r="G129" s="388" t="s">
        <v>94</v>
      </c>
      <c r="H129" s="388" t="s">
        <v>52</v>
      </c>
      <c r="I129" s="178" t="s">
        <v>27</v>
      </c>
      <c r="J129" s="16">
        <f>SUM(J130:J134)</f>
        <v>81651</v>
      </c>
      <c r="K129" s="160">
        <v>181450.94399999999</v>
      </c>
      <c r="L129" s="74"/>
      <c r="M129" s="74"/>
      <c r="N129" s="74"/>
      <c r="O129" s="15"/>
      <c r="P129" s="195"/>
      <c r="Q129" s="6" t="s">
        <v>29</v>
      </c>
      <c r="R129" s="7">
        <v>178161102</v>
      </c>
      <c r="S129" s="24">
        <v>169530835</v>
      </c>
      <c r="T129" s="24">
        <v>163662134</v>
      </c>
      <c r="U129" s="35" t="e">
        <f>#REF!*700</f>
        <v>#REF!</v>
      </c>
      <c r="V129" s="35" t="e">
        <f>#REF!*700</f>
        <v>#REF!</v>
      </c>
      <c r="W129" s="35">
        <f>K129*1000</f>
        <v>181450944</v>
      </c>
      <c r="X129" s="437" t="s">
        <v>328</v>
      </c>
      <c r="Y129" s="2"/>
      <c r="Z129" s="2"/>
      <c r="AA129" s="2"/>
      <c r="AB129" s="2"/>
      <c r="AC129" s="2"/>
      <c r="AD129" s="2"/>
      <c r="AE129" s="2"/>
      <c r="AF129" s="2"/>
      <c r="AG129" s="2"/>
      <c r="AH129" s="2"/>
      <c r="AI129" s="2"/>
      <c r="AJ129" s="2"/>
      <c r="AK129" s="2"/>
      <c r="AL129" s="2"/>
      <c r="AM129" s="2"/>
      <c r="AN129" s="2"/>
    </row>
    <row r="130" spans="1:40" s="111" customFormat="1" ht="21" customHeight="1" x14ac:dyDescent="0.25">
      <c r="A130" s="421"/>
      <c r="B130" s="349"/>
      <c r="C130" s="388"/>
      <c r="D130" s="387"/>
      <c r="E130" s="388"/>
      <c r="F130" s="373"/>
      <c r="G130" s="388"/>
      <c r="H130" s="388"/>
      <c r="I130" s="188" t="s">
        <v>18</v>
      </c>
      <c r="J130" s="8">
        <v>77057</v>
      </c>
      <c r="K130" s="190">
        <v>99009.72</v>
      </c>
      <c r="L130" s="3"/>
      <c r="M130" s="3"/>
      <c r="N130" s="3"/>
      <c r="O130" s="3"/>
      <c r="P130" s="198"/>
      <c r="Q130" s="93" t="s">
        <v>30</v>
      </c>
      <c r="R130" s="36">
        <v>1</v>
      </c>
      <c r="S130" s="94">
        <v>1</v>
      </c>
      <c r="T130" s="36">
        <v>1</v>
      </c>
      <c r="U130" s="37">
        <v>0.47</v>
      </c>
      <c r="V130" s="37">
        <v>0.47</v>
      </c>
      <c r="W130" s="37">
        <v>0.43</v>
      </c>
      <c r="X130" s="438"/>
      <c r="Y130" s="80"/>
      <c r="Z130" s="80"/>
      <c r="AA130" s="80"/>
      <c r="AB130" s="80"/>
      <c r="AC130" s="80"/>
      <c r="AD130" s="80"/>
      <c r="AE130" s="80"/>
      <c r="AF130" s="80"/>
      <c r="AG130" s="80"/>
      <c r="AH130" s="80"/>
      <c r="AI130" s="80"/>
      <c r="AJ130" s="80"/>
      <c r="AK130" s="80"/>
      <c r="AL130" s="80"/>
      <c r="AM130" s="80"/>
      <c r="AN130" s="80"/>
    </row>
    <row r="131" spans="1:40" ht="21" customHeight="1" x14ac:dyDescent="0.25">
      <c r="A131" s="421"/>
      <c r="B131" s="349"/>
      <c r="C131" s="388"/>
      <c r="D131" s="387"/>
      <c r="E131" s="388"/>
      <c r="F131" s="373"/>
      <c r="G131" s="388"/>
      <c r="H131" s="388"/>
      <c r="I131" s="183" t="s">
        <v>0</v>
      </c>
      <c r="J131" s="14">
        <v>4507</v>
      </c>
      <c r="K131" s="190">
        <v>3626.4</v>
      </c>
      <c r="L131" s="3"/>
      <c r="M131" s="3"/>
      <c r="N131" s="3"/>
      <c r="O131" s="3"/>
      <c r="P131" s="195"/>
      <c r="Q131" s="6" t="s">
        <v>31</v>
      </c>
      <c r="R131" s="25">
        <v>0</v>
      </c>
      <c r="S131" s="26">
        <v>0</v>
      </c>
      <c r="T131" s="36">
        <v>0</v>
      </c>
      <c r="U131" s="37">
        <v>0.53</v>
      </c>
      <c r="V131" s="37">
        <v>0.53</v>
      </c>
      <c r="W131" s="37">
        <v>0.56999999999999995</v>
      </c>
      <c r="X131" s="439"/>
      <c r="Y131" s="2"/>
      <c r="Z131" s="2"/>
      <c r="AA131" s="2"/>
      <c r="AB131" s="2"/>
      <c r="AC131" s="2"/>
      <c r="AD131" s="2"/>
      <c r="AE131" s="2"/>
      <c r="AF131" s="2"/>
      <c r="AG131" s="2"/>
      <c r="AH131" s="2"/>
      <c r="AI131" s="2"/>
      <c r="AJ131" s="2"/>
      <c r="AK131" s="2"/>
      <c r="AL131" s="2"/>
      <c r="AM131" s="2"/>
      <c r="AN131" s="2"/>
    </row>
    <row r="132" spans="1:40" ht="21" customHeight="1" x14ac:dyDescent="0.25">
      <c r="A132" s="421"/>
      <c r="B132" s="349"/>
      <c r="C132" s="388"/>
      <c r="D132" s="387"/>
      <c r="E132" s="388"/>
      <c r="F132" s="373"/>
      <c r="G132" s="388"/>
      <c r="H132" s="388"/>
      <c r="I132" s="183" t="s">
        <v>1</v>
      </c>
      <c r="J132" s="14">
        <v>87</v>
      </c>
      <c r="K132" s="190">
        <v>2400</v>
      </c>
      <c r="L132" s="3"/>
      <c r="M132" s="3"/>
      <c r="N132" s="3"/>
      <c r="O132" s="3"/>
      <c r="P132" s="195"/>
      <c r="Q132" s="11"/>
      <c r="R132" s="11"/>
      <c r="S132" s="11"/>
      <c r="T132" s="1"/>
      <c r="U132" s="1"/>
      <c r="V132" s="1"/>
      <c r="W132" s="1"/>
      <c r="X132" s="1"/>
      <c r="Y132" s="2"/>
      <c r="Z132" s="2"/>
      <c r="AA132" s="2"/>
      <c r="AB132" s="2"/>
      <c r="AC132" s="2"/>
      <c r="AD132" s="2"/>
      <c r="AE132" s="2"/>
      <c r="AF132" s="2"/>
      <c r="AG132" s="2"/>
      <c r="AH132" s="2"/>
      <c r="AI132" s="2"/>
      <c r="AJ132" s="2"/>
      <c r="AK132" s="2"/>
      <c r="AL132" s="2"/>
      <c r="AM132" s="2"/>
      <c r="AN132" s="2"/>
    </row>
    <row r="133" spans="1:40" ht="21" customHeight="1" x14ac:dyDescent="0.25">
      <c r="A133" s="421"/>
      <c r="B133" s="349"/>
      <c r="C133" s="388"/>
      <c r="D133" s="387"/>
      <c r="E133" s="388"/>
      <c r="F133" s="373"/>
      <c r="G133" s="388"/>
      <c r="H133" s="388"/>
      <c r="I133" s="183" t="s">
        <v>19</v>
      </c>
      <c r="J133" s="14" t="s">
        <v>121</v>
      </c>
      <c r="K133" s="190">
        <v>76414.823999999993</v>
      </c>
      <c r="L133" s="3"/>
      <c r="M133" s="3"/>
      <c r="N133" s="3"/>
      <c r="O133" s="3"/>
      <c r="P133" s="195"/>
      <c r="Q133" s="1"/>
      <c r="R133" s="1"/>
      <c r="S133" s="1"/>
      <c r="T133" s="1"/>
      <c r="U133" s="1"/>
      <c r="V133" s="1"/>
      <c r="W133" s="1"/>
      <c r="X133" s="1"/>
      <c r="Y133" s="2"/>
      <c r="Z133" s="2"/>
      <c r="AA133" s="2"/>
      <c r="AB133" s="2"/>
      <c r="AC133" s="2"/>
      <c r="AD133" s="2"/>
      <c r="AE133" s="2"/>
      <c r="AF133" s="2"/>
      <c r="AG133" s="2"/>
      <c r="AH133" s="2"/>
      <c r="AI133" s="2"/>
      <c r="AJ133" s="2"/>
      <c r="AK133" s="2"/>
      <c r="AL133" s="2"/>
      <c r="AM133" s="2"/>
      <c r="AN133" s="2"/>
    </row>
    <row r="134" spans="1:40" ht="21" customHeight="1" x14ac:dyDescent="0.25">
      <c r="A134" s="421"/>
      <c r="B134" s="349"/>
      <c r="C134" s="388"/>
      <c r="D134" s="387"/>
      <c r="E134" s="388"/>
      <c r="F134" s="374"/>
      <c r="G134" s="388"/>
      <c r="H134" s="388"/>
      <c r="I134" s="183" t="s">
        <v>226</v>
      </c>
      <c r="J134" s="14"/>
      <c r="K134" s="190" t="s">
        <v>121</v>
      </c>
      <c r="L134" s="3"/>
      <c r="M134" s="3"/>
      <c r="N134" s="3"/>
      <c r="O134" s="3"/>
      <c r="P134" s="195"/>
      <c r="Q134" s="1"/>
      <c r="R134" s="1"/>
      <c r="S134" s="1"/>
      <c r="T134" s="1"/>
      <c r="U134" s="1"/>
      <c r="V134" s="1"/>
      <c r="W134" s="1"/>
      <c r="X134" s="1"/>
      <c r="Y134" s="2"/>
      <c r="Z134" s="2"/>
      <c r="AA134" s="2"/>
      <c r="AB134" s="2"/>
      <c r="AC134" s="2"/>
      <c r="AD134" s="2"/>
      <c r="AE134" s="2"/>
      <c r="AF134" s="2"/>
      <c r="AG134" s="2"/>
      <c r="AH134" s="2"/>
      <c r="AI134" s="2"/>
      <c r="AJ134" s="2"/>
      <c r="AK134" s="2"/>
      <c r="AL134" s="2"/>
      <c r="AM134" s="2"/>
      <c r="AN134" s="2"/>
    </row>
    <row r="135" spans="1:40" ht="21" customHeight="1" x14ac:dyDescent="0.25">
      <c r="A135" s="421"/>
      <c r="B135" s="399" t="s">
        <v>7</v>
      </c>
      <c r="C135" s="375" t="s">
        <v>95</v>
      </c>
      <c r="D135" s="372" t="s">
        <v>43</v>
      </c>
      <c r="E135" s="375" t="s">
        <v>208</v>
      </c>
      <c r="F135" s="372" t="s">
        <v>300</v>
      </c>
      <c r="G135" s="375" t="s">
        <v>96</v>
      </c>
      <c r="H135" s="375" t="s">
        <v>52</v>
      </c>
      <c r="I135" s="178" t="s">
        <v>27</v>
      </c>
      <c r="J135" s="16">
        <f>SUM(J136:J140)</f>
        <v>0</v>
      </c>
      <c r="K135" s="160">
        <f>SUM(K136:K139)</f>
        <v>18145.094400000002</v>
      </c>
      <c r="L135" s="74"/>
      <c r="M135" s="74"/>
      <c r="N135" s="74"/>
      <c r="O135" s="15"/>
      <c r="P135" s="195"/>
      <c r="Q135" s="79"/>
      <c r="R135" s="12"/>
      <c r="S135" s="12"/>
      <c r="T135" s="1"/>
      <c r="U135" s="1"/>
      <c r="V135" s="1"/>
      <c r="W135" s="1"/>
      <c r="X135" s="1"/>
      <c r="Y135" s="2"/>
      <c r="Z135" s="2"/>
      <c r="AA135" s="2"/>
      <c r="AB135" s="2"/>
      <c r="AC135" s="2"/>
      <c r="AD135" s="2"/>
      <c r="AE135" s="2"/>
      <c r="AF135" s="2"/>
      <c r="AG135" s="2"/>
      <c r="AH135" s="2"/>
      <c r="AI135" s="2"/>
      <c r="AJ135" s="2"/>
      <c r="AK135" s="2"/>
      <c r="AL135" s="2"/>
      <c r="AM135" s="2"/>
      <c r="AN135" s="2"/>
    </row>
    <row r="136" spans="1:40" ht="21" customHeight="1" x14ac:dyDescent="0.25">
      <c r="A136" s="421"/>
      <c r="B136" s="400"/>
      <c r="C136" s="376"/>
      <c r="D136" s="373"/>
      <c r="E136" s="376"/>
      <c r="F136" s="373"/>
      <c r="G136" s="376"/>
      <c r="H136" s="376"/>
      <c r="I136" s="183" t="s">
        <v>18</v>
      </c>
      <c r="J136" s="14"/>
      <c r="K136" s="190">
        <f>10%*K130</f>
        <v>9900.9720000000016</v>
      </c>
      <c r="L136" s="3"/>
      <c r="M136" s="3"/>
      <c r="N136" s="3"/>
      <c r="O136" s="3"/>
      <c r="P136" s="195"/>
      <c r="Q136" s="79"/>
      <c r="R136" s="1"/>
      <c r="S136" s="1"/>
      <c r="T136" s="1"/>
      <c r="U136" s="1"/>
      <c r="V136" s="1"/>
      <c r="W136" s="1"/>
      <c r="X136" s="1"/>
      <c r="Y136" s="2"/>
      <c r="Z136" s="2"/>
      <c r="AA136" s="2"/>
      <c r="AB136" s="2"/>
      <c r="AC136" s="2"/>
      <c r="AD136" s="2"/>
      <c r="AE136" s="2"/>
      <c r="AF136" s="2"/>
      <c r="AG136" s="2"/>
      <c r="AH136" s="2"/>
      <c r="AI136" s="2"/>
      <c r="AJ136" s="2"/>
      <c r="AK136" s="2"/>
      <c r="AL136" s="2"/>
      <c r="AM136" s="2"/>
      <c r="AN136" s="2"/>
    </row>
    <row r="137" spans="1:40" ht="21" customHeight="1" x14ac:dyDescent="0.25">
      <c r="A137" s="421"/>
      <c r="B137" s="400"/>
      <c r="C137" s="376"/>
      <c r="D137" s="373"/>
      <c r="E137" s="376"/>
      <c r="F137" s="373"/>
      <c r="G137" s="376"/>
      <c r="H137" s="376"/>
      <c r="I137" s="183" t="s">
        <v>0</v>
      </c>
      <c r="J137" s="14"/>
      <c r="K137" s="190">
        <f t="shared" ref="K137:K139" si="6">10%*K131</f>
        <v>362.64000000000004</v>
      </c>
      <c r="L137" s="3"/>
      <c r="M137" s="3"/>
      <c r="N137" s="3"/>
      <c r="O137" s="3"/>
      <c r="P137" s="195"/>
      <c r="Q137" s="79"/>
      <c r="R137" s="79"/>
      <c r="S137" s="79"/>
      <c r="T137" s="79"/>
      <c r="U137" s="79"/>
      <c r="V137" s="79"/>
      <c r="W137" s="79"/>
      <c r="X137" s="1"/>
      <c r="Y137" s="2"/>
      <c r="Z137" s="2"/>
      <c r="AA137" s="2"/>
      <c r="AB137" s="2"/>
      <c r="AC137" s="2"/>
      <c r="AD137" s="2"/>
      <c r="AE137" s="2"/>
      <c r="AF137" s="2"/>
      <c r="AG137" s="2"/>
      <c r="AH137" s="2"/>
      <c r="AI137" s="2"/>
      <c r="AJ137" s="2"/>
      <c r="AK137" s="2"/>
      <c r="AL137" s="2"/>
      <c r="AM137" s="2"/>
      <c r="AN137" s="2"/>
    </row>
    <row r="138" spans="1:40" ht="21" customHeight="1" x14ac:dyDescent="0.25">
      <c r="A138" s="421"/>
      <c r="B138" s="400"/>
      <c r="C138" s="376"/>
      <c r="D138" s="373"/>
      <c r="E138" s="376"/>
      <c r="F138" s="373"/>
      <c r="G138" s="376"/>
      <c r="H138" s="376"/>
      <c r="I138" s="183" t="s">
        <v>1</v>
      </c>
      <c r="J138" s="14"/>
      <c r="K138" s="190">
        <f t="shared" si="6"/>
        <v>240</v>
      </c>
      <c r="L138" s="3"/>
      <c r="M138" s="3"/>
      <c r="N138" s="3"/>
      <c r="O138" s="3"/>
      <c r="P138" s="195"/>
      <c r="Q138" s="79"/>
      <c r="R138" s="79"/>
      <c r="S138" s="79"/>
      <c r="T138" s="79"/>
      <c r="U138" s="79"/>
      <c r="V138" s="79"/>
      <c r="W138" s="79"/>
      <c r="X138" s="1"/>
      <c r="Y138" s="2"/>
      <c r="Z138" s="2"/>
      <c r="AA138" s="2"/>
      <c r="AB138" s="2"/>
      <c r="AC138" s="2"/>
      <c r="AD138" s="2"/>
      <c r="AE138" s="2"/>
      <c r="AF138" s="2"/>
      <c r="AG138" s="2"/>
      <c r="AH138" s="2"/>
      <c r="AI138" s="2"/>
      <c r="AJ138" s="2"/>
      <c r="AK138" s="2"/>
      <c r="AL138" s="2"/>
      <c r="AM138" s="2"/>
      <c r="AN138" s="2"/>
    </row>
    <row r="139" spans="1:40" ht="21" customHeight="1" x14ac:dyDescent="0.25">
      <c r="A139" s="421"/>
      <c r="B139" s="400"/>
      <c r="C139" s="376"/>
      <c r="D139" s="373"/>
      <c r="E139" s="376"/>
      <c r="F139" s="373"/>
      <c r="G139" s="376"/>
      <c r="H139" s="376"/>
      <c r="I139" s="183" t="s">
        <v>19</v>
      </c>
      <c r="J139" s="14"/>
      <c r="K139" s="190">
        <f t="shared" si="6"/>
        <v>7641.4823999999999</v>
      </c>
      <c r="L139" s="3"/>
      <c r="M139" s="3"/>
      <c r="N139" s="3"/>
      <c r="O139" s="3"/>
      <c r="P139" s="195"/>
      <c r="Q139" s="79"/>
      <c r="R139" s="79"/>
      <c r="S139" s="79"/>
      <c r="T139" s="79"/>
      <c r="U139" s="79"/>
      <c r="V139" s="79"/>
      <c r="W139" s="79"/>
      <c r="X139" s="1"/>
      <c r="Y139" s="2"/>
      <c r="Z139" s="2"/>
      <c r="AA139" s="2"/>
      <c r="AB139" s="2"/>
      <c r="AC139" s="2"/>
      <c r="AD139" s="2"/>
      <c r="AE139" s="2"/>
      <c r="AF139" s="2"/>
      <c r="AG139" s="2"/>
      <c r="AH139" s="2"/>
      <c r="AI139" s="2"/>
      <c r="AJ139" s="2"/>
      <c r="AK139" s="2"/>
      <c r="AL139" s="2"/>
      <c r="AM139" s="2"/>
      <c r="AN139" s="2"/>
    </row>
    <row r="140" spans="1:40" ht="21" customHeight="1" x14ac:dyDescent="0.25">
      <c r="A140" s="433"/>
      <c r="B140" s="401"/>
      <c r="C140" s="377"/>
      <c r="D140" s="374"/>
      <c r="E140" s="377"/>
      <c r="F140" s="374"/>
      <c r="G140" s="377"/>
      <c r="H140" s="377"/>
      <c r="I140" s="183" t="s">
        <v>226</v>
      </c>
      <c r="J140" s="14"/>
      <c r="K140" s="190" t="s">
        <v>121</v>
      </c>
      <c r="L140" s="3"/>
      <c r="M140" s="3"/>
      <c r="N140" s="3"/>
      <c r="O140" s="3"/>
      <c r="P140" s="195"/>
      <c r="Q140" s="79"/>
      <c r="R140" s="79"/>
      <c r="S140" s="79"/>
      <c r="T140" s="79"/>
      <c r="U140" s="79"/>
      <c r="V140" s="79"/>
      <c r="W140" s="79"/>
      <c r="X140" s="1"/>
      <c r="Y140" s="2"/>
      <c r="Z140" s="2"/>
      <c r="AA140" s="2"/>
      <c r="AB140" s="2"/>
      <c r="AC140" s="2"/>
      <c r="AD140" s="2"/>
      <c r="AE140" s="2"/>
      <c r="AF140" s="2"/>
      <c r="AG140" s="2"/>
      <c r="AH140" s="2"/>
      <c r="AI140" s="2"/>
      <c r="AJ140" s="2"/>
      <c r="AK140" s="2"/>
      <c r="AL140" s="2"/>
      <c r="AM140" s="2"/>
      <c r="AN140" s="2"/>
    </row>
    <row r="141" spans="1:40" s="2" customFormat="1" ht="9.9499999999999993" customHeight="1" x14ac:dyDescent="0.25">
      <c r="A141" s="20" t="s">
        <v>23</v>
      </c>
      <c r="B141" s="55"/>
      <c r="C141" s="17"/>
      <c r="D141" s="84"/>
      <c r="E141" s="17"/>
      <c r="F141" s="17"/>
      <c r="G141" s="17"/>
      <c r="H141" s="18"/>
      <c r="I141" s="210"/>
      <c r="J141" s="19"/>
      <c r="K141" s="170"/>
      <c r="L141" s="21"/>
      <c r="M141" s="21"/>
      <c r="N141" s="21"/>
      <c r="O141" s="21"/>
      <c r="P141" s="195"/>
      <c r="Q141" s="1"/>
      <c r="R141" s="1"/>
      <c r="S141" s="1"/>
      <c r="T141" s="1"/>
      <c r="U141" s="1"/>
      <c r="V141" s="1"/>
      <c r="W141" s="1"/>
      <c r="X141" s="1"/>
    </row>
    <row r="142" spans="1:40" s="2" customFormat="1" ht="9.9499999999999993" customHeight="1" x14ac:dyDescent="0.25">
      <c r="A142" s="22" t="s">
        <v>97</v>
      </c>
      <c r="B142" s="55"/>
      <c r="C142" s="17"/>
      <c r="D142" s="84"/>
      <c r="E142" s="17"/>
      <c r="F142" s="17"/>
      <c r="G142" s="17"/>
      <c r="H142" s="18"/>
      <c r="I142" s="210"/>
      <c r="J142" s="19"/>
      <c r="K142" s="170"/>
      <c r="L142" s="21"/>
      <c r="M142" s="21"/>
      <c r="N142" s="21"/>
      <c r="O142" s="21"/>
      <c r="P142" s="195"/>
      <c r="Q142" s="1"/>
      <c r="R142" s="1"/>
      <c r="S142" s="1"/>
      <c r="T142" s="1"/>
      <c r="U142" s="1"/>
      <c r="V142" s="1"/>
      <c r="W142" s="1"/>
      <c r="X142" s="1"/>
    </row>
    <row r="143" spans="1:40" s="2" customFormat="1" ht="9.9499999999999993" customHeight="1" x14ac:dyDescent="0.25">
      <c r="A143" s="22" t="s">
        <v>98</v>
      </c>
      <c r="B143" s="55"/>
      <c r="C143" s="17"/>
      <c r="D143" s="84"/>
      <c r="E143" s="17"/>
      <c r="F143" s="17"/>
      <c r="G143" s="17"/>
      <c r="H143" s="18"/>
      <c r="I143" s="210"/>
      <c r="J143" s="19"/>
      <c r="K143" s="170"/>
      <c r="L143" s="21"/>
      <c r="M143" s="21"/>
      <c r="N143" s="21"/>
      <c r="O143" s="21"/>
      <c r="P143" s="195"/>
      <c r="Q143" s="1"/>
      <c r="R143" s="1"/>
      <c r="S143" s="1"/>
      <c r="T143" s="1"/>
      <c r="U143" s="1"/>
      <c r="V143" s="1"/>
      <c r="W143" s="1"/>
      <c r="X143" s="1"/>
    </row>
    <row r="144" spans="1:40" s="109" customFormat="1" ht="21" customHeight="1" x14ac:dyDescent="0.25">
      <c r="A144" s="48"/>
      <c r="B144" s="418"/>
      <c r="C144" s="419"/>
      <c r="D144" s="87"/>
      <c r="E144" s="112"/>
      <c r="F144" s="112"/>
      <c r="G144" s="112"/>
      <c r="H144" s="112"/>
      <c r="I144" s="87"/>
      <c r="J144" s="60"/>
      <c r="K144" s="350">
        <v>2023</v>
      </c>
      <c r="L144" s="350"/>
      <c r="M144" s="350"/>
      <c r="N144" s="350"/>
      <c r="O144" s="350"/>
      <c r="P144" s="193"/>
      <c r="Q144" s="52"/>
      <c r="R144" s="52"/>
      <c r="S144" s="52"/>
      <c r="T144" s="52"/>
      <c r="U144" s="52"/>
      <c r="V144" s="52"/>
      <c r="W144" s="52"/>
      <c r="X144" s="1"/>
      <c r="Y144" s="53"/>
      <c r="Z144" s="53"/>
      <c r="AA144" s="53"/>
      <c r="AB144" s="53"/>
      <c r="AC144" s="53"/>
      <c r="AD144" s="53"/>
      <c r="AE144" s="53"/>
      <c r="AF144" s="53"/>
      <c r="AG144" s="53"/>
      <c r="AH144" s="53"/>
      <c r="AI144" s="53"/>
      <c r="AJ144" s="53"/>
      <c r="AK144" s="53"/>
      <c r="AL144" s="53"/>
      <c r="AM144" s="53"/>
      <c r="AN144" s="53"/>
    </row>
    <row r="145" spans="1:54" s="53" customFormat="1" ht="38.25" x14ac:dyDescent="0.25">
      <c r="A145" s="134" t="s">
        <v>2</v>
      </c>
      <c r="B145" s="137" t="s">
        <v>3</v>
      </c>
      <c r="C145" s="138" t="s">
        <v>4</v>
      </c>
      <c r="D145" s="142" t="s">
        <v>12</v>
      </c>
      <c r="E145" s="131" t="s">
        <v>10</v>
      </c>
      <c r="F145" s="131" t="s">
        <v>271</v>
      </c>
      <c r="G145" s="131" t="s">
        <v>11</v>
      </c>
      <c r="H145" s="131" t="s">
        <v>13</v>
      </c>
      <c r="I145" s="132" t="s">
        <v>21</v>
      </c>
      <c r="J145" s="133" t="s">
        <v>5</v>
      </c>
      <c r="K145" s="136" t="s">
        <v>22</v>
      </c>
      <c r="L145" s="123" t="s">
        <v>217</v>
      </c>
      <c r="M145" s="123" t="s">
        <v>218</v>
      </c>
      <c r="N145" s="123" t="s">
        <v>219</v>
      </c>
      <c r="O145" s="123" t="s">
        <v>220</v>
      </c>
      <c r="P145" s="193"/>
      <c r="Q145" s="121" t="s">
        <v>28</v>
      </c>
      <c r="R145" s="121">
        <v>2018</v>
      </c>
      <c r="S145" s="121">
        <v>2019</v>
      </c>
      <c r="T145" s="121">
        <v>2020</v>
      </c>
      <c r="U145" s="121">
        <v>2021</v>
      </c>
      <c r="V145" s="121">
        <v>2022</v>
      </c>
      <c r="W145" s="121">
        <v>2023</v>
      </c>
      <c r="X145" s="1"/>
    </row>
    <row r="146" spans="1:54" ht="39.950000000000003" customHeight="1" x14ac:dyDescent="0.25">
      <c r="A146" s="431" t="s">
        <v>99</v>
      </c>
      <c r="B146" s="184" t="s">
        <v>6</v>
      </c>
      <c r="C146" s="187" t="s">
        <v>100</v>
      </c>
      <c r="D146" s="187" t="s">
        <v>101</v>
      </c>
      <c r="E146" s="182"/>
      <c r="F146" s="203"/>
      <c r="G146" s="182" t="s">
        <v>341</v>
      </c>
      <c r="H146" s="182" t="s">
        <v>15</v>
      </c>
      <c r="I146" s="183" t="s">
        <v>20</v>
      </c>
      <c r="J146" s="14">
        <v>27</v>
      </c>
      <c r="K146" s="160">
        <v>15</v>
      </c>
      <c r="L146" s="74"/>
      <c r="M146" s="74"/>
      <c r="N146" s="74"/>
      <c r="O146" s="74"/>
      <c r="P146" s="195"/>
      <c r="Q146" s="6" t="s">
        <v>29</v>
      </c>
      <c r="R146" s="7">
        <v>15000000</v>
      </c>
      <c r="S146" s="6">
        <v>0</v>
      </c>
      <c r="T146" s="6">
        <v>0</v>
      </c>
      <c r="U146" s="35">
        <v>60000</v>
      </c>
      <c r="V146" s="35">
        <v>60000</v>
      </c>
      <c r="W146" s="35">
        <v>60000</v>
      </c>
      <c r="X146" s="1"/>
      <c r="Y146" s="2"/>
      <c r="Z146" s="2"/>
      <c r="AA146" s="2"/>
      <c r="AB146" s="2"/>
      <c r="AC146" s="2"/>
      <c r="AD146" s="2"/>
      <c r="AE146" s="2"/>
      <c r="AF146" s="2"/>
      <c r="AG146" s="2"/>
      <c r="AH146" s="2"/>
      <c r="AI146" s="2"/>
      <c r="AJ146" s="2"/>
      <c r="AK146" s="2"/>
      <c r="AL146" s="2"/>
      <c r="AM146" s="2"/>
      <c r="AN146" s="2"/>
    </row>
    <row r="147" spans="1:54" ht="39.950000000000003" customHeight="1" x14ac:dyDescent="0.25">
      <c r="A147" s="431"/>
      <c r="B147" s="184" t="s">
        <v>7</v>
      </c>
      <c r="C147" s="187" t="s">
        <v>103</v>
      </c>
      <c r="D147" s="187" t="s">
        <v>101</v>
      </c>
      <c r="E147" s="182"/>
      <c r="F147" s="203"/>
      <c r="G147" s="323" t="s">
        <v>341</v>
      </c>
      <c r="H147" s="182" t="s">
        <v>15</v>
      </c>
      <c r="I147" s="183" t="s">
        <v>20</v>
      </c>
      <c r="J147" s="14">
        <v>27</v>
      </c>
      <c r="K147" s="160">
        <v>15</v>
      </c>
      <c r="L147" s="74"/>
      <c r="M147" s="74"/>
      <c r="N147" s="74"/>
      <c r="O147" s="74"/>
      <c r="P147" s="195"/>
      <c r="Q147" s="6" t="s">
        <v>30</v>
      </c>
      <c r="R147" s="25">
        <v>0.5</v>
      </c>
      <c r="S147" s="6">
        <v>0</v>
      </c>
      <c r="T147" s="6">
        <v>0</v>
      </c>
      <c r="U147" s="25">
        <v>0.5</v>
      </c>
      <c r="V147" s="25">
        <v>0.5</v>
      </c>
      <c r="W147" s="25">
        <v>0.5</v>
      </c>
      <c r="X147" s="1"/>
      <c r="Y147" s="2"/>
      <c r="Z147" s="2"/>
      <c r="AA147" s="2"/>
      <c r="AB147" s="2"/>
      <c r="AC147" s="2"/>
      <c r="AD147" s="2"/>
      <c r="AE147" s="2"/>
      <c r="AF147" s="2"/>
      <c r="AG147" s="2"/>
      <c r="AH147" s="2"/>
      <c r="AI147" s="2"/>
      <c r="AJ147" s="2"/>
      <c r="AK147" s="2"/>
      <c r="AL147" s="2"/>
      <c r="AM147" s="2"/>
      <c r="AN147" s="2"/>
    </row>
    <row r="148" spans="1:54" ht="39.950000000000003" customHeight="1" x14ac:dyDescent="0.25">
      <c r="A148" s="431"/>
      <c r="B148" s="184" t="s">
        <v>8</v>
      </c>
      <c r="C148" s="187" t="s">
        <v>102</v>
      </c>
      <c r="D148" s="187" t="s">
        <v>104</v>
      </c>
      <c r="E148" s="182"/>
      <c r="F148" s="203"/>
      <c r="G148" s="323" t="s">
        <v>341</v>
      </c>
      <c r="H148" s="182" t="s">
        <v>15</v>
      </c>
      <c r="I148" s="183" t="s">
        <v>20</v>
      </c>
      <c r="J148" s="14">
        <v>27</v>
      </c>
      <c r="K148" s="160">
        <v>15</v>
      </c>
      <c r="L148" s="74"/>
      <c r="M148" s="74"/>
      <c r="N148" s="74"/>
      <c r="O148" s="74"/>
      <c r="P148" s="195"/>
      <c r="Q148" s="6" t="s">
        <v>31</v>
      </c>
      <c r="R148" s="25">
        <v>0.5</v>
      </c>
      <c r="S148" s="6">
        <v>0</v>
      </c>
      <c r="T148" s="6">
        <v>0</v>
      </c>
      <c r="U148" s="25">
        <v>0.5</v>
      </c>
      <c r="V148" s="25">
        <v>0.5</v>
      </c>
      <c r="W148" s="25">
        <v>0.5</v>
      </c>
      <c r="X148" s="1"/>
      <c r="Y148" s="2"/>
      <c r="Z148" s="2"/>
      <c r="AA148" s="2"/>
      <c r="AB148" s="2"/>
      <c r="AC148" s="2"/>
      <c r="AD148" s="2"/>
      <c r="AE148" s="2"/>
      <c r="AF148" s="2"/>
      <c r="AG148" s="2"/>
      <c r="AH148" s="2"/>
      <c r="AI148" s="2"/>
      <c r="AJ148" s="2"/>
      <c r="AK148" s="2"/>
      <c r="AL148" s="2"/>
      <c r="AM148" s="2"/>
      <c r="AN148" s="2"/>
    </row>
    <row r="149" spans="1:54" ht="38.25" x14ac:dyDescent="0.25">
      <c r="A149" s="431"/>
      <c r="B149" s="148" t="s">
        <v>251</v>
      </c>
      <c r="C149" s="187" t="s">
        <v>257</v>
      </c>
      <c r="D149" s="150" t="s">
        <v>255</v>
      </c>
      <c r="E149" s="151"/>
      <c r="F149" s="182"/>
      <c r="G149" s="323" t="s">
        <v>341</v>
      </c>
      <c r="H149" s="151" t="s">
        <v>15</v>
      </c>
      <c r="I149" s="178" t="s">
        <v>27</v>
      </c>
      <c r="J149" s="89"/>
      <c r="K149" s="165">
        <v>15</v>
      </c>
      <c r="L149" s="74"/>
      <c r="M149" s="74"/>
      <c r="N149" s="74"/>
      <c r="O149" s="74"/>
      <c r="P149" s="195"/>
      <c r="Q149" s="1"/>
      <c r="R149" s="12"/>
      <c r="S149" s="12"/>
      <c r="T149" s="1"/>
      <c r="U149" s="1"/>
      <c r="V149" s="1"/>
      <c r="W149" s="1"/>
      <c r="X149" s="1"/>
      <c r="Y149" s="2"/>
      <c r="Z149" s="2"/>
      <c r="AA149" s="2"/>
      <c r="AB149" s="2"/>
      <c r="AC149" s="2"/>
      <c r="AD149" s="2"/>
      <c r="AE149" s="2"/>
      <c r="AF149" s="2"/>
      <c r="AG149" s="2"/>
      <c r="AH149" s="2"/>
      <c r="AI149" s="2"/>
      <c r="AJ149" s="2"/>
      <c r="AK149" s="2"/>
      <c r="AL149" s="2"/>
      <c r="AM149" s="2"/>
      <c r="AN149" s="2"/>
    </row>
    <row r="150" spans="1:54" s="2" customFormat="1" ht="9.9499999999999993" customHeight="1" x14ac:dyDescent="0.25">
      <c r="A150" s="20" t="s">
        <v>24</v>
      </c>
      <c r="B150" s="55"/>
      <c r="C150" s="17"/>
      <c r="D150" s="84"/>
      <c r="E150" s="17"/>
      <c r="F150" s="17"/>
      <c r="G150" s="17"/>
      <c r="H150" s="18"/>
      <c r="I150" s="210"/>
      <c r="J150" s="19"/>
      <c r="K150" s="170"/>
      <c r="L150" s="21"/>
      <c r="M150" s="21"/>
      <c r="N150" s="21"/>
      <c r="O150" s="21"/>
      <c r="P150" s="195"/>
      <c r="Q150" s="1"/>
      <c r="R150" s="1"/>
      <c r="S150" s="1"/>
      <c r="T150" s="1"/>
      <c r="U150" s="1"/>
      <c r="V150" s="1"/>
      <c r="W150" s="1"/>
      <c r="X150" s="1"/>
    </row>
    <row r="151" spans="1:54" s="2" customFormat="1" ht="9.9499999999999993" customHeight="1" x14ac:dyDescent="0.25">
      <c r="A151" s="22" t="s">
        <v>105</v>
      </c>
      <c r="B151" s="55"/>
      <c r="C151" s="17"/>
      <c r="D151" s="84"/>
      <c r="E151" s="17"/>
      <c r="F151" s="17"/>
      <c r="G151" s="17"/>
      <c r="H151" s="18"/>
      <c r="I151" s="210"/>
      <c r="J151" s="19"/>
      <c r="K151" s="170"/>
      <c r="L151" s="21"/>
      <c r="M151" s="21"/>
      <c r="N151" s="21"/>
      <c r="O151" s="21"/>
      <c r="P151" s="195"/>
      <c r="Q151" s="1"/>
      <c r="R151" s="1"/>
      <c r="S151" s="1"/>
      <c r="T151" s="1"/>
      <c r="U151" s="1"/>
      <c r="V151" s="1"/>
      <c r="W151" s="1"/>
      <c r="X151" s="1"/>
    </row>
    <row r="152" spans="1:54" s="2" customFormat="1" ht="9.9499999999999993" customHeight="1" x14ac:dyDescent="0.25">
      <c r="A152" s="22" t="s">
        <v>106</v>
      </c>
      <c r="B152" s="55"/>
      <c r="C152" s="17"/>
      <c r="D152" s="84"/>
      <c r="E152" s="17"/>
      <c r="F152" s="17"/>
      <c r="G152" s="17"/>
      <c r="H152" s="18"/>
      <c r="I152" s="210"/>
      <c r="J152" s="19"/>
      <c r="K152" s="170"/>
      <c r="L152" s="21"/>
      <c r="M152" s="21"/>
      <c r="N152" s="21"/>
      <c r="O152" s="21"/>
      <c r="P152" s="195"/>
      <c r="Q152" s="1"/>
      <c r="R152" s="1"/>
      <c r="S152" s="1"/>
      <c r="T152" s="1"/>
      <c r="U152" s="1"/>
      <c r="V152" s="1"/>
      <c r="W152" s="1"/>
      <c r="X152" s="1"/>
    </row>
    <row r="153" spans="1:54" s="2" customFormat="1" ht="9.9499999999999993" customHeight="1" x14ac:dyDescent="0.25">
      <c r="A153" s="22" t="s">
        <v>107</v>
      </c>
      <c r="B153" s="55"/>
      <c r="C153" s="17"/>
      <c r="D153" s="84"/>
      <c r="E153" s="17"/>
      <c r="F153" s="17"/>
      <c r="G153" s="17"/>
      <c r="H153" s="18"/>
      <c r="I153" s="210"/>
      <c r="J153" s="19"/>
      <c r="K153" s="170"/>
      <c r="L153" s="21"/>
      <c r="M153" s="21"/>
      <c r="N153" s="21"/>
      <c r="O153" s="21"/>
      <c r="P153" s="195"/>
      <c r="Q153" s="1"/>
      <c r="R153" s="1"/>
      <c r="S153" s="1"/>
      <c r="T153" s="1"/>
      <c r="U153" s="1"/>
      <c r="V153" s="1"/>
      <c r="W153" s="1"/>
      <c r="X153" s="1"/>
    </row>
    <row r="154" spans="1:54" s="109" customFormat="1" ht="21" customHeight="1" x14ac:dyDescent="0.25">
      <c r="A154" s="58"/>
      <c r="B154" s="56"/>
      <c r="C154" s="64"/>
      <c r="D154" s="85"/>
      <c r="E154" s="65"/>
      <c r="F154" s="65"/>
      <c r="G154" s="65"/>
      <c r="H154" s="65"/>
      <c r="I154" s="85"/>
      <c r="J154" s="65"/>
      <c r="K154" s="371">
        <v>2022</v>
      </c>
      <c r="L154" s="371"/>
      <c r="M154" s="371"/>
      <c r="N154" s="371"/>
      <c r="O154" s="371"/>
      <c r="P154" s="193"/>
      <c r="Q154" s="1"/>
      <c r="R154" s="1"/>
      <c r="S154" s="1"/>
      <c r="T154" s="1"/>
      <c r="U154" s="1"/>
      <c r="V154" s="1"/>
      <c r="W154" s="1"/>
      <c r="X154" s="1"/>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row>
    <row r="155" spans="1:54" s="113" customFormat="1" ht="39.950000000000003" customHeight="1" x14ac:dyDescent="0.25">
      <c r="A155" s="103" t="s">
        <v>2</v>
      </c>
      <c r="B155" s="103" t="s">
        <v>3</v>
      </c>
      <c r="C155" s="103" t="s">
        <v>4</v>
      </c>
      <c r="D155" s="104" t="s">
        <v>12</v>
      </c>
      <c r="E155" s="103" t="s">
        <v>10</v>
      </c>
      <c r="F155" s="103" t="s">
        <v>271</v>
      </c>
      <c r="G155" s="103" t="s">
        <v>11</v>
      </c>
      <c r="H155" s="103" t="s">
        <v>13</v>
      </c>
      <c r="I155" s="212" t="s">
        <v>21</v>
      </c>
      <c r="J155" s="105" t="s">
        <v>5</v>
      </c>
      <c r="K155" s="106" t="s">
        <v>22</v>
      </c>
      <c r="L155" s="107" t="s">
        <v>217</v>
      </c>
      <c r="M155" s="107" t="s">
        <v>218</v>
      </c>
      <c r="N155" s="107" t="s">
        <v>219</v>
      </c>
      <c r="O155" s="107" t="s">
        <v>220</v>
      </c>
      <c r="P155" s="193"/>
      <c r="Q155" s="1"/>
      <c r="R155" s="1"/>
      <c r="S155" s="1"/>
      <c r="T155" s="1"/>
      <c r="U155" s="1"/>
      <c r="V155" s="1"/>
      <c r="W155" s="1"/>
      <c r="X155" s="1"/>
      <c r="Y155" s="67"/>
      <c r="Z155" s="67"/>
      <c r="AA155" s="67"/>
      <c r="AB155" s="67"/>
      <c r="AC155" s="67"/>
      <c r="AD155" s="67"/>
      <c r="AE155" s="67"/>
      <c r="AF155" s="67"/>
      <c r="AG155" s="67"/>
      <c r="AH155" s="67"/>
      <c r="AI155" s="67"/>
      <c r="AJ155" s="67"/>
      <c r="AK155" s="67"/>
      <c r="AL155" s="67"/>
      <c r="AM155" s="67"/>
      <c r="AN155" s="67"/>
    </row>
    <row r="156" spans="1:54" s="115" customFormat="1" ht="39.950000000000003" customHeight="1" x14ac:dyDescent="0.25">
      <c r="A156" s="98" t="s">
        <v>339</v>
      </c>
      <c r="B156" s="95" t="s">
        <v>6</v>
      </c>
      <c r="C156" s="151" t="s">
        <v>234</v>
      </c>
      <c r="D156" s="150" t="s">
        <v>235</v>
      </c>
      <c r="E156" s="151" t="s">
        <v>301</v>
      </c>
      <c r="F156" s="182" t="s">
        <v>302</v>
      </c>
      <c r="G156" s="151" t="s">
        <v>236</v>
      </c>
      <c r="H156" s="151" t="s">
        <v>14</v>
      </c>
      <c r="I156" s="186" t="s">
        <v>20</v>
      </c>
      <c r="J156" s="158">
        <v>50</v>
      </c>
      <c r="K156" s="166">
        <v>800</v>
      </c>
      <c r="L156" s="40"/>
      <c r="M156" s="40"/>
      <c r="N156" s="40"/>
      <c r="O156" s="40"/>
      <c r="P156" s="201"/>
      <c r="Q156" s="1"/>
      <c r="R156" s="1"/>
      <c r="S156" s="1"/>
      <c r="T156" s="1"/>
      <c r="U156" s="1"/>
      <c r="V156" s="1"/>
      <c r="W156" s="1"/>
      <c r="X156" s="1"/>
      <c r="Y156" s="29"/>
      <c r="Z156" s="29"/>
      <c r="AA156" s="29"/>
      <c r="AB156" s="29"/>
      <c r="AC156" s="29"/>
      <c r="AD156" s="29"/>
      <c r="AE156" s="29"/>
      <c r="AF156" s="29"/>
      <c r="AG156" s="29"/>
      <c r="AH156" s="29"/>
      <c r="AI156" s="29"/>
      <c r="AJ156" s="29"/>
      <c r="AK156" s="29"/>
      <c r="AL156" s="29"/>
      <c r="AM156" s="29"/>
      <c r="AN156" s="29"/>
    </row>
    <row r="157" spans="1:54" s="115" customFormat="1" ht="21" customHeight="1" x14ac:dyDescent="0.25">
      <c r="A157" s="33"/>
      <c r="B157" s="422"/>
      <c r="C157" s="423"/>
      <c r="D157" s="116"/>
      <c r="E157" s="117"/>
      <c r="F157" s="117"/>
      <c r="G157" s="117"/>
      <c r="H157" s="117"/>
      <c r="I157" s="116"/>
      <c r="J157" s="328"/>
      <c r="K157" s="176"/>
      <c r="L157" s="118"/>
      <c r="M157" s="118"/>
      <c r="N157" s="118"/>
      <c r="O157" s="118"/>
      <c r="P157" s="201"/>
      <c r="Q157" s="28"/>
      <c r="R157" s="28"/>
      <c r="S157" s="28"/>
      <c r="T157" s="28"/>
      <c r="U157" s="1"/>
      <c r="V157" s="1"/>
      <c r="W157" s="1"/>
      <c r="X157" s="1"/>
      <c r="Y157" s="29"/>
      <c r="Z157" s="29"/>
      <c r="AA157" s="29"/>
      <c r="AB157" s="29"/>
      <c r="AC157" s="29"/>
      <c r="AD157" s="29"/>
      <c r="AE157" s="29"/>
      <c r="AF157" s="29"/>
      <c r="AG157" s="29"/>
      <c r="AH157" s="29"/>
      <c r="AI157" s="29"/>
      <c r="AJ157" s="29"/>
      <c r="AK157" s="29"/>
      <c r="AL157" s="29"/>
      <c r="AM157" s="29"/>
      <c r="AN157" s="29"/>
    </row>
    <row r="158" spans="1:54" s="109" customFormat="1" ht="21" customHeight="1" x14ac:dyDescent="0.25">
      <c r="A158" s="48"/>
      <c r="B158" s="49"/>
      <c r="C158" s="50"/>
      <c r="D158" s="82"/>
      <c r="E158" s="51"/>
      <c r="F158" s="51"/>
      <c r="G158" s="51"/>
      <c r="H158" s="51"/>
      <c r="I158" s="82"/>
      <c r="J158" s="51"/>
      <c r="K158" s="350">
        <v>2022</v>
      </c>
      <c r="L158" s="350"/>
      <c r="M158" s="350"/>
      <c r="N158" s="350"/>
      <c r="O158" s="350"/>
      <c r="P158" s="193"/>
      <c r="Q158" s="52"/>
      <c r="R158" s="52"/>
      <c r="S158" s="52"/>
      <c r="T158" s="52"/>
      <c r="U158" s="52"/>
      <c r="V158" s="52"/>
      <c r="W158" s="52"/>
      <c r="X158" s="1"/>
      <c r="Y158" s="53"/>
      <c r="Z158" s="53"/>
      <c r="AA158" s="53"/>
      <c r="AB158" s="53"/>
      <c r="AC158" s="53"/>
      <c r="AD158" s="53"/>
      <c r="AE158" s="53"/>
      <c r="AF158" s="53"/>
      <c r="AG158" s="53"/>
      <c r="AH158" s="53"/>
      <c r="AI158" s="53"/>
      <c r="AJ158" s="53"/>
      <c r="AK158" s="53"/>
      <c r="AL158" s="53"/>
      <c r="AM158" s="53"/>
      <c r="AN158" s="53"/>
    </row>
    <row r="159" spans="1:54" s="53" customFormat="1" ht="39.950000000000003" customHeight="1" x14ac:dyDescent="0.25">
      <c r="A159" s="134" t="s">
        <v>2</v>
      </c>
      <c r="B159" s="137" t="s">
        <v>3</v>
      </c>
      <c r="C159" s="138" t="s">
        <v>4</v>
      </c>
      <c r="D159" s="139" t="s">
        <v>12</v>
      </c>
      <c r="E159" s="138" t="s">
        <v>10</v>
      </c>
      <c r="F159" s="138" t="s">
        <v>271</v>
      </c>
      <c r="G159" s="138" t="s">
        <v>11</v>
      </c>
      <c r="H159" s="141" t="s">
        <v>13</v>
      </c>
      <c r="I159" s="132" t="s">
        <v>21</v>
      </c>
      <c r="J159" s="133" t="s">
        <v>5</v>
      </c>
      <c r="K159" s="136" t="s">
        <v>22</v>
      </c>
      <c r="L159" s="123" t="s">
        <v>217</v>
      </c>
      <c r="M159" s="123" t="s">
        <v>218</v>
      </c>
      <c r="N159" s="123" t="s">
        <v>219</v>
      </c>
      <c r="O159" s="123" t="s">
        <v>220</v>
      </c>
      <c r="P159" s="193"/>
      <c r="Q159" s="121" t="s">
        <v>28</v>
      </c>
      <c r="R159" s="121">
        <v>2018</v>
      </c>
      <c r="S159" s="121">
        <v>2019</v>
      </c>
      <c r="T159" s="121">
        <v>2020</v>
      </c>
      <c r="U159" s="121">
        <v>2021</v>
      </c>
      <c r="V159" s="121">
        <v>2022</v>
      </c>
      <c r="W159" s="121">
        <v>2023</v>
      </c>
      <c r="X159" s="1"/>
    </row>
    <row r="160" spans="1:54" ht="39.950000000000003" customHeight="1" x14ac:dyDescent="0.25">
      <c r="A160" s="431" t="s">
        <v>108</v>
      </c>
      <c r="B160" s="206" t="s">
        <v>6</v>
      </c>
      <c r="C160" s="151" t="s">
        <v>109</v>
      </c>
      <c r="D160" s="150" t="s">
        <v>86</v>
      </c>
      <c r="E160" s="151" t="s">
        <v>304</v>
      </c>
      <c r="F160" s="182"/>
      <c r="G160" s="151" t="s">
        <v>111</v>
      </c>
      <c r="H160" s="157" t="s">
        <v>15</v>
      </c>
      <c r="I160" s="183" t="s">
        <v>20</v>
      </c>
      <c r="J160" s="14">
        <v>50</v>
      </c>
      <c r="K160" s="163">
        <v>800</v>
      </c>
      <c r="L160" s="41"/>
      <c r="M160" s="41"/>
      <c r="N160" s="41"/>
      <c r="O160" s="3"/>
      <c r="P160" s="195"/>
      <c r="Q160" s="6" t="s">
        <v>29</v>
      </c>
      <c r="R160" s="7">
        <v>1500000</v>
      </c>
      <c r="S160" s="7">
        <v>170000</v>
      </c>
      <c r="T160" s="7">
        <v>300000</v>
      </c>
      <c r="U160" s="35">
        <v>450000</v>
      </c>
      <c r="V160" s="35">
        <v>450000</v>
      </c>
      <c r="W160" s="35">
        <v>450000</v>
      </c>
      <c r="X160" s="1"/>
      <c r="Y160" s="2"/>
      <c r="Z160" s="2"/>
      <c r="AA160" s="2"/>
      <c r="AB160" s="2"/>
      <c r="AC160" s="2"/>
      <c r="AD160" s="2"/>
      <c r="AE160" s="2"/>
      <c r="AF160" s="2"/>
      <c r="AG160" s="2"/>
      <c r="AH160" s="2"/>
      <c r="AI160" s="2"/>
      <c r="AJ160" s="2"/>
      <c r="AK160" s="2"/>
      <c r="AL160" s="2"/>
      <c r="AM160" s="2"/>
      <c r="AN160" s="2"/>
    </row>
    <row r="161" spans="1:40" ht="39.950000000000003" customHeight="1" x14ac:dyDescent="0.25">
      <c r="A161" s="431"/>
      <c r="B161" s="349" t="s">
        <v>7</v>
      </c>
      <c r="C161" s="387" t="s">
        <v>110</v>
      </c>
      <c r="D161" s="430" t="s">
        <v>112</v>
      </c>
      <c r="E161" s="430" t="s">
        <v>303</v>
      </c>
      <c r="F161" s="430"/>
      <c r="G161" s="430" t="s">
        <v>111</v>
      </c>
      <c r="H161" s="430" t="s">
        <v>15</v>
      </c>
      <c r="I161" s="387" t="s">
        <v>20</v>
      </c>
      <c r="J161" s="207">
        <v>50</v>
      </c>
      <c r="K161" s="446">
        <v>20</v>
      </c>
      <c r="L161" s="447"/>
      <c r="M161" s="447"/>
      <c r="N161" s="447"/>
      <c r="O161" s="447"/>
      <c r="P161" s="195"/>
      <c r="Q161" s="6" t="s">
        <v>30</v>
      </c>
      <c r="R161" s="25">
        <v>0.5</v>
      </c>
      <c r="S161" s="25">
        <v>0.5</v>
      </c>
      <c r="T161" s="25">
        <v>0.5</v>
      </c>
      <c r="U161" s="25">
        <v>0.5</v>
      </c>
      <c r="V161" s="25">
        <v>0.5</v>
      </c>
      <c r="W161" s="25">
        <v>0.5</v>
      </c>
      <c r="X161" s="1"/>
      <c r="Y161" s="2"/>
      <c r="Z161" s="2"/>
      <c r="AA161" s="2"/>
      <c r="AB161" s="2"/>
      <c r="AC161" s="2"/>
      <c r="AD161" s="2"/>
      <c r="AE161" s="2"/>
      <c r="AF161" s="2"/>
      <c r="AG161" s="2"/>
      <c r="AH161" s="2"/>
      <c r="AI161" s="2"/>
      <c r="AJ161" s="2"/>
      <c r="AK161" s="2"/>
      <c r="AL161" s="2"/>
      <c r="AM161" s="2"/>
      <c r="AN161" s="2"/>
    </row>
    <row r="162" spans="1:40" ht="39.950000000000003" customHeight="1" x14ac:dyDescent="0.25">
      <c r="A162" s="431"/>
      <c r="B162" s="349"/>
      <c r="C162" s="387"/>
      <c r="D162" s="430"/>
      <c r="E162" s="430"/>
      <c r="F162" s="430"/>
      <c r="G162" s="430"/>
      <c r="H162" s="430"/>
      <c r="I162" s="387"/>
      <c r="J162" s="205"/>
      <c r="K162" s="446"/>
      <c r="L162" s="447"/>
      <c r="M162" s="447"/>
      <c r="N162" s="447"/>
      <c r="O162" s="447"/>
      <c r="P162" s="195"/>
      <c r="Q162" s="10" t="s">
        <v>31</v>
      </c>
      <c r="R162" s="25">
        <v>0.5</v>
      </c>
      <c r="S162" s="25">
        <v>0.5</v>
      </c>
      <c r="T162" s="25">
        <v>0.5</v>
      </c>
      <c r="U162" s="25">
        <v>0.5</v>
      </c>
      <c r="V162" s="25">
        <v>0.5</v>
      </c>
      <c r="W162" s="25">
        <v>0.5</v>
      </c>
      <c r="X162" s="1"/>
      <c r="Y162" s="2"/>
      <c r="Z162" s="2"/>
      <c r="AA162" s="2"/>
      <c r="AB162" s="2"/>
      <c r="AC162" s="2"/>
      <c r="AD162" s="2"/>
      <c r="AE162" s="2"/>
      <c r="AF162" s="2"/>
      <c r="AG162" s="2"/>
      <c r="AH162" s="2"/>
      <c r="AI162" s="2"/>
      <c r="AJ162" s="2"/>
      <c r="AK162" s="2"/>
      <c r="AL162" s="2"/>
      <c r="AM162" s="2"/>
      <c r="AN162" s="2"/>
    </row>
    <row r="163" spans="1:40" s="2" customFormat="1" ht="9.9499999999999993" customHeight="1" x14ac:dyDescent="0.25">
      <c r="A163" s="20" t="s">
        <v>25</v>
      </c>
      <c r="B163" s="55"/>
      <c r="C163" s="17"/>
      <c r="D163" s="84"/>
      <c r="E163" s="17"/>
      <c r="F163" s="17"/>
      <c r="G163" s="17"/>
      <c r="H163" s="18"/>
      <c r="I163" s="210"/>
      <c r="J163" s="19"/>
      <c r="K163" s="170"/>
      <c r="L163" s="21"/>
      <c r="M163" s="21"/>
      <c r="N163" s="21"/>
      <c r="O163" s="21"/>
      <c r="P163" s="195"/>
      <c r="X163" s="1"/>
    </row>
    <row r="164" spans="1:40" s="2" customFormat="1" ht="9.9499999999999993" customHeight="1" x14ac:dyDescent="0.25">
      <c r="A164" s="22" t="s">
        <v>113</v>
      </c>
      <c r="B164" s="55"/>
      <c r="C164" s="17"/>
      <c r="D164" s="84"/>
      <c r="E164" s="17"/>
      <c r="F164" s="17"/>
      <c r="G164" s="17"/>
      <c r="H164" s="18"/>
      <c r="I164" s="210"/>
      <c r="J164" s="19"/>
      <c r="K164" s="170"/>
      <c r="L164" s="21"/>
      <c r="M164" s="21"/>
      <c r="N164" s="21"/>
      <c r="O164" s="21"/>
      <c r="P164" s="195"/>
      <c r="Q164" s="1"/>
      <c r="R164" s="1"/>
      <c r="S164" s="1"/>
      <c r="T164" s="1"/>
      <c r="U164" s="1"/>
      <c r="V164" s="1"/>
      <c r="W164" s="1"/>
      <c r="X164" s="1"/>
    </row>
    <row r="165" spans="1:40" s="2" customFormat="1" ht="9.9499999999999993" customHeight="1" x14ac:dyDescent="0.25">
      <c r="A165" s="22" t="s">
        <v>114</v>
      </c>
      <c r="B165" s="55"/>
      <c r="C165" s="17"/>
      <c r="D165" s="84"/>
      <c r="E165" s="17"/>
      <c r="F165" s="17"/>
      <c r="G165" s="17"/>
      <c r="H165" s="18"/>
      <c r="I165" s="210"/>
      <c r="J165" s="19"/>
      <c r="K165" s="170"/>
      <c r="L165" s="21"/>
      <c r="M165" s="21"/>
      <c r="N165" s="21"/>
      <c r="O165" s="21"/>
      <c r="P165" s="195"/>
      <c r="Q165" s="1"/>
      <c r="R165" s="1"/>
      <c r="S165" s="1"/>
      <c r="T165" s="1"/>
      <c r="U165" s="1"/>
      <c r="V165" s="1"/>
      <c r="W165" s="1"/>
      <c r="X165" s="1"/>
    </row>
    <row r="166" spans="1:40" s="109" customFormat="1" ht="21" customHeight="1" x14ac:dyDescent="0.25">
      <c r="A166" s="48"/>
      <c r="B166" s="418"/>
      <c r="C166" s="419"/>
      <c r="D166" s="87"/>
      <c r="E166" s="112"/>
      <c r="F166" s="112"/>
      <c r="G166" s="112"/>
      <c r="H166" s="112"/>
      <c r="I166" s="87"/>
      <c r="J166" s="60"/>
      <c r="K166" s="350">
        <v>2023</v>
      </c>
      <c r="L166" s="350"/>
      <c r="M166" s="350"/>
      <c r="N166" s="350"/>
      <c r="O166" s="350"/>
      <c r="P166" s="193"/>
      <c r="Q166" s="52"/>
      <c r="R166" s="52"/>
      <c r="S166" s="52"/>
      <c r="T166" s="52"/>
      <c r="U166" s="52"/>
      <c r="V166" s="52"/>
      <c r="W166" s="52"/>
      <c r="X166" s="1"/>
      <c r="Y166" s="53"/>
      <c r="Z166" s="53"/>
      <c r="AA166" s="53"/>
      <c r="AB166" s="53"/>
      <c r="AC166" s="53"/>
      <c r="AD166" s="53"/>
      <c r="AE166" s="53"/>
      <c r="AF166" s="53"/>
      <c r="AG166" s="53"/>
      <c r="AH166" s="53"/>
      <c r="AI166" s="53"/>
      <c r="AJ166" s="53"/>
      <c r="AK166" s="53"/>
      <c r="AL166" s="53"/>
      <c r="AM166" s="53"/>
      <c r="AN166" s="53"/>
    </row>
    <row r="167" spans="1:40" s="53" customFormat="1" ht="38.25" x14ac:dyDescent="0.25">
      <c r="A167" s="134" t="s">
        <v>2</v>
      </c>
      <c r="B167" s="137" t="s">
        <v>3</v>
      </c>
      <c r="C167" s="138" t="s">
        <v>4</v>
      </c>
      <c r="D167" s="139" t="s">
        <v>12</v>
      </c>
      <c r="E167" s="138" t="s">
        <v>10</v>
      </c>
      <c r="F167" s="138" t="s">
        <v>271</v>
      </c>
      <c r="G167" s="138" t="s">
        <v>11</v>
      </c>
      <c r="H167" s="138" t="s">
        <v>13</v>
      </c>
      <c r="I167" s="211" t="s">
        <v>21</v>
      </c>
      <c r="J167" s="140" t="s">
        <v>5</v>
      </c>
      <c r="K167" s="136" t="s">
        <v>22</v>
      </c>
      <c r="L167" s="123" t="s">
        <v>217</v>
      </c>
      <c r="M167" s="123" t="s">
        <v>218</v>
      </c>
      <c r="N167" s="123" t="s">
        <v>219</v>
      </c>
      <c r="O167" s="123" t="s">
        <v>220</v>
      </c>
      <c r="P167" s="193"/>
      <c r="Q167" s="121" t="s">
        <v>28</v>
      </c>
      <c r="R167" s="121">
        <v>2018</v>
      </c>
      <c r="S167" s="121">
        <v>2019</v>
      </c>
      <c r="T167" s="121">
        <v>2020</v>
      </c>
      <c r="U167" s="121">
        <v>2021</v>
      </c>
      <c r="V167" s="121">
        <v>2022</v>
      </c>
      <c r="W167" s="121">
        <v>2023</v>
      </c>
      <c r="X167" s="1"/>
    </row>
    <row r="168" spans="1:40" ht="21" customHeight="1" x14ac:dyDescent="0.25">
      <c r="A168" s="417" t="s">
        <v>310</v>
      </c>
      <c r="B168" s="349" t="s">
        <v>6</v>
      </c>
      <c r="C168" s="388" t="s">
        <v>268</v>
      </c>
      <c r="D168" s="387" t="s">
        <v>117</v>
      </c>
      <c r="E168" s="388" t="s">
        <v>115</v>
      </c>
      <c r="F168" s="410"/>
      <c r="G168" s="388" t="s">
        <v>116</v>
      </c>
      <c r="H168" s="388" t="s">
        <v>14</v>
      </c>
      <c r="I168" s="372" t="s">
        <v>20</v>
      </c>
      <c r="J168" s="42" t="s">
        <v>118</v>
      </c>
      <c r="K168" s="443" t="s">
        <v>118</v>
      </c>
      <c r="L168" s="440"/>
      <c r="M168" s="440"/>
      <c r="N168" s="440"/>
      <c r="O168" s="440"/>
      <c r="P168" s="195"/>
      <c r="Q168" s="6" t="s">
        <v>29</v>
      </c>
      <c r="R168" s="7">
        <v>500000</v>
      </c>
      <c r="S168" s="7">
        <v>100000</v>
      </c>
      <c r="T168" s="7">
        <v>150000</v>
      </c>
      <c r="U168" s="35">
        <v>1000000</v>
      </c>
      <c r="V168" s="35">
        <v>1000000</v>
      </c>
      <c r="W168" s="35">
        <v>1000000</v>
      </c>
      <c r="X168" s="1"/>
      <c r="Y168" s="2"/>
      <c r="Z168" s="2"/>
      <c r="AA168" s="2"/>
      <c r="AB168" s="2"/>
      <c r="AC168" s="2"/>
      <c r="AD168" s="2"/>
      <c r="AE168" s="2"/>
      <c r="AF168" s="2"/>
      <c r="AG168" s="2"/>
      <c r="AH168" s="2"/>
      <c r="AI168" s="2"/>
      <c r="AJ168" s="2"/>
      <c r="AK168" s="2"/>
      <c r="AL168" s="2"/>
      <c r="AM168" s="2"/>
      <c r="AN168" s="2"/>
    </row>
    <row r="169" spans="1:40" ht="21" customHeight="1" x14ac:dyDescent="0.25">
      <c r="A169" s="417"/>
      <c r="B169" s="349"/>
      <c r="C169" s="388"/>
      <c r="D169" s="387"/>
      <c r="E169" s="388"/>
      <c r="F169" s="411"/>
      <c r="G169" s="388"/>
      <c r="H169" s="388"/>
      <c r="I169" s="373"/>
      <c r="J169" s="42"/>
      <c r="K169" s="444"/>
      <c r="L169" s="441"/>
      <c r="M169" s="441"/>
      <c r="N169" s="441"/>
      <c r="O169" s="441"/>
      <c r="P169" s="195"/>
      <c r="Q169" s="6" t="s">
        <v>30</v>
      </c>
      <c r="R169" s="25">
        <v>0.5</v>
      </c>
      <c r="S169" s="25">
        <v>0.5</v>
      </c>
      <c r="T169" s="25">
        <v>0.5</v>
      </c>
      <c r="U169" s="25">
        <v>0.5</v>
      </c>
      <c r="V169" s="25">
        <v>0.5</v>
      </c>
      <c r="W169" s="25">
        <v>0.5</v>
      </c>
      <c r="X169" s="1"/>
      <c r="Y169" s="2"/>
      <c r="Z169" s="2"/>
      <c r="AA169" s="2"/>
      <c r="AB169" s="2"/>
      <c r="AC169" s="2"/>
      <c r="AD169" s="2"/>
      <c r="AE169" s="2"/>
      <c r="AF169" s="2"/>
      <c r="AG169" s="2"/>
      <c r="AH169" s="2"/>
      <c r="AI169" s="2"/>
      <c r="AJ169" s="2"/>
      <c r="AK169" s="2"/>
      <c r="AL169" s="2"/>
      <c r="AM169" s="2"/>
      <c r="AN169" s="2"/>
    </row>
    <row r="170" spans="1:40" ht="21" customHeight="1" x14ac:dyDescent="0.25">
      <c r="A170" s="417"/>
      <c r="B170" s="349"/>
      <c r="C170" s="388"/>
      <c r="D170" s="387"/>
      <c r="E170" s="388"/>
      <c r="F170" s="412"/>
      <c r="G170" s="388"/>
      <c r="H170" s="388"/>
      <c r="I170" s="374"/>
      <c r="J170" s="42"/>
      <c r="K170" s="445"/>
      <c r="L170" s="442"/>
      <c r="M170" s="442"/>
      <c r="N170" s="442"/>
      <c r="O170" s="442"/>
      <c r="P170" s="195"/>
      <c r="Q170" s="10" t="s">
        <v>31</v>
      </c>
      <c r="R170" s="9">
        <v>0.5</v>
      </c>
      <c r="S170" s="9">
        <v>0.5</v>
      </c>
      <c r="T170" s="9">
        <v>0.5</v>
      </c>
      <c r="U170" s="9">
        <v>0.5</v>
      </c>
      <c r="V170" s="9">
        <v>0.5</v>
      </c>
      <c r="W170" s="9">
        <v>0.5</v>
      </c>
      <c r="X170" s="1"/>
      <c r="Y170" s="2"/>
      <c r="Z170" s="2"/>
      <c r="AA170" s="2"/>
      <c r="AB170" s="2"/>
      <c r="AC170" s="2"/>
      <c r="AD170" s="2"/>
      <c r="AE170" s="2"/>
      <c r="AF170" s="2"/>
      <c r="AG170" s="2"/>
      <c r="AH170" s="2"/>
      <c r="AI170" s="2"/>
      <c r="AJ170" s="2"/>
      <c r="AK170" s="2"/>
      <c r="AL170" s="2"/>
      <c r="AM170" s="2"/>
      <c r="AN170" s="2"/>
    </row>
    <row r="171" spans="1:40" s="2" customFormat="1" ht="9.9499999999999993" customHeight="1" x14ac:dyDescent="0.25">
      <c r="A171" s="20" t="s">
        <v>26</v>
      </c>
      <c r="B171" s="55"/>
      <c r="C171" s="17"/>
      <c r="D171" s="84"/>
      <c r="E171" s="17"/>
      <c r="F171" s="17"/>
      <c r="G171" s="17"/>
      <c r="H171" s="18"/>
      <c r="I171" s="210"/>
      <c r="J171" s="19"/>
      <c r="K171" s="170"/>
      <c r="L171" s="21"/>
      <c r="M171" s="21"/>
      <c r="N171" s="21"/>
      <c r="O171" s="21"/>
      <c r="P171" s="195"/>
      <c r="Q171" s="1"/>
      <c r="R171" s="1"/>
      <c r="S171" s="1"/>
      <c r="T171" s="1"/>
      <c r="U171" s="1"/>
      <c r="V171" s="1"/>
      <c r="W171" s="1"/>
      <c r="X171" s="1"/>
    </row>
    <row r="172" spans="1:40" s="2" customFormat="1" ht="9.9499999999999993" customHeight="1" x14ac:dyDescent="0.25">
      <c r="A172" s="22" t="s">
        <v>119</v>
      </c>
      <c r="B172" s="55"/>
      <c r="C172" s="17"/>
      <c r="D172" s="84"/>
      <c r="E172" s="17"/>
      <c r="F172" s="17"/>
      <c r="G172" s="17"/>
      <c r="H172" s="18"/>
      <c r="I172" s="210"/>
      <c r="J172" s="19"/>
      <c r="K172" s="170"/>
      <c r="L172" s="21"/>
      <c r="M172" s="21"/>
      <c r="N172" s="21"/>
      <c r="O172" s="21"/>
      <c r="P172" s="195"/>
      <c r="Q172" s="1"/>
      <c r="R172" s="1"/>
      <c r="S172" s="1"/>
      <c r="T172" s="1"/>
      <c r="U172" s="1"/>
      <c r="V172" s="1"/>
      <c r="W172" s="1"/>
      <c r="X172" s="1"/>
    </row>
    <row r="173" spans="1:40" s="109" customFormat="1" ht="21" customHeight="1" x14ac:dyDescent="0.25">
      <c r="A173" s="48"/>
      <c r="B173" s="418"/>
      <c r="C173" s="419"/>
      <c r="D173" s="87"/>
      <c r="E173" s="112"/>
      <c r="F173" s="112"/>
      <c r="G173" s="112"/>
      <c r="H173" s="112"/>
      <c r="I173" s="87"/>
      <c r="J173" s="60"/>
      <c r="K173" s="350">
        <v>2023</v>
      </c>
      <c r="L173" s="350"/>
      <c r="M173" s="350"/>
      <c r="N173" s="350"/>
      <c r="O173" s="350"/>
      <c r="P173" s="193"/>
      <c r="Q173" s="52"/>
      <c r="R173" s="52"/>
      <c r="S173" s="52"/>
      <c r="T173" s="52"/>
      <c r="U173" s="52"/>
      <c r="V173" s="52"/>
      <c r="W173" s="52"/>
      <c r="X173" s="1"/>
      <c r="Y173" s="53"/>
      <c r="Z173" s="53"/>
      <c r="AA173" s="53"/>
      <c r="AB173" s="53"/>
      <c r="AC173" s="53"/>
      <c r="AD173" s="53"/>
      <c r="AE173" s="53"/>
      <c r="AF173" s="53"/>
      <c r="AG173" s="53"/>
      <c r="AH173" s="53"/>
      <c r="AI173" s="53"/>
      <c r="AJ173" s="53"/>
      <c r="AK173" s="53"/>
      <c r="AL173" s="53"/>
      <c r="AM173" s="53"/>
      <c r="AN173" s="53"/>
    </row>
    <row r="174" spans="1:40" s="53" customFormat="1" ht="38.25" x14ac:dyDescent="0.25">
      <c r="A174" s="134" t="s">
        <v>2</v>
      </c>
      <c r="B174" s="137" t="s">
        <v>3</v>
      </c>
      <c r="C174" s="138" t="s">
        <v>4</v>
      </c>
      <c r="D174" s="139" t="s">
        <v>12</v>
      </c>
      <c r="E174" s="138" t="s">
        <v>10</v>
      </c>
      <c r="F174" s="138" t="s">
        <v>271</v>
      </c>
      <c r="G174" s="138" t="s">
        <v>11</v>
      </c>
      <c r="H174" s="138" t="s">
        <v>13</v>
      </c>
      <c r="I174" s="211" t="s">
        <v>21</v>
      </c>
      <c r="J174" s="140" t="s">
        <v>5</v>
      </c>
      <c r="K174" s="136" t="s">
        <v>22</v>
      </c>
      <c r="L174" s="123" t="s">
        <v>217</v>
      </c>
      <c r="M174" s="123" t="s">
        <v>218</v>
      </c>
      <c r="N174" s="123" t="s">
        <v>219</v>
      </c>
      <c r="O174" s="123" t="s">
        <v>220</v>
      </c>
      <c r="P174" s="193"/>
      <c r="Q174" s="121" t="s">
        <v>28</v>
      </c>
      <c r="R174" s="121">
        <v>2018</v>
      </c>
      <c r="S174" s="121">
        <v>2019</v>
      </c>
      <c r="T174" s="143">
        <v>2020</v>
      </c>
      <c r="U174" s="121">
        <v>2021</v>
      </c>
      <c r="V174" s="121">
        <v>2022</v>
      </c>
      <c r="W174" s="121">
        <v>2023</v>
      </c>
      <c r="X174" s="1"/>
    </row>
    <row r="175" spans="1:40" ht="21" customHeight="1" x14ac:dyDescent="0.25">
      <c r="A175" s="417" t="s">
        <v>308</v>
      </c>
      <c r="B175" s="349" t="s">
        <v>6</v>
      </c>
      <c r="C175" s="388" t="s">
        <v>122</v>
      </c>
      <c r="D175" s="387" t="s">
        <v>78</v>
      </c>
      <c r="E175" s="388"/>
      <c r="F175" s="430"/>
      <c r="G175" s="388" t="s">
        <v>125</v>
      </c>
      <c r="H175" s="388" t="s">
        <v>14</v>
      </c>
      <c r="I175" s="178" t="s">
        <v>27</v>
      </c>
      <c r="J175" s="75">
        <f>SUM(J176:J180)</f>
        <v>294</v>
      </c>
      <c r="K175" s="163">
        <v>1200</v>
      </c>
      <c r="L175" s="41"/>
      <c r="M175" s="41"/>
      <c r="N175" s="41"/>
      <c r="O175" s="41"/>
      <c r="P175" s="195"/>
      <c r="Q175" s="6" t="s">
        <v>29</v>
      </c>
      <c r="R175" s="7" t="s">
        <v>121</v>
      </c>
      <c r="S175" s="7">
        <v>500000</v>
      </c>
      <c r="T175" s="7">
        <v>600000</v>
      </c>
      <c r="U175" s="35">
        <v>600000</v>
      </c>
      <c r="V175" s="35">
        <v>600000</v>
      </c>
      <c r="W175" s="35">
        <v>600000</v>
      </c>
      <c r="X175" s="1"/>
      <c r="Y175" s="2"/>
      <c r="Z175" s="2"/>
      <c r="AA175" s="2"/>
      <c r="AB175" s="2"/>
      <c r="AC175" s="2"/>
      <c r="AD175" s="2"/>
      <c r="AE175" s="2"/>
      <c r="AF175" s="2"/>
      <c r="AG175" s="2"/>
      <c r="AH175" s="2"/>
      <c r="AI175" s="2"/>
      <c r="AJ175" s="2"/>
      <c r="AK175" s="2"/>
      <c r="AL175" s="2"/>
      <c r="AM175" s="2"/>
      <c r="AN175" s="2"/>
    </row>
    <row r="176" spans="1:40" ht="21" customHeight="1" x14ac:dyDescent="0.25">
      <c r="A176" s="417"/>
      <c r="B176" s="349"/>
      <c r="C176" s="388"/>
      <c r="D176" s="387"/>
      <c r="E176" s="388"/>
      <c r="F176" s="430"/>
      <c r="G176" s="388"/>
      <c r="H176" s="388"/>
      <c r="I176" s="183" t="s">
        <v>18</v>
      </c>
      <c r="J176" s="76">
        <v>80</v>
      </c>
      <c r="K176" s="163"/>
      <c r="L176" s="77"/>
      <c r="M176" s="43"/>
      <c r="N176" s="43"/>
      <c r="O176" s="43"/>
      <c r="P176" s="195"/>
      <c r="Q176" s="6" t="s">
        <v>30</v>
      </c>
      <c r="R176" s="25" t="s">
        <v>121</v>
      </c>
      <c r="S176" s="25">
        <v>0.9</v>
      </c>
      <c r="T176" s="25">
        <v>0.9</v>
      </c>
      <c r="U176" s="25">
        <v>0.9</v>
      </c>
      <c r="V176" s="25">
        <v>0.9</v>
      </c>
      <c r="W176" s="25">
        <v>0.9</v>
      </c>
      <c r="X176" s="1"/>
      <c r="Y176" s="2"/>
      <c r="Z176" s="2"/>
      <c r="AA176" s="2"/>
      <c r="AB176" s="2"/>
      <c r="AC176" s="2"/>
      <c r="AD176" s="2"/>
      <c r="AE176" s="2"/>
      <c r="AF176" s="2"/>
      <c r="AG176" s="2"/>
      <c r="AH176" s="2"/>
      <c r="AI176" s="2"/>
      <c r="AJ176" s="2"/>
      <c r="AK176" s="2"/>
      <c r="AL176" s="2"/>
      <c r="AM176" s="2"/>
      <c r="AN176" s="2"/>
    </row>
    <row r="177" spans="1:40" ht="21" customHeight="1" x14ac:dyDescent="0.25">
      <c r="A177" s="417"/>
      <c r="B177" s="349"/>
      <c r="C177" s="388"/>
      <c r="D177" s="387"/>
      <c r="E177" s="388"/>
      <c r="F177" s="430"/>
      <c r="G177" s="388"/>
      <c r="H177" s="388"/>
      <c r="I177" s="183" t="s">
        <v>0</v>
      </c>
      <c r="J177" s="76">
        <v>2</v>
      </c>
      <c r="K177" s="163"/>
      <c r="L177" s="77"/>
      <c r="M177" s="43"/>
      <c r="N177" s="43"/>
      <c r="O177" s="43"/>
      <c r="P177" s="195"/>
      <c r="Q177" s="10" t="s">
        <v>31</v>
      </c>
      <c r="R177" s="9" t="s">
        <v>121</v>
      </c>
      <c r="S177" s="25">
        <v>0.1</v>
      </c>
      <c r="T177" s="25">
        <v>0.1</v>
      </c>
      <c r="U177" s="25">
        <v>0.1</v>
      </c>
      <c r="V177" s="25">
        <v>0.1</v>
      </c>
      <c r="W177" s="25">
        <v>0.1</v>
      </c>
      <c r="X177" s="1"/>
      <c r="Y177" s="2"/>
      <c r="Z177" s="2"/>
      <c r="AA177" s="2"/>
      <c r="AB177" s="2"/>
      <c r="AC177" s="2"/>
      <c r="AD177" s="2"/>
      <c r="AE177" s="2"/>
      <c r="AF177" s="2"/>
      <c r="AG177" s="2"/>
      <c r="AH177" s="2"/>
      <c r="AI177" s="2"/>
      <c r="AJ177" s="2"/>
      <c r="AK177" s="2"/>
      <c r="AL177" s="2"/>
      <c r="AM177" s="2"/>
      <c r="AN177" s="2"/>
    </row>
    <row r="178" spans="1:40" ht="21" customHeight="1" x14ac:dyDescent="0.25">
      <c r="A178" s="417"/>
      <c r="B178" s="349"/>
      <c r="C178" s="388"/>
      <c r="D178" s="387"/>
      <c r="E178" s="388"/>
      <c r="F178" s="430"/>
      <c r="G178" s="388"/>
      <c r="H178" s="388"/>
      <c r="I178" s="183" t="s">
        <v>1</v>
      </c>
      <c r="J178" s="76">
        <v>6</v>
      </c>
      <c r="K178" s="163"/>
      <c r="L178" s="77"/>
      <c r="M178" s="43"/>
      <c r="N178" s="43"/>
      <c r="O178" s="43"/>
      <c r="P178" s="195"/>
      <c r="Q178" s="1"/>
      <c r="R178" s="13"/>
      <c r="S178" s="1"/>
      <c r="T178" s="1"/>
      <c r="U178" s="1"/>
      <c r="V178" s="1"/>
      <c r="W178" s="1"/>
      <c r="X178" s="1"/>
      <c r="Y178" s="2"/>
      <c r="Z178" s="2"/>
      <c r="AA178" s="2"/>
      <c r="AB178" s="2"/>
      <c r="AC178" s="2"/>
      <c r="AD178" s="2"/>
      <c r="AE178" s="2"/>
      <c r="AF178" s="2"/>
      <c r="AG178" s="2"/>
      <c r="AH178" s="2"/>
      <c r="AI178" s="2"/>
      <c r="AJ178" s="2"/>
      <c r="AK178" s="2"/>
      <c r="AL178" s="2"/>
      <c r="AM178" s="2"/>
      <c r="AN178" s="2"/>
    </row>
    <row r="179" spans="1:40" ht="21" customHeight="1" x14ac:dyDescent="0.25">
      <c r="A179" s="417"/>
      <c r="B179" s="349"/>
      <c r="C179" s="388"/>
      <c r="D179" s="387"/>
      <c r="E179" s="388"/>
      <c r="F179" s="430"/>
      <c r="G179" s="388"/>
      <c r="H179" s="388"/>
      <c r="I179" s="183" t="s">
        <v>19</v>
      </c>
      <c r="J179" s="76">
        <v>206</v>
      </c>
      <c r="K179" s="163"/>
      <c r="L179" s="77"/>
      <c r="M179" s="43"/>
      <c r="N179" s="43"/>
      <c r="O179" s="43"/>
      <c r="P179" s="195"/>
      <c r="Q179" s="1"/>
      <c r="R179" s="1"/>
      <c r="S179" s="1"/>
      <c r="T179" s="1"/>
      <c r="U179" s="1"/>
      <c r="V179" s="1"/>
      <c r="W179" s="1"/>
      <c r="X179" s="1"/>
      <c r="Y179" s="2"/>
      <c r="Z179" s="2"/>
      <c r="AA179" s="2"/>
      <c r="AB179" s="2"/>
      <c r="AC179" s="2"/>
      <c r="AD179" s="2"/>
      <c r="AE179" s="2"/>
      <c r="AF179" s="2"/>
      <c r="AG179" s="2"/>
      <c r="AH179" s="2"/>
      <c r="AI179" s="2"/>
      <c r="AJ179" s="2"/>
      <c r="AK179" s="2"/>
      <c r="AL179" s="2"/>
      <c r="AM179" s="2"/>
      <c r="AN179" s="2"/>
    </row>
    <row r="180" spans="1:40" ht="21" customHeight="1" x14ac:dyDescent="0.25">
      <c r="A180" s="417"/>
      <c r="B180" s="349"/>
      <c r="C180" s="388"/>
      <c r="D180" s="387"/>
      <c r="E180" s="388"/>
      <c r="F180" s="430"/>
      <c r="G180" s="388"/>
      <c r="H180" s="388"/>
      <c r="I180" s="183" t="s">
        <v>226</v>
      </c>
      <c r="J180" s="76"/>
      <c r="K180" s="163"/>
      <c r="L180" s="77"/>
      <c r="M180" s="43"/>
      <c r="N180" s="43"/>
      <c r="O180" s="43"/>
      <c r="P180" s="195"/>
      <c r="Q180" s="1"/>
      <c r="R180" s="1"/>
      <c r="S180" s="1"/>
      <c r="T180" s="1"/>
      <c r="U180" s="1"/>
      <c r="V180" s="1"/>
      <c r="W180" s="1"/>
      <c r="X180" s="1"/>
      <c r="Y180" s="2"/>
      <c r="Z180" s="2"/>
      <c r="AA180" s="2"/>
      <c r="AB180" s="2"/>
      <c r="AC180" s="2"/>
      <c r="AD180" s="2"/>
      <c r="AE180" s="2"/>
      <c r="AF180" s="2"/>
      <c r="AG180" s="2"/>
      <c r="AH180" s="2"/>
      <c r="AI180" s="2"/>
      <c r="AJ180" s="2"/>
      <c r="AK180" s="2"/>
      <c r="AL180" s="2"/>
      <c r="AM180" s="2"/>
      <c r="AN180" s="2"/>
    </row>
    <row r="181" spans="1:40" ht="21" customHeight="1" x14ac:dyDescent="0.25">
      <c r="A181" s="417"/>
      <c r="B181" s="349" t="s">
        <v>7</v>
      </c>
      <c r="C181" s="388" t="s">
        <v>123</v>
      </c>
      <c r="D181" s="387" t="s">
        <v>78</v>
      </c>
      <c r="E181" s="388"/>
      <c r="F181" s="430"/>
      <c r="G181" s="388" t="s">
        <v>125</v>
      </c>
      <c r="H181" s="388" t="s">
        <v>14</v>
      </c>
      <c r="I181" s="178" t="s">
        <v>27</v>
      </c>
      <c r="J181" s="75">
        <f>SUM(J182:J186)</f>
        <v>1287</v>
      </c>
      <c r="K181" s="163">
        <v>2000</v>
      </c>
      <c r="L181" s="41"/>
      <c r="M181" s="41"/>
      <c r="N181" s="41"/>
      <c r="O181" s="41"/>
      <c r="P181" s="195"/>
      <c r="Q181" s="1"/>
      <c r="R181" s="12"/>
      <c r="S181" s="12"/>
      <c r="T181" s="1"/>
      <c r="U181" s="1"/>
      <c r="V181" s="1"/>
      <c r="W181" s="1"/>
      <c r="X181" s="1"/>
      <c r="Y181" s="2"/>
      <c r="Z181" s="2"/>
      <c r="AA181" s="2"/>
      <c r="AB181" s="2"/>
      <c r="AC181" s="2"/>
      <c r="AD181" s="2"/>
      <c r="AE181" s="2"/>
      <c r="AF181" s="2"/>
      <c r="AG181" s="2"/>
      <c r="AH181" s="2"/>
      <c r="AI181" s="2"/>
      <c r="AJ181" s="2"/>
      <c r="AK181" s="2"/>
      <c r="AL181" s="2"/>
      <c r="AM181" s="2"/>
      <c r="AN181" s="2"/>
    </row>
    <row r="182" spans="1:40" ht="21" customHeight="1" x14ac:dyDescent="0.25">
      <c r="A182" s="417"/>
      <c r="B182" s="349"/>
      <c r="C182" s="388"/>
      <c r="D182" s="387"/>
      <c r="E182" s="388"/>
      <c r="F182" s="430"/>
      <c r="G182" s="388"/>
      <c r="H182" s="388"/>
      <c r="I182" s="183" t="s">
        <v>18</v>
      </c>
      <c r="J182" s="76">
        <v>57</v>
      </c>
      <c r="K182" s="163"/>
      <c r="L182" s="77"/>
      <c r="M182" s="43"/>
      <c r="N182" s="43"/>
      <c r="O182" s="43"/>
      <c r="P182" s="195"/>
      <c r="Q182" s="1"/>
      <c r="R182" s="13"/>
      <c r="S182" s="1"/>
      <c r="T182" s="1"/>
      <c r="U182" s="1"/>
      <c r="V182" s="1"/>
      <c r="W182" s="1"/>
      <c r="X182" s="1"/>
      <c r="Y182" s="2"/>
      <c r="Z182" s="2"/>
      <c r="AA182" s="2"/>
      <c r="AB182" s="2"/>
      <c r="AC182" s="2"/>
      <c r="AD182" s="2"/>
      <c r="AE182" s="2"/>
      <c r="AF182" s="2"/>
      <c r="AG182" s="2"/>
      <c r="AH182" s="2"/>
      <c r="AI182" s="2"/>
      <c r="AJ182" s="2"/>
      <c r="AK182" s="2"/>
      <c r="AL182" s="2"/>
      <c r="AM182" s="2"/>
      <c r="AN182" s="2"/>
    </row>
    <row r="183" spans="1:40" ht="21" customHeight="1" x14ac:dyDescent="0.25">
      <c r="A183" s="417"/>
      <c r="B183" s="349"/>
      <c r="C183" s="388"/>
      <c r="D183" s="387"/>
      <c r="E183" s="388"/>
      <c r="F183" s="430"/>
      <c r="G183" s="388"/>
      <c r="H183" s="388"/>
      <c r="I183" s="183" t="s">
        <v>0</v>
      </c>
      <c r="J183" s="76">
        <v>10</v>
      </c>
      <c r="K183" s="163"/>
      <c r="L183" s="77"/>
      <c r="M183" s="43"/>
      <c r="N183" s="43"/>
      <c r="O183" s="43"/>
      <c r="P183" s="195"/>
      <c r="Q183" s="1"/>
      <c r="R183" s="13"/>
      <c r="S183" s="1"/>
      <c r="T183" s="1"/>
      <c r="U183" s="1"/>
      <c r="V183" s="1"/>
      <c r="W183" s="1"/>
      <c r="X183" s="1"/>
      <c r="Y183" s="2"/>
      <c r="Z183" s="2"/>
      <c r="AA183" s="2"/>
      <c r="AB183" s="2"/>
      <c r="AC183" s="2"/>
      <c r="AD183" s="2"/>
      <c r="AE183" s="2"/>
      <c r="AF183" s="2"/>
      <c r="AG183" s="2"/>
      <c r="AH183" s="2"/>
      <c r="AI183" s="2"/>
      <c r="AJ183" s="2"/>
      <c r="AK183" s="2"/>
      <c r="AL183" s="2"/>
      <c r="AM183" s="2"/>
      <c r="AN183" s="2"/>
    </row>
    <row r="184" spans="1:40" ht="21" customHeight="1" x14ac:dyDescent="0.25">
      <c r="A184" s="417"/>
      <c r="B184" s="349"/>
      <c r="C184" s="388"/>
      <c r="D184" s="387"/>
      <c r="E184" s="388"/>
      <c r="F184" s="430"/>
      <c r="G184" s="388"/>
      <c r="H184" s="388"/>
      <c r="I184" s="183" t="s">
        <v>1</v>
      </c>
      <c r="J184" s="76">
        <v>32</v>
      </c>
      <c r="K184" s="163"/>
      <c r="L184" s="77"/>
      <c r="M184" s="43"/>
      <c r="N184" s="43"/>
      <c r="O184" s="43"/>
      <c r="P184" s="195"/>
      <c r="Q184" s="1"/>
      <c r="R184" s="13"/>
      <c r="S184" s="1"/>
      <c r="T184" s="1"/>
      <c r="U184" s="1"/>
      <c r="V184" s="1"/>
      <c r="W184" s="1"/>
      <c r="X184" s="1"/>
      <c r="Y184" s="2"/>
      <c r="Z184" s="2"/>
      <c r="AA184" s="2"/>
      <c r="AB184" s="2"/>
      <c r="AC184" s="2"/>
      <c r="AD184" s="2"/>
      <c r="AE184" s="2"/>
      <c r="AF184" s="2"/>
      <c r="AG184" s="2"/>
      <c r="AH184" s="2"/>
      <c r="AI184" s="2"/>
      <c r="AJ184" s="2"/>
      <c r="AK184" s="2"/>
      <c r="AL184" s="2"/>
      <c r="AM184" s="2"/>
      <c r="AN184" s="2"/>
    </row>
    <row r="185" spans="1:40" ht="21" customHeight="1" x14ac:dyDescent="0.25">
      <c r="A185" s="417"/>
      <c r="B185" s="349"/>
      <c r="C185" s="388"/>
      <c r="D185" s="387"/>
      <c r="E185" s="388"/>
      <c r="F185" s="430"/>
      <c r="G185" s="388"/>
      <c r="H185" s="388"/>
      <c r="I185" s="183" t="s">
        <v>19</v>
      </c>
      <c r="J185" s="76">
        <v>1188</v>
      </c>
      <c r="K185" s="163"/>
      <c r="L185" s="77"/>
      <c r="M185" s="43"/>
      <c r="N185" s="43"/>
      <c r="O185" s="43"/>
      <c r="P185" s="195"/>
      <c r="Q185" s="1"/>
      <c r="R185" s="1"/>
      <c r="S185" s="1"/>
      <c r="T185" s="1"/>
      <c r="U185" s="1"/>
      <c r="V185" s="1"/>
      <c r="W185" s="1"/>
      <c r="X185" s="1"/>
      <c r="Y185" s="2"/>
      <c r="Z185" s="2"/>
      <c r="AA185" s="2"/>
      <c r="AB185" s="2"/>
      <c r="AC185" s="2"/>
      <c r="AD185" s="2"/>
      <c r="AE185" s="2"/>
      <c r="AF185" s="2"/>
      <c r="AG185" s="2"/>
      <c r="AH185" s="2"/>
      <c r="AI185" s="2"/>
      <c r="AJ185" s="2"/>
      <c r="AK185" s="2"/>
      <c r="AL185" s="2"/>
      <c r="AM185" s="2"/>
      <c r="AN185" s="2"/>
    </row>
    <row r="186" spans="1:40" ht="21" customHeight="1" x14ac:dyDescent="0.25">
      <c r="A186" s="417"/>
      <c r="B186" s="349"/>
      <c r="C186" s="388"/>
      <c r="D186" s="387"/>
      <c r="E186" s="388"/>
      <c r="F186" s="430"/>
      <c r="G186" s="388"/>
      <c r="H186" s="388"/>
      <c r="I186" s="183" t="s">
        <v>226</v>
      </c>
      <c r="J186" s="76"/>
      <c r="K186" s="163"/>
      <c r="L186" s="77"/>
      <c r="M186" s="43"/>
      <c r="N186" s="43"/>
      <c r="O186" s="43"/>
      <c r="P186" s="195"/>
      <c r="Q186" s="1"/>
      <c r="R186" s="1"/>
      <c r="S186" s="1"/>
      <c r="T186" s="1"/>
      <c r="U186" s="1"/>
      <c r="V186" s="1"/>
      <c r="W186" s="1"/>
      <c r="X186" s="1"/>
      <c r="Y186" s="2"/>
      <c r="Z186" s="2"/>
      <c r="AA186" s="2"/>
      <c r="AB186" s="2"/>
      <c r="AC186" s="2"/>
      <c r="AD186" s="2"/>
      <c r="AE186" s="2"/>
      <c r="AF186" s="2"/>
      <c r="AG186" s="2"/>
      <c r="AH186" s="2"/>
      <c r="AI186" s="2"/>
      <c r="AJ186" s="2"/>
      <c r="AK186" s="2"/>
      <c r="AL186" s="2"/>
      <c r="AM186" s="2"/>
      <c r="AN186" s="2"/>
    </row>
    <row r="187" spans="1:40" ht="21" customHeight="1" x14ac:dyDescent="0.25">
      <c r="A187" s="417"/>
      <c r="B187" s="349" t="s">
        <v>8</v>
      </c>
      <c r="C187" s="388" t="s">
        <v>124</v>
      </c>
      <c r="D187" s="387" t="s">
        <v>78</v>
      </c>
      <c r="E187" s="388"/>
      <c r="F187" s="430"/>
      <c r="G187" s="388" t="s">
        <v>125</v>
      </c>
      <c r="H187" s="388" t="s">
        <v>14</v>
      </c>
      <c r="I187" s="178" t="s">
        <v>27</v>
      </c>
      <c r="J187" s="75">
        <f>SUM(J188:J189)</f>
        <v>0</v>
      </c>
      <c r="K187" s="163">
        <v>150</v>
      </c>
      <c r="L187" s="41"/>
      <c r="M187" s="41"/>
      <c r="N187" s="41"/>
      <c r="O187" s="41"/>
      <c r="P187" s="195"/>
      <c r="Q187" s="1"/>
      <c r="R187" s="12"/>
      <c r="S187" s="12"/>
      <c r="T187" s="1"/>
      <c r="U187" s="1"/>
      <c r="V187" s="1"/>
      <c r="W187" s="1"/>
      <c r="X187" s="1"/>
      <c r="Y187" s="2"/>
      <c r="Z187" s="2"/>
      <c r="AA187" s="2"/>
      <c r="AB187" s="2"/>
      <c r="AC187" s="2"/>
      <c r="AD187" s="2"/>
      <c r="AE187" s="2"/>
      <c r="AF187" s="2"/>
      <c r="AG187" s="2"/>
      <c r="AH187" s="2"/>
      <c r="AI187" s="2"/>
      <c r="AJ187" s="2"/>
      <c r="AK187" s="2"/>
      <c r="AL187" s="2"/>
      <c r="AM187" s="2"/>
      <c r="AN187" s="2"/>
    </row>
    <row r="188" spans="1:40" ht="21" customHeight="1" x14ac:dyDescent="0.25">
      <c r="A188" s="417"/>
      <c r="B188" s="349"/>
      <c r="C188" s="388"/>
      <c r="D188" s="387"/>
      <c r="E188" s="388"/>
      <c r="F188" s="430"/>
      <c r="G188" s="388"/>
      <c r="H188" s="388"/>
      <c r="I188" s="183" t="s">
        <v>305</v>
      </c>
      <c r="J188" s="76"/>
      <c r="K188" s="164"/>
      <c r="L188" s="77"/>
      <c r="M188" s="43"/>
      <c r="N188" s="43"/>
      <c r="O188" s="43"/>
      <c r="P188" s="195"/>
      <c r="Q188" s="1"/>
      <c r="R188" s="1"/>
      <c r="S188" s="1"/>
      <c r="T188" s="1"/>
      <c r="U188" s="1"/>
      <c r="V188" s="1"/>
      <c r="W188" s="1"/>
      <c r="X188" s="1"/>
      <c r="Y188" s="2"/>
      <c r="Z188" s="2"/>
      <c r="AA188" s="2"/>
      <c r="AB188" s="2"/>
      <c r="AC188" s="2"/>
      <c r="AD188" s="2"/>
      <c r="AE188" s="2"/>
      <c r="AF188" s="2"/>
      <c r="AG188" s="2"/>
      <c r="AH188" s="2"/>
      <c r="AI188" s="2"/>
      <c r="AJ188" s="2"/>
      <c r="AK188" s="2"/>
      <c r="AL188" s="2"/>
      <c r="AM188" s="2"/>
      <c r="AN188" s="2"/>
    </row>
    <row r="189" spans="1:40" ht="21" customHeight="1" x14ac:dyDescent="0.25">
      <c r="A189" s="417"/>
      <c r="B189" s="349"/>
      <c r="C189" s="388"/>
      <c r="D189" s="387"/>
      <c r="E189" s="388"/>
      <c r="F189" s="430"/>
      <c r="G189" s="388"/>
      <c r="H189" s="388"/>
      <c r="I189" s="183" t="s">
        <v>306</v>
      </c>
      <c r="J189" s="76"/>
      <c r="K189" s="164"/>
      <c r="L189" s="77"/>
      <c r="M189" s="43"/>
      <c r="N189" s="43"/>
      <c r="O189" s="43"/>
      <c r="P189" s="195"/>
      <c r="Q189" s="1"/>
      <c r="R189" s="1"/>
      <c r="S189" s="1"/>
      <c r="T189" s="1"/>
      <c r="U189" s="1"/>
      <c r="V189" s="1"/>
      <c r="W189" s="1"/>
      <c r="X189" s="1"/>
      <c r="Y189" s="2"/>
      <c r="Z189" s="2"/>
      <c r="AA189" s="2"/>
      <c r="AB189" s="2"/>
      <c r="AC189" s="2"/>
      <c r="AD189" s="2"/>
      <c r="AE189" s="2"/>
      <c r="AF189" s="2"/>
      <c r="AG189" s="2"/>
      <c r="AH189" s="2"/>
      <c r="AI189" s="2"/>
      <c r="AJ189" s="2"/>
      <c r="AK189" s="2"/>
      <c r="AL189" s="2"/>
      <c r="AM189" s="2"/>
      <c r="AN189" s="2"/>
    </row>
    <row r="190" spans="1:40" s="2" customFormat="1" ht="9.9499999999999993" customHeight="1" x14ac:dyDescent="0.25">
      <c r="A190" s="20" t="s">
        <v>120</v>
      </c>
      <c r="B190" s="55"/>
      <c r="C190" s="17"/>
      <c r="D190" s="84"/>
      <c r="E190" s="17"/>
      <c r="F190" s="17"/>
      <c r="G190" s="17"/>
      <c r="H190" s="18"/>
      <c r="I190" s="210"/>
      <c r="J190" s="19"/>
      <c r="K190" s="170"/>
      <c r="L190" s="21"/>
      <c r="M190" s="21"/>
      <c r="N190" s="21"/>
      <c r="O190" s="21"/>
      <c r="P190" s="195"/>
      <c r="Q190" s="1"/>
      <c r="R190" s="1"/>
      <c r="S190" s="1"/>
      <c r="T190" s="1"/>
      <c r="U190" s="1"/>
      <c r="V190" s="1"/>
      <c r="W190" s="1"/>
      <c r="X190" s="1"/>
    </row>
    <row r="191" spans="1:40" s="2" customFormat="1" ht="9.9499999999999993" customHeight="1" x14ac:dyDescent="0.25">
      <c r="A191" s="22" t="s">
        <v>126</v>
      </c>
      <c r="B191" s="55"/>
      <c r="C191" s="17"/>
      <c r="D191" s="84"/>
      <c r="E191" s="17"/>
      <c r="F191" s="17"/>
      <c r="G191" s="17"/>
      <c r="H191" s="18"/>
      <c r="I191" s="210"/>
      <c r="J191" s="19"/>
      <c r="K191" s="170"/>
      <c r="L191" s="21"/>
      <c r="M191" s="21"/>
      <c r="N191" s="21"/>
      <c r="O191" s="21"/>
      <c r="P191" s="195"/>
      <c r="Q191" s="1"/>
      <c r="R191" s="1"/>
      <c r="S191" s="1"/>
      <c r="T191" s="1"/>
      <c r="U191" s="1"/>
      <c r="V191" s="1"/>
      <c r="W191" s="1"/>
      <c r="X191" s="1"/>
    </row>
    <row r="192" spans="1:40" ht="9.9499999999999993" customHeight="1" x14ac:dyDescent="0.25">
      <c r="A192" s="11" t="s">
        <v>127</v>
      </c>
      <c r="B192" s="58"/>
      <c r="C192" s="38"/>
      <c r="D192" s="87"/>
      <c r="E192" s="21"/>
      <c r="F192" s="21"/>
      <c r="G192" s="21"/>
      <c r="H192" s="21"/>
      <c r="I192" s="87"/>
      <c r="J192" s="38"/>
      <c r="P192" s="195"/>
      <c r="Q192" s="1"/>
      <c r="R192" s="1"/>
      <c r="S192" s="1"/>
      <c r="T192" s="1"/>
      <c r="U192" s="1"/>
      <c r="V192" s="1"/>
      <c r="W192" s="1"/>
      <c r="X192" s="1"/>
      <c r="Y192" s="2"/>
      <c r="Z192" s="2"/>
      <c r="AA192" s="2"/>
      <c r="AB192" s="2"/>
      <c r="AC192" s="2"/>
      <c r="AD192" s="2"/>
      <c r="AE192" s="2"/>
      <c r="AF192" s="2"/>
      <c r="AG192" s="2"/>
      <c r="AH192" s="2"/>
      <c r="AI192" s="2"/>
      <c r="AJ192" s="2"/>
      <c r="AK192" s="2"/>
      <c r="AL192" s="2"/>
      <c r="AM192" s="2"/>
      <c r="AN192" s="2"/>
    </row>
    <row r="193" spans="1:54" ht="9.9499999999999993" customHeight="1" x14ac:dyDescent="0.25">
      <c r="A193" s="1" t="s">
        <v>307</v>
      </c>
      <c r="B193" s="52"/>
      <c r="C193" s="21"/>
      <c r="D193" s="87"/>
      <c r="E193" s="21"/>
      <c r="F193" s="21"/>
      <c r="G193" s="21"/>
      <c r="H193" s="21"/>
      <c r="I193" s="87"/>
      <c r="J193" s="21"/>
      <c r="P193" s="195"/>
      <c r="Q193" s="1"/>
      <c r="R193" s="1"/>
      <c r="S193" s="1"/>
      <c r="T193" s="1"/>
      <c r="U193" s="1"/>
      <c r="V193" s="1"/>
      <c r="W193" s="1"/>
      <c r="X193" s="1"/>
      <c r="Y193" s="2"/>
      <c r="Z193" s="2"/>
      <c r="AA193" s="2"/>
      <c r="AB193" s="2"/>
      <c r="AC193" s="2"/>
      <c r="AD193" s="2"/>
      <c r="AE193" s="2"/>
      <c r="AF193" s="2"/>
      <c r="AG193" s="2"/>
      <c r="AH193" s="2"/>
      <c r="AI193" s="2"/>
      <c r="AJ193" s="2"/>
      <c r="AK193" s="2"/>
      <c r="AL193" s="2"/>
      <c r="AM193" s="2"/>
      <c r="AN193" s="2"/>
    </row>
    <row r="194" spans="1:54" s="109" customFormat="1" ht="21" customHeight="1" x14ac:dyDescent="0.25">
      <c r="A194" s="58"/>
      <c r="B194" s="56"/>
      <c r="C194" s="64"/>
      <c r="D194" s="85"/>
      <c r="E194" s="65"/>
      <c r="F194" s="65"/>
      <c r="G194" s="65"/>
      <c r="H194" s="65"/>
      <c r="I194" s="85"/>
      <c r="J194" s="65"/>
      <c r="K194" s="371">
        <v>2023</v>
      </c>
      <c r="L194" s="371"/>
      <c r="M194" s="371"/>
      <c r="N194" s="371"/>
      <c r="O194" s="371"/>
      <c r="P194" s="193"/>
      <c r="Q194" s="1"/>
      <c r="R194" s="1"/>
      <c r="S194" s="1"/>
      <c r="T194" s="1"/>
      <c r="U194" s="1"/>
      <c r="V194" s="1"/>
      <c r="W194" s="1"/>
      <c r="X194" s="1"/>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row>
    <row r="195" spans="1:54" s="113" customFormat="1" ht="38.25" x14ac:dyDescent="0.25">
      <c r="A195" s="103" t="s">
        <v>2</v>
      </c>
      <c r="B195" s="103" t="s">
        <v>3</v>
      </c>
      <c r="C195" s="103" t="s">
        <v>4</v>
      </c>
      <c r="D195" s="104" t="s">
        <v>12</v>
      </c>
      <c r="E195" s="103" t="s">
        <v>10</v>
      </c>
      <c r="F195" s="103" t="s">
        <v>271</v>
      </c>
      <c r="G195" s="103" t="s">
        <v>11</v>
      </c>
      <c r="H195" s="103" t="s">
        <v>13</v>
      </c>
      <c r="I195" s="212" t="s">
        <v>21</v>
      </c>
      <c r="J195" s="105" t="s">
        <v>5</v>
      </c>
      <c r="K195" s="107" t="s">
        <v>22</v>
      </c>
      <c r="L195" s="107" t="s">
        <v>217</v>
      </c>
      <c r="M195" s="107" t="s">
        <v>218</v>
      </c>
      <c r="N195" s="107" t="s">
        <v>219</v>
      </c>
      <c r="O195" s="107" t="s">
        <v>220</v>
      </c>
      <c r="P195" s="199"/>
      <c r="Q195" s="1"/>
      <c r="R195" s="1"/>
      <c r="S195" s="1"/>
      <c r="T195" s="1"/>
      <c r="U195" s="1"/>
      <c r="V195" s="1"/>
      <c r="W195" s="1"/>
      <c r="X195" s="1"/>
      <c r="Y195" s="67"/>
      <c r="Z195" s="67"/>
      <c r="AA195" s="67"/>
      <c r="AB195" s="67"/>
      <c r="AC195" s="67"/>
      <c r="AD195" s="67"/>
      <c r="AE195" s="67"/>
      <c r="AF195" s="67"/>
      <c r="AG195" s="67"/>
      <c r="AH195" s="67"/>
      <c r="AI195" s="67"/>
      <c r="AJ195" s="67"/>
      <c r="AK195" s="67"/>
      <c r="AL195" s="67"/>
      <c r="AM195" s="67"/>
      <c r="AN195" s="67"/>
    </row>
    <row r="196" spans="1:54" s="115" customFormat="1" ht="21" customHeight="1" x14ac:dyDescent="0.25">
      <c r="A196" s="416" t="s">
        <v>309</v>
      </c>
      <c r="B196" s="424" t="s">
        <v>6</v>
      </c>
      <c r="C196" s="425" t="s">
        <v>244</v>
      </c>
      <c r="D196" s="425" t="s">
        <v>17</v>
      </c>
      <c r="E196" s="425" t="s">
        <v>312</v>
      </c>
      <c r="F196" s="425" t="s">
        <v>313</v>
      </c>
      <c r="G196" s="425" t="s">
        <v>245</v>
      </c>
      <c r="H196" s="425" t="s">
        <v>14</v>
      </c>
      <c r="I196" s="215" t="s">
        <v>214</v>
      </c>
      <c r="J196" s="145"/>
      <c r="K196" s="322">
        <v>724844.60000000009</v>
      </c>
      <c r="L196" s="91"/>
      <c r="M196" s="91"/>
      <c r="N196" s="91"/>
      <c r="O196" s="91"/>
      <c r="P196" s="201"/>
      <c r="Q196" s="1"/>
      <c r="R196" s="1"/>
      <c r="S196" s="1"/>
      <c r="T196" s="1"/>
      <c r="U196" s="1"/>
      <c r="V196" s="1"/>
      <c r="W196" s="1"/>
      <c r="X196" s="1"/>
      <c r="Y196" s="29"/>
      <c r="Z196" s="29"/>
      <c r="AA196" s="29"/>
      <c r="AB196" s="29"/>
      <c r="AC196" s="29"/>
      <c r="AD196" s="29"/>
      <c r="AE196" s="29"/>
      <c r="AF196" s="29"/>
      <c r="AG196" s="29"/>
      <c r="AH196" s="29"/>
      <c r="AI196" s="29"/>
      <c r="AJ196" s="29"/>
      <c r="AK196" s="29"/>
      <c r="AL196" s="29"/>
      <c r="AM196" s="29"/>
      <c r="AN196" s="29"/>
    </row>
    <row r="197" spans="1:54" s="115" customFormat="1" ht="21" customHeight="1" x14ac:dyDescent="0.25">
      <c r="A197" s="416"/>
      <c r="B197" s="424"/>
      <c r="C197" s="425"/>
      <c r="D197" s="425"/>
      <c r="E197" s="425"/>
      <c r="F197" s="425"/>
      <c r="G197" s="425"/>
      <c r="H197" s="425"/>
      <c r="I197" s="216" t="s">
        <v>18</v>
      </c>
      <c r="J197" s="145"/>
      <c r="K197" s="322">
        <v>273000</v>
      </c>
      <c r="L197" s="91"/>
      <c r="M197" s="91"/>
      <c r="N197" s="91"/>
      <c r="O197" s="91"/>
      <c r="P197" s="201"/>
      <c r="Q197" s="1"/>
      <c r="R197" s="1"/>
      <c r="S197" s="1"/>
      <c r="T197" s="1"/>
      <c r="U197" s="1"/>
      <c r="V197" s="1"/>
      <c r="W197" s="1"/>
      <c r="X197" s="1"/>
      <c r="Y197" s="29"/>
      <c r="Z197" s="29"/>
      <c r="AA197" s="29"/>
      <c r="AB197" s="29"/>
      <c r="AC197" s="29"/>
      <c r="AD197" s="29"/>
      <c r="AE197" s="29"/>
      <c r="AF197" s="29"/>
      <c r="AG197" s="29"/>
      <c r="AH197" s="29"/>
      <c r="AI197" s="29"/>
      <c r="AJ197" s="29"/>
      <c r="AK197" s="29"/>
      <c r="AL197" s="29"/>
      <c r="AM197" s="29"/>
      <c r="AN197" s="29"/>
    </row>
    <row r="198" spans="1:54" s="115" customFormat="1" ht="21" customHeight="1" x14ac:dyDescent="0.25">
      <c r="A198" s="416"/>
      <c r="B198" s="424"/>
      <c r="C198" s="425"/>
      <c r="D198" s="425"/>
      <c r="E198" s="425"/>
      <c r="F198" s="425"/>
      <c r="G198" s="425"/>
      <c r="H198" s="425"/>
      <c r="I198" s="216" t="s">
        <v>0</v>
      </c>
      <c r="J198" s="145"/>
      <c r="K198" s="322">
        <v>6044</v>
      </c>
      <c r="L198" s="91"/>
      <c r="M198" s="91"/>
      <c r="N198" s="91"/>
      <c r="O198" s="91"/>
      <c r="P198" s="201"/>
      <c r="Q198" s="1"/>
      <c r="R198" s="1"/>
      <c r="S198" s="1"/>
      <c r="T198" s="1"/>
      <c r="U198" s="1"/>
      <c r="V198" s="1"/>
      <c r="W198" s="1"/>
      <c r="X198" s="1"/>
      <c r="Y198" s="29"/>
      <c r="Z198" s="29"/>
      <c r="AA198" s="29"/>
      <c r="AB198" s="29"/>
      <c r="AC198" s="29"/>
      <c r="AD198" s="29"/>
      <c r="AE198" s="29"/>
      <c r="AF198" s="29"/>
      <c r="AG198" s="29"/>
      <c r="AH198" s="29"/>
      <c r="AI198" s="29"/>
      <c r="AJ198" s="29"/>
      <c r="AK198" s="29"/>
      <c r="AL198" s="29"/>
      <c r="AM198" s="29"/>
      <c r="AN198" s="29"/>
    </row>
    <row r="199" spans="1:54" s="115" customFormat="1" ht="21" customHeight="1" x14ac:dyDescent="0.25">
      <c r="A199" s="416"/>
      <c r="B199" s="424"/>
      <c r="C199" s="425"/>
      <c r="D199" s="425"/>
      <c r="E199" s="425"/>
      <c r="F199" s="425"/>
      <c r="G199" s="425"/>
      <c r="H199" s="425"/>
      <c r="I199" s="183" t="s">
        <v>1</v>
      </c>
      <c r="J199" s="145"/>
      <c r="K199" s="322">
        <v>21273.800000000003</v>
      </c>
      <c r="L199" s="91"/>
      <c r="M199" s="91"/>
      <c r="N199" s="91"/>
      <c r="O199" s="91"/>
      <c r="P199" s="201"/>
      <c r="Q199" s="1"/>
      <c r="R199" s="1"/>
      <c r="S199" s="1"/>
      <c r="T199" s="1"/>
      <c r="U199" s="1"/>
      <c r="V199" s="1"/>
      <c r="W199" s="1"/>
      <c r="X199" s="1"/>
      <c r="Y199" s="29"/>
      <c r="Z199" s="29"/>
      <c r="AA199" s="29"/>
      <c r="AB199" s="29"/>
      <c r="AC199" s="29"/>
      <c r="AD199" s="29"/>
      <c r="AE199" s="29"/>
      <c r="AF199" s="29"/>
      <c r="AG199" s="29"/>
      <c r="AH199" s="29"/>
      <c r="AI199" s="29"/>
      <c r="AJ199" s="29"/>
      <c r="AK199" s="29"/>
      <c r="AL199" s="29"/>
      <c r="AM199" s="29"/>
      <c r="AN199" s="29"/>
    </row>
    <row r="200" spans="1:54" s="115" customFormat="1" ht="21" customHeight="1" x14ac:dyDescent="0.25">
      <c r="A200" s="416"/>
      <c r="B200" s="424"/>
      <c r="C200" s="425"/>
      <c r="D200" s="425"/>
      <c r="E200" s="425"/>
      <c r="F200" s="425"/>
      <c r="G200" s="425"/>
      <c r="H200" s="425"/>
      <c r="I200" s="183" t="s">
        <v>19</v>
      </c>
      <c r="J200" s="145"/>
      <c r="K200" s="322">
        <v>424526.80000000005</v>
      </c>
      <c r="L200" s="91"/>
      <c r="M200" s="91"/>
      <c r="N200" s="91"/>
      <c r="O200" s="91"/>
      <c r="P200" s="201"/>
      <c r="Q200" s="1"/>
      <c r="R200" s="1"/>
      <c r="S200" s="1"/>
      <c r="T200" s="1"/>
      <c r="U200" s="1"/>
      <c r="V200" s="1"/>
      <c r="W200" s="1"/>
      <c r="X200" s="1"/>
      <c r="Y200" s="29"/>
      <c r="Z200" s="29"/>
      <c r="AA200" s="29"/>
      <c r="AB200" s="29"/>
      <c r="AC200" s="29"/>
      <c r="AD200" s="29"/>
      <c r="AE200" s="29"/>
      <c r="AF200" s="29"/>
      <c r="AG200" s="29"/>
      <c r="AH200" s="29"/>
      <c r="AI200" s="29"/>
      <c r="AJ200" s="29"/>
      <c r="AK200" s="29"/>
      <c r="AL200" s="29"/>
      <c r="AM200" s="29"/>
      <c r="AN200" s="29"/>
    </row>
    <row r="201" spans="1:54" s="115" customFormat="1" ht="21" customHeight="1" x14ac:dyDescent="0.25">
      <c r="A201" s="416"/>
      <c r="B201" s="424"/>
      <c r="C201" s="425"/>
      <c r="D201" s="425"/>
      <c r="E201" s="425"/>
      <c r="F201" s="425"/>
      <c r="G201" s="425"/>
      <c r="H201" s="425"/>
      <c r="I201" s="183" t="s">
        <v>226</v>
      </c>
      <c r="J201" s="145"/>
      <c r="K201" s="217" t="s">
        <v>121</v>
      </c>
      <c r="L201" s="91"/>
      <c r="M201" s="91"/>
      <c r="N201" s="91"/>
      <c r="O201" s="91"/>
      <c r="P201" s="201"/>
      <c r="Q201" s="1"/>
      <c r="R201" s="1"/>
      <c r="S201" s="1"/>
      <c r="T201" s="1"/>
      <c r="U201" s="1"/>
      <c r="V201" s="1"/>
      <c r="W201" s="1"/>
      <c r="X201" s="1"/>
      <c r="Y201" s="29"/>
      <c r="Z201" s="29"/>
      <c r="AA201" s="29"/>
      <c r="AB201" s="29"/>
      <c r="AC201" s="29"/>
      <c r="AD201" s="29"/>
      <c r="AE201" s="29"/>
      <c r="AF201" s="29"/>
      <c r="AG201" s="29"/>
      <c r="AH201" s="29"/>
      <c r="AI201" s="29"/>
      <c r="AJ201" s="29"/>
      <c r="AK201" s="29"/>
      <c r="AL201" s="29"/>
      <c r="AM201" s="29"/>
      <c r="AN201" s="29"/>
    </row>
    <row r="202" spans="1:54" s="115" customFormat="1" ht="21" customHeight="1" x14ac:dyDescent="0.25">
      <c r="A202" s="33"/>
      <c r="B202" s="422"/>
      <c r="C202" s="423"/>
      <c r="D202" s="116"/>
      <c r="E202" s="117"/>
      <c r="F202" s="117"/>
      <c r="G202" s="117"/>
      <c r="H202" s="117"/>
      <c r="I202" s="116"/>
      <c r="J202" s="326"/>
      <c r="K202" s="176"/>
      <c r="L202" s="118"/>
      <c r="M202" s="118"/>
      <c r="N202" s="118"/>
      <c r="O202" s="118"/>
      <c r="P202" s="201"/>
      <c r="Q202" s="28"/>
      <c r="R202" s="28"/>
      <c r="S202" s="28"/>
      <c r="T202" s="28"/>
      <c r="U202" s="1"/>
      <c r="V202" s="1"/>
      <c r="W202" s="1"/>
      <c r="X202" s="1"/>
      <c r="Y202" s="29"/>
      <c r="Z202" s="29"/>
      <c r="AA202" s="29"/>
      <c r="AB202" s="29"/>
      <c r="AC202" s="29"/>
      <c r="AD202" s="29"/>
      <c r="AE202" s="29"/>
      <c r="AF202" s="29"/>
      <c r="AG202" s="29"/>
      <c r="AH202" s="29"/>
      <c r="AI202" s="29"/>
      <c r="AJ202" s="29"/>
      <c r="AK202" s="29"/>
      <c r="AL202" s="29"/>
      <c r="AM202" s="29"/>
      <c r="AN202" s="29"/>
    </row>
    <row r="203" spans="1:54" s="109" customFormat="1" ht="21" customHeight="1" x14ac:dyDescent="0.25">
      <c r="A203" s="48"/>
      <c r="B203" s="49"/>
      <c r="C203" s="50"/>
      <c r="D203" s="82"/>
      <c r="E203" s="51"/>
      <c r="F203" s="51"/>
      <c r="G203" s="51"/>
      <c r="H203" s="51"/>
      <c r="I203" s="82"/>
      <c r="J203" s="51"/>
      <c r="K203" s="350">
        <v>2023</v>
      </c>
      <c r="L203" s="350"/>
      <c r="M203" s="350"/>
      <c r="N203" s="350"/>
      <c r="O203" s="350"/>
      <c r="P203" s="193"/>
      <c r="Q203" s="121" t="s">
        <v>28</v>
      </c>
      <c r="R203" s="121">
        <v>2018</v>
      </c>
      <c r="S203" s="121">
        <v>2019</v>
      </c>
      <c r="T203" s="143">
        <v>2020</v>
      </c>
      <c r="U203" s="121">
        <v>2021</v>
      </c>
      <c r="V203" s="121">
        <v>2022</v>
      </c>
      <c r="W203" s="121">
        <v>2023</v>
      </c>
      <c r="X203" s="1"/>
      <c r="Y203" s="53"/>
      <c r="Z203" s="53"/>
      <c r="AA203" s="53"/>
      <c r="AB203" s="53"/>
      <c r="AC203" s="53"/>
      <c r="AD203" s="53"/>
      <c r="AE203" s="53"/>
      <c r="AF203" s="53"/>
      <c r="AG203" s="53"/>
      <c r="AH203" s="53"/>
      <c r="AI203" s="53"/>
      <c r="AJ203" s="53"/>
      <c r="AK203" s="53"/>
      <c r="AL203" s="53"/>
      <c r="AM203" s="53"/>
      <c r="AN203" s="53"/>
    </row>
    <row r="204" spans="1:54" s="53" customFormat="1" ht="21" customHeight="1" x14ac:dyDescent="0.25">
      <c r="A204" s="134" t="s">
        <v>2</v>
      </c>
      <c r="B204" s="137" t="s">
        <v>3</v>
      </c>
      <c r="C204" s="138" t="s">
        <v>4</v>
      </c>
      <c r="D204" s="139" t="s">
        <v>12</v>
      </c>
      <c r="E204" s="138" t="s">
        <v>10</v>
      </c>
      <c r="F204" s="138" t="s">
        <v>271</v>
      </c>
      <c r="G204" s="138" t="s">
        <v>11</v>
      </c>
      <c r="H204" s="141" t="s">
        <v>13</v>
      </c>
      <c r="I204" s="132" t="s">
        <v>21</v>
      </c>
      <c r="J204" s="133" t="s">
        <v>5</v>
      </c>
      <c r="K204" s="136" t="s">
        <v>22</v>
      </c>
      <c r="L204" s="144" t="s">
        <v>221</v>
      </c>
      <c r="M204" s="122" t="s">
        <v>222</v>
      </c>
      <c r="N204" s="144" t="s">
        <v>223</v>
      </c>
      <c r="O204" s="144" t="s">
        <v>224</v>
      </c>
      <c r="P204" s="193"/>
      <c r="Q204" s="6" t="s">
        <v>29</v>
      </c>
      <c r="R204" s="7">
        <v>500000</v>
      </c>
      <c r="S204" s="7">
        <v>120000</v>
      </c>
      <c r="T204" s="7">
        <v>50000</v>
      </c>
      <c r="U204" s="7">
        <v>50000</v>
      </c>
      <c r="V204" s="7">
        <v>50000</v>
      </c>
      <c r="W204" s="7">
        <v>50000</v>
      </c>
      <c r="X204" s="1"/>
    </row>
    <row r="205" spans="1:54" s="111" customFormat="1" ht="39.950000000000003" customHeight="1" x14ac:dyDescent="0.25">
      <c r="A205" s="429" t="s">
        <v>249</v>
      </c>
      <c r="B205" s="154" t="s">
        <v>6</v>
      </c>
      <c r="C205" s="149" t="s">
        <v>57</v>
      </c>
      <c r="D205" s="155" t="s">
        <v>60</v>
      </c>
      <c r="E205" s="149" t="s">
        <v>203</v>
      </c>
      <c r="F205" s="185" t="s">
        <v>318</v>
      </c>
      <c r="G205" s="149" t="s">
        <v>58</v>
      </c>
      <c r="H205" s="156" t="s">
        <v>15</v>
      </c>
      <c r="I205" s="188" t="s">
        <v>20</v>
      </c>
      <c r="J205" s="71">
        <v>208</v>
      </c>
      <c r="K205" s="162">
        <v>272</v>
      </c>
      <c r="L205" s="15"/>
      <c r="M205" s="15"/>
      <c r="N205" s="15"/>
      <c r="O205" s="15"/>
      <c r="P205" s="193"/>
      <c r="Q205" s="6" t="s">
        <v>30</v>
      </c>
      <c r="R205" s="44">
        <v>0.5</v>
      </c>
      <c r="S205" s="45">
        <v>0.5</v>
      </c>
      <c r="T205" s="45">
        <v>0.5</v>
      </c>
      <c r="U205" s="45">
        <v>0.5</v>
      </c>
      <c r="V205" s="45">
        <v>0.5</v>
      </c>
      <c r="W205" s="45">
        <v>0.5</v>
      </c>
      <c r="X205" s="1"/>
      <c r="Y205" s="80"/>
      <c r="Z205" s="80"/>
      <c r="AA205" s="80"/>
      <c r="AB205" s="80"/>
      <c r="AC205" s="80"/>
      <c r="AD205" s="80"/>
      <c r="AE205" s="80"/>
      <c r="AF205" s="80"/>
      <c r="AG205" s="80"/>
      <c r="AH205" s="80"/>
      <c r="AI205" s="80"/>
      <c r="AJ205" s="80"/>
      <c r="AK205" s="80"/>
      <c r="AL205" s="80"/>
      <c r="AM205" s="80"/>
      <c r="AN205" s="80"/>
    </row>
    <row r="206" spans="1:54" ht="39.950000000000003" customHeight="1" x14ac:dyDescent="0.25">
      <c r="A206" s="429"/>
      <c r="B206" s="153" t="s">
        <v>7</v>
      </c>
      <c r="C206" s="151" t="s">
        <v>128</v>
      </c>
      <c r="D206" s="150" t="s">
        <v>129</v>
      </c>
      <c r="E206" s="151" t="s">
        <v>317</v>
      </c>
      <c r="F206" s="182" t="s">
        <v>329</v>
      </c>
      <c r="G206" s="151" t="s">
        <v>148</v>
      </c>
      <c r="H206" s="157" t="s">
        <v>14</v>
      </c>
      <c r="I206" s="183" t="s">
        <v>20</v>
      </c>
      <c r="J206" s="14">
        <v>1000</v>
      </c>
      <c r="K206" s="162">
        <v>50</v>
      </c>
      <c r="L206" s="3"/>
      <c r="M206" s="3"/>
      <c r="N206" s="3"/>
      <c r="O206" s="3"/>
      <c r="P206" s="193"/>
      <c r="Q206" s="10" t="s">
        <v>31</v>
      </c>
      <c r="R206" s="46">
        <v>0.5</v>
      </c>
      <c r="S206" s="46">
        <v>0.5</v>
      </c>
      <c r="T206" s="46">
        <v>0.5</v>
      </c>
      <c r="U206" s="46">
        <v>0.5</v>
      </c>
      <c r="V206" s="46">
        <v>0.5</v>
      </c>
      <c r="W206" s="46">
        <v>0.5</v>
      </c>
      <c r="X206" s="1"/>
      <c r="Y206" s="2"/>
      <c r="Z206" s="2"/>
      <c r="AA206" s="2"/>
      <c r="AB206" s="2"/>
      <c r="AC206" s="2"/>
      <c r="AD206" s="2"/>
      <c r="AE206" s="2"/>
      <c r="AF206" s="2"/>
      <c r="AG206" s="2"/>
      <c r="AH206" s="2"/>
      <c r="AI206" s="2"/>
      <c r="AJ206" s="2"/>
      <c r="AK206" s="2"/>
      <c r="AL206" s="2"/>
      <c r="AM206" s="2"/>
      <c r="AN206" s="2"/>
    </row>
    <row r="207" spans="1:54" ht="9.9499999999999993" customHeight="1" x14ac:dyDescent="0.25">
      <c r="A207" s="20" t="s">
        <v>44</v>
      </c>
      <c r="B207" s="55"/>
      <c r="C207" s="17"/>
      <c r="D207" s="84"/>
      <c r="E207" s="17"/>
      <c r="F207" s="17"/>
      <c r="G207" s="17"/>
      <c r="H207" s="18"/>
      <c r="I207" s="210"/>
      <c r="J207" s="19"/>
      <c r="P207" s="193"/>
      <c r="Q207" s="1"/>
      <c r="R207" s="1"/>
      <c r="S207" s="1"/>
      <c r="T207" s="1"/>
      <c r="U207" s="1"/>
      <c r="V207" s="1"/>
      <c r="W207" s="1"/>
      <c r="X207" s="1"/>
      <c r="Y207" s="2"/>
      <c r="Z207" s="2"/>
      <c r="AA207" s="2"/>
      <c r="AB207" s="2"/>
      <c r="AC207" s="2"/>
      <c r="AD207" s="2"/>
      <c r="AE207" s="2"/>
      <c r="AF207" s="2"/>
      <c r="AG207" s="2"/>
      <c r="AH207" s="2"/>
      <c r="AI207" s="2"/>
      <c r="AJ207" s="2"/>
      <c r="AK207" s="2"/>
      <c r="AL207" s="2"/>
      <c r="AM207" s="2"/>
      <c r="AN207" s="2"/>
    </row>
    <row r="208" spans="1:54" ht="9.9499999999999993" customHeight="1" x14ac:dyDescent="0.25">
      <c r="A208" s="22" t="s">
        <v>130</v>
      </c>
      <c r="B208" s="55"/>
      <c r="C208" s="17"/>
      <c r="D208" s="84"/>
      <c r="E208" s="17"/>
      <c r="F208" s="17"/>
      <c r="G208" s="17"/>
      <c r="H208" s="18"/>
      <c r="I208" s="210"/>
      <c r="J208" s="19"/>
      <c r="P208" s="193"/>
      <c r="Q208" s="1"/>
      <c r="R208" s="1"/>
      <c r="S208" s="1"/>
      <c r="T208" s="1"/>
      <c r="U208" s="1"/>
      <c r="V208" s="1"/>
      <c r="W208" s="1"/>
      <c r="X208" s="1"/>
      <c r="Y208" s="2"/>
      <c r="Z208" s="2"/>
      <c r="AA208" s="2"/>
      <c r="AB208" s="2"/>
      <c r="AC208" s="2"/>
      <c r="AD208" s="2"/>
      <c r="AE208" s="2"/>
      <c r="AF208" s="2"/>
      <c r="AG208" s="2"/>
      <c r="AH208" s="2"/>
      <c r="AI208" s="2"/>
      <c r="AJ208" s="2"/>
      <c r="AK208" s="2"/>
      <c r="AL208" s="2"/>
      <c r="AM208" s="2"/>
      <c r="AN208" s="2"/>
    </row>
    <row r="209" spans="1:40" ht="9.9499999999999993" customHeight="1" x14ac:dyDescent="0.25">
      <c r="A209" s="22" t="s">
        <v>316</v>
      </c>
      <c r="B209" s="55"/>
      <c r="C209" s="17"/>
      <c r="D209" s="84"/>
      <c r="E209" s="17"/>
      <c r="F209" s="17"/>
      <c r="G209" s="17"/>
      <c r="H209" s="18"/>
      <c r="I209" s="210"/>
      <c r="J209" s="19"/>
      <c r="P209" s="193"/>
      <c r="Q209" s="1"/>
      <c r="R209" s="1"/>
      <c r="S209" s="1"/>
      <c r="T209" s="1"/>
      <c r="U209" s="1"/>
      <c r="V209" s="1"/>
      <c r="W209" s="1"/>
      <c r="X209" s="1"/>
      <c r="Y209" s="2"/>
      <c r="Z209" s="2"/>
      <c r="AA209" s="2"/>
      <c r="AB209" s="2"/>
      <c r="AC209" s="2"/>
      <c r="AD209" s="2"/>
      <c r="AE209" s="2"/>
      <c r="AF209" s="2"/>
      <c r="AG209" s="2"/>
      <c r="AH209" s="2"/>
      <c r="AI209" s="2"/>
      <c r="AJ209" s="2"/>
      <c r="AK209" s="2"/>
      <c r="AL209" s="2"/>
      <c r="AM209" s="2"/>
      <c r="AN209" s="2"/>
    </row>
    <row r="210" spans="1:40" s="53" customFormat="1" ht="21" customHeight="1" x14ac:dyDescent="0.25">
      <c r="A210" s="54"/>
      <c r="B210" s="81"/>
      <c r="C210" s="51"/>
      <c r="D210" s="82"/>
      <c r="E210" s="51"/>
      <c r="F210" s="51"/>
      <c r="G210" s="51"/>
      <c r="H210" s="51"/>
      <c r="I210" s="82"/>
      <c r="J210" s="51"/>
      <c r="K210" s="346">
        <v>2023</v>
      </c>
      <c r="L210" s="347"/>
      <c r="M210" s="347"/>
      <c r="N210" s="347"/>
      <c r="O210" s="348"/>
      <c r="P210" s="193"/>
      <c r="Q210" s="121" t="s">
        <v>28</v>
      </c>
      <c r="R210" s="121">
        <v>2018</v>
      </c>
      <c r="S210" s="121">
        <v>2019</v>
      </c>
      <c r="T210" s="143">
        <v>2020</v>
      </c>
      <c r="U210" s="121">
        <v>2021</v>
      </c>
      <c r="V210" s="121">
        <v>2022</v>
      </c>
      <c r="W210" s="121">
        <v>2023</v>
      </c>
      <c r="X210" s="1"/>
    </row>
    <row r="211" spans="1:40" s="53" customFormat="1" ht="21" customHeight="1" x14ac:dyDescent="0.25">
      <c r="A211" s="129" t="s">
        <v>2</v>
      </c>
      <c r="B211" s="130" t="s">
        <v>3</v>
      </c>
      <c r="C211" s="131" t="s">
        <v>4</v>
      </c>
      <c r="D211" s="132" t="s">
        <v>12</v>
      </c>
      <c r="E211" s="131" t="s">
        <v>10</v>
      </c>
      <c r="F211" s="131" t="s">
        <v>271</v>
      </c>
      <c r="G211" s="131" t="s">
        <v>11</v>
      </c>
      <c r="H211" s="131" t="s">
        <v>13</v>
      </c>
      <c r="I211" s="132" t="s">
        <v>21</v>
      </c>
      <c r="J211" s="133" t="s">
        <v>5</v>
      </c>
      <c r="K211" s="136" t="s">
        <v>22</v>
      </c>
      <c r="L211" s="123" t="s">
        <v>217</v>
      </c>
      <c r="M211" s="123" t="s">
        <v>218</v>
      </c>
      <c r="N211" s="123" t="s">
        <v>219</v>
      </c>
      <c r="O211" s="123" t="s">
        <v>220</v>
      </c>
      <c r="P211" s="193"/>
      <c r="Q211" s="6" t="s">
        <v>29</v>
      </c>
      <c r="R211" s="7">
        <v>500000</v>
      </c>
      <c r="S211" s="7">
        <v>120000</v>
      </c>
      <c r="T211" s="7">
        <v>50000</v>
      </c>
      <c r="U211" s="7">
        <v>50000</v>
      </c>
      <c r="V211" s="7">
        <v>50000</v>
      </c>
      <c r="W211" s="7">
        <v>50000</v>
      </c>
      <c r="X211" s="1"/>
    </row>
    <row r="212" spans="1:40" s="180" customFormat="1" ht="21" customHeight="1" x14ac:dyDescent="0.25">
      <c r="A212" s="426" t="s">
        <v>311</v>
      </c>
      <c r="B212" s="349" t="s">
        <v>6</v>
      </c>
      <c r="C212" s="406" t="s">
        <v>241</v>
      </c>
      <c r="D212" s="387" t="s">
        <v>78</v>
      </c>
      <c r="E212" s="388" t="s">
        <v>252</v>
      </c>
      <c r="F212" s="372" t="s">
        <v>313</v>
      </c>
      <c r="G212" s="388" t="s">
        <v>247</v>
      </c>
      <c r="H212" s="388" t="s">
        <v>52</v>
      </c>
      <c r="I212" s="214" t="s">
        <v>214</v>
      </c>
      <c r="J212" s="70"/>
      <c r="K212" s="160">
        <v>724844.60000000009</v>
      </c>
      <c r="L212" s="74"/>
      <c r="M212" s="74"/>
      <c r="N212" s="74"/>
      <c r="O212" s="74"/>
      <c r="P212" s="193"/>
      <c r="Q212" s="10" t="s">
        <v>31</v>
      </c>
      <c r="R212" s="46">
        <v>0.5</v>
      </c>
      <c r="S212" s="46">
        <v>0.5</v>
      </c>
      <c r="T212" s="46">
        <v>0.5</v>
      </c>
      <c r="U212" s="46">
        <v>0.5</v>
      </c>
      <c r="V212" s="46">
        <v>0.5</v>
      </c>
      <c r="W212" s="46">
        <v>0.5</v>
      </c>
      <c r="X212" s="1"/>
      <c r="Y212" s="179"/>
      <c r="Z212" s="179"/>
      <c r="AA212" s="179"/>
      <c r="AB212" s="179"/>
      <c r="AC212" s="179"/>
      <c r="AD212" s="179"/>
      <c r="AE212" s="179"/>
      <c r="AF212" s="179"/>
      <c r="AG212" s="179"/>
      <c r="AH212" s="179"/>
      <c r="AI212" s="179"/>
      <c r="AJ212" s="179"/>
      <c r="AK212" s="179"/>
      <c r="AL212" s="179"/>
      <c r="AM212" s="179"/>
      <c r="AN212" s="179"/>
    </row>
    <row r="213" spans="1:40" ht="21" customHeight="1" x14ac:dyDescent="0.25">
      <c r="A213" s="427"/>
      <c r="B213" s="349"/>
      <c r="C213" s="406"/>
      <c r="D213" s="387"/>
      <c r="E213" s="388"/>
      <c r="F213" s="373"/>
      <c r="G213" s="388"/>
      <c r="H213" s="388"/>
      <c r="I213" s="183" t="s">
        <v>18</v>
      </c>
      <c r="J213" s="71"/>
      <c r="K213" s="190">
        <v>273000</v>
      </c>
      <c r="L213" s="3"/>
      <c r="M213" s="3"/>
      <c r="N213" s="3"/>
      <c r="O213" s="3"/>
      <c r="P213" s="193"/>
      <c r="Q213" s="10" t="s">
        <v>31</v>
      </c>
      <c r="R213" s="46">
        <v>0.5</v>
      </c>
      <c r="S213" s="46">
        <v>0.5</v>
      </c>
      <c r="T213" s="46">
        <v>0.5</v>
      </c>
      <c r="U213" s="46">
        <v>0.5</v>
      </c>
      <c r="V213" s="46">
        <v>0.5</v>
      </c>
      <c r="W213" s="46">
        <v>0.5</v>
      </c>
      <c r="X213" s="1"/>
      <c r="Y213" s="2"/>
      <c r="Z213" s="2"/>
      <c r="AA213" s="2"/>
      <c r="AB213" s="2"/>
      <c r="AC213" s="2"/>
      <c r="AD213" s="2"/>
      <c r="AE213" s="2"/>
      <c r="AF213" s="2"/>
      <c r="AG213" s="2"/>
      <c r="AH213" s="2"/>
      <c r="AI213" s="2"/>
      <c r="AJ213" s="2"/>
      <c r="AK213" s="2"/>
      <c r="AL213" s="2"/>
      <c r="AM213" s="2"/>
      <c r="AN213" s="2"/>
    </row>
    <row r="214" spans="1:40" ht="21" customHeight="1" x14ac:dyDescent="0.25">
      <c r="A214" s="427"/>
      <c r="B214" s="349"/>
      <c r="C214" s="406"/>
      <c r="D214" s="387"/>
      <c r="E214" s="388"/>
      <c r="F214" s="373"/>
      <c r="G214" s="388"/>
      <c r="H214" s="388"/>
      <c r="I214" s="183" t="s">
        <v>0</v>
      </c>
      <c r="J214" s="71"/>
      <c r="K214" s="190">
        <v>6044</v>
      </c>
      <c r="L214" s="3"/>
      <c r="M214" s="3"/>
      <c r="N214" s="3"/>
      <c r="O214" s="3"/>
      <c r="P214" s="193"/>
      <c r="Q214" s="1"/>
      <c r="R214" s="1"/>
      <c r="S214" s="1"/>
      <c r="T214" s="1"/>
      <c r="U214" s="1"/>
      <c r="V214" s="1"/>
      <c r="W214" s="1"/>
      <c r="X214" s="1"/>
      <c r="Y214" s="2"/>
      <c r="Z214" s="2"/>
      <c r="AA214" s="2"/>
      <c r="AB214" s="2"/>
      <c r="AC214" s="2"/>
      <c r="AD214" s="2"/>
      <c r="AE214" s="2"/>
      <c r="AF214" s="2"/>
      <c r="AG214" s="2"/>
      <c r="AH214" s="2"/>
      <c r="AI214" s="2"/>
      <c r="AJ214" s="2"/>
      <c r="AK214" s="2"/>
      <c r="AL214" s="2"/>
      <c r="AM214" s="2"/>
      <c r="AN214" s="2"/>
    </row>
    <row r="215" spans="1:40" ht="21" customHeight="1" x14ac:dyDescent="0.25">
      <c r="A215" s="427"/>
      <c r="B215" s="349"/>
      <c r="C215" s="406"/>
      <c r="D215" s="387"/>
      <c r="E215" s="388"/>
      <c r="F215" s="373"/>
      <c r="G215" s="388"/>
      <c r="H215" s="388"/>
      <c r="I215" s="183" t="s">
        <v>1</v>
      </c>
      <c r="J215" s="71"/>
      <c r="K215" s="190">
        <v>21273.800000000003</v>
      </c>
      <c r="L215" s="3"/>
      <c r="M215" s="3"/>
      <c r="N215" s="3"/>
      <c r="O215" s="3"/>
      <c r="P215" s="193"/>
      <c r="Q215" s="78"/>
      <c r="R215" s="1"/>
      <c r="S215" s="1"/>
      <c r="T215" s="1"/>
      <c r="U215" s="1"/>
      <c r="V215" s="1"/>
      <c r="W215" s="1"/>
      <c r="X215" s="1"/>
      <c r="Y215" s="2"/>
      <c r="Z215" s="2"/>
      <c r="AA215" s="2"/>
      <c r="AB215" s="2"/>
      <c r="AC215" s="2"/>
      <c r="AD215" s="2"/>
      <c r="AE215" s="2"/>
      <c r="AF215" s="2"/>
      <c r="AG215" s="2"/>
      <c r="AH215" s="2"/>
      <c r="AI215" s="2"/>
      <c r="AJ215" s="2"/>
      <c r="AK215" s="2"/>
      <c r="AL215" s="2"/>
      <c r="AM215" s="2"/>
      <c r="AN215" s="2"/>
    </row>
    <row r="216" spans="1:40" ht="21" customHeight="1" x14ac:dyDescent="0.25">
      <c r="A216" s="427"/>
      <c r="B216" s="349"/>
      <c r="C216" s="406"/>
      <c r="D216" s="387"/>
      <c r="E216" s="388"/>
      <c r="F216" s="373"/>
      <c r="G216" s="388"/>
      <c r="H216" s="388"/>
      <c r="I216" s="183" t="s">
        <v>19</v>
      </c>
      <c r="J216" s="71"/>
      <c r="K216" s="190">
        <v>424526.80000000005</v>
      </c>
      <c r="L216" s="3"/>
      <c r="M216" s="3"/>
      <c r="N216" s="3"/>
      <c r="O216" s="3"/>
      <c r="P216" s="193"/>
      <c r="Q216" s="78"/>
      <c r="R216" s="1"/>
      <c r="S216" s="1"/>
      <c r="T216" s="1"/>
      <c r="U216" s="1"/>
      <c r="V216" s="1"/>
      <c r="W216" s="1"/>
      <c r="X216" s="1"/>
      <c r="Y216" s="2"/>
      <c r="Z216" s="2"/>
      <c r="AA216" s="2"/>
      <c r="AB216" s="2"/>
      <c r="AC216" s="2"/>
      <c r="AD216" s="2"/>
      <c r="AE216" s="2"/>
      <c r="AF216" s="2"/>
      <c r="AG216" s="2"/>
      <c r="AH216" s="2"/>
      <c r="AI216" s="2"/>
      <c r="AJ216" s="2"/>
      <c r="AK216" s="2"/>
      <c r="AL216" s="2"/>
      <c r="AM216" s="2"/>
      <c r="AN216" s="2"/>
    </row>
    <row r="217" spans="1:40" ht="21" customHeight="1" x14ac:dyDescent="0.25">
      <c r="A217" s="427"/>
      <c r="B217" s="349"/>
      <c r="C217" s="406"/>
      <c r="D217" s="387"/>
      <c r="E217" s="388"/>
      <c r="F217" s="374"/>
      <c r="G217" s="388"/>
      <c r="H217" s="388"/>
      <c r="I217" s="183" t="s">
        <v>226</v>
      </c>
      <c r="J217" s="71"/>
      <c r="K217" s="190" t="s">
        <v>121</v>
      </c>
      <c r="L217" s="23"/>
      <c r="M217" s="3"/>
      <c r="N217" s="3"/>
      <c r="O217" s="3"/>
      <c r="P217" s="193"/>
      <c r="Q217" s="78"/>
      <c r="R217" s="1"/>
      <c r="S217" s="1"/>
      <c r="T217" s="1"/>
      <c r="U217" s="1"/>
      <c r="V217" s="1"/>
      <c r="W217" s="1"/>
      <c r="X217" s="1"/>
      <c r="Y217" s="2"/>
      <c r="Z217" s="2"/>
      <c r="AA217" s="2"/>
      <c r="AB217" s="2"/>
      <c r="AC217" s="2"/>
      <c r="AD217" s="2"/>
      <c r="AE217" s="2"/>
      <c r="AF217" s="2"/>
      <c r="AG217" s="2"/>
      <c r="AH217" s="2"/>
      <c r="AI217" s="2"/>
      <c r="AJ217" s="2"/>
      <c r="AK217" s="2"/>
      <c r="AL217" s="2"/>
      <c r="AM217" s="2"/>
      <c r="AN217" s="2"/>
    </row>
    <row r="218" spans="1:40" s="180" customFormat="1" ht="38.25" x14ac:dyDescent="0.25">
      <c r="A218" s="428"/>
      <c r="B218" s="177" t="s">
        <v>9</v>
      </c>
      <c r="C218" s="182" t="s">
        <v>212</v>
      </c>
      <c r="D218" s="178" t="s">
        <v>246</v>
      </c>
      <c r="E218" s="183" t="s">
        <v>315</v>
      </c>
      <c r="F218" s="182" t="s">
        <v>314</v>
      </c>
      <c r="G218" s="151" t="s">
        <v>247</v>
      </c>
      <c r="H218" s="151" t="s">
        <v>52</v>
      </c>
      <c r="I218" s="214" t="s">
        <v>214</v>
      </c>
      <c r="J218" s="152"/>
      <c r="K218" s="161">
        <v>26888.004000000001</v>
      </c>
      <c r="L218" s="159"/>
      <c r="M218" s="159"/>
      <c r="N218" s="159"/>
      <c r="O218" s="159"/>
      <c r="P218" s="193"/>
      <c r="Q218" s="168"/>
      <c r="R218" s="168"/>
      <c r="S218" s="168"/>
      <c r="T218" s="168"/>
      <c r="U218" s="168"/>
      <c r="V218" s="168"/>
      <c r="W218" s="168"/>
      <c r="X218" s="1"/>
      <c r="Y218" s="179"/>
      <c r="Z218" s="179"/>
      <c r="AA218" s="179"/>
      <c r="AB218" s="179"/>
      <c r="AC218" s="179"/>
      <c r="AD218" s="179"/>
      <c r="AE218" s="179"/>
      <c r="AF218" s="179"/>
      <c r="AG218" s="179"/>
      <c r="AH218" s="179"/>
      <c r="AI218" s="179"/>
      <c r="AJ218" s="179"/>
      <c r="AK218" s="179"/>
      <c r="AL218" s="179"/>
      <c r="AM218" s="179"/>
      <c r="AN218" s="179"/>
    </row>
    <row r="219" spans="1:40" ht="9.9499999999999993" customHeight="1" x14ac:dyDescent="0.25">
      <c r="A219" s="20" t="s">
        <v>213</v>
      </c>
      <c r="B219" s="55"/>
      <c r="C219" s="17"/>
      <c r="D219" s="84"/>
      <c r="E219" s="17"/>
      <c r="F219" s="17"/>
      <c r="G219" s="17"/>
      <c r="H219" s="18"/>
      <c r="I219" s="210"/>
      <c r="J219" s="19"/>
      <c r="P219" s="1"/>
      <c r="Q219" s="1"/>
      <c r="R219" s="1"/>
      <c r="S219" s="1"/>
      <c r="T219" s="1"/>
      <c r="U219" s="1"/>
      <c r="V219" s="1"/>
      <c r="W219" s="1"/>
      <c r="X219" s="1"/>
      <c r="Y219" s="2"/>
      <c r="Z219" s="2"/>
      <c r="AA219" s="2"/>
      <c r="AB219" s="2"/>
      <c r="AC219" s="2"/>
      <c r="AD219" s="2"/>
      <c r="AE219" s="2"/>
      <c r="AF219" s="2"/>
      <c r="AG219" s="2"/>
      <c r="AH219" s="2"/>
      <c r="AI219" s="2"/>
      <c r="AJ219" s="2"/>
      <c r="AK219" s="2"/>
      <c r="AL219" s="2"/>
      <c r="AM219" s="2"/>
      <c r="AN219" s="2"/>
    </row>
    <row r="220" spans="1:40" ht="9.9499999999999993" customHeight="1" x14ac:dyDescent="0.25">
      <c r="A220" s="22" t="s">
        <v>250</v>
      </c>
      <c r="B220" s="55"/>
      <c r="C220" s="17"/>
      <c r="D220" s="84"/>
      <c r="E220" s="17"/>
      <c r="F220" s="17"/>
      <c r="G220" s="17"/>
      <c r="H220" s="18"/>
      <c r="I220" s="210"/>
      <c r="J220" s="19"/>
      <c r="K220" s="168"/>
      <c r="L220" s="1"/>
      <c r="M220" s="1"/>
      <c r="N220" s="1"/>
      <c r="O220" s="1"/>
      <c r="P220" s="1"/>
      <c r="Q220" s="1"/>
      <c r="R220" s="1"/>
      <c r="S220" s="1"/>
      <c r="T220" s="1"/>
      <c r="U220" s="1"/>
      <c r="V220" s="1"/>
      <c r="W220" s="1"/>
      <c r="X220" s="1"/>
      <c r="Y220" s="2"/>
      <c r="Z220" s="2"/>
      <c r="AA220" s="2"/>
      <c r="AB220" s="2"/>
      <c r="AC220" s="2"/>
      <c r="AD220" s="2"/>
      <c r="AE220" s="2"/>
      <c r="AF220" s="2"/>
      <c r="AG220" s="2"/>
      <c r="AH220" s="2"/>
      <c r="AI220" s="2"/>
      <c r="AJ220" s="2"/>
      <c r="AK220" s="2"/>
      <c r="AL220" s="2"/>
      <c r="AM220" s="2"/>
      <c r="AN220" s="2"/>
    </row>
    <row r="221" spans="1:40" ht="9.9499999999999993" customHeight="1" x14ac:dyDescent="0.25">
      <c r="A221" s="22" t="s">
        <v>263</v>
      </c>
      <c r="B221" s="55"/>
      <c r="C221" s="17"/>
      <c r="D221" s="84"/>
      <c r="E221" s="17"/>
      <c r="F221" s="17"/>
      <c r="G221" s="17"/>
      <c r="H221" s="18"/>
      <c r="I221" s="210"/>
      <c r="J221" s="19"/>
      <c r="K221" s="168"/>
      <c r="L221" s="1"/>
      <c r="M221" s="1"/>
      <c r="N221" s="1"/>
      <c r="O221" s="1"/>
      <c r="P221" s="1"/>
      <c r="Q221" s="1"/>
      <c r="R221" s="1"/>
      <c r="S221" s="1"/>
      <c r="T221" s="1"/>
      <c r="U221" s="1"/>
      <c r="V221" s="1"/>
      <c r="W221" s="1"/>
      <c r="X221" s="1"/>
      <c r="Y221" s="2"/>
      <c r="Z221" s="2"/>
      <c r="AA221" s="2"/>
      <c r="AB221" s="2"/>
      <c r="AC221" s="2"/>
      <c r="AD221" s="2"/>
      <c r="AE221" s="2"/>
      <c r="AF221" s="2"/>
      <c r="AG221" s="2"/>
      <c r="AH221" s="2"/>
      <c r="AI221" s="2"/>
      <c r="AJ221" s="2"/>
      <c r="AK221" s="2"/>
      <c r="AL221" s="2"/>
      <c r="AM221" s="2"/>
      <c r="AN221" s="2"/>
    </row>
    <row r="222" spans="1:40" ht="12.75" customHeight="1" x14ac:dyDescent="0.25">
      <c r="A222" s="27"/>
      <c r="B222" s="59"/>
      <c r="C222" s="47"/>
      <c r="D222" s="88"/>
      <c r="E222" s="39"/>
      <c r="F222" s="189"/>
      <c r="G222" s="39"/>
      <c r="H222" s="39"/>
      <c r="I222" s="88"/>
      <c r="J222" s="47"/>
      <c r="K222" s="171"/>
      <c r="L222" s="39"/>
      <c r="M222" s="39"/>
      <c r="N222" s="39"/>
      <c r="O222" s="39"/>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2.75" customHeight="1" x14ac:dyDescent="0.25">
      <c r="A223" s="27"/>
      <c r="B223" s="59"/>
      <c r="C223" s="47"/>
      <c r="D223" s="88"/>
      <c r="E223" s="39"/>
      <c r="F223" s="189"/>
      <c r="G223" s="39"/>
      <c r="H223" s="39"/>
      <c r="I223" s="88"/>
      <c r="J223" s="47"/>
      <c r="K223" s="171"/>
      <c r="L223" s="39"/>
      <c r="M223" s="39"/>
      <c r="N223" s="39"/>
      <c r="O223" s="39"/>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2.75" customHeight="1" x14ac:dyDescent="0.25">
      <c r="A224" s="27"/>
      <c r="B224" s="59"/>
      <c r="C224" s="47"/>
      <c r="D224" s="88"/>
      <c r="E224" s="39"/>
      <c r="F224" s="189"/>
      <c r="G224" s="39"/>
      <c r="H224" s="39"/>
      <c r="I224" s="88"/>
      <c r="J224" s="47"/>
      <c r="K224" s="171"/>
      <c r="L224" s="39"/>
      <c r="M224" s="39"/>
      <c r="N224" s="39"/>
      <c r="O224" s="39"/>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2.75" customHeight="1" x14ac:dyDescent="0.25">
      <c r="A225" s="27"/>
      <c r="B225" s="59"/>
      <c r="C225" s="47"/>
      <c r="D225" s="88"/>
      <c r="E225" s="39"/>
      <c r="F225" s="189"/>
      <c r="G225" s="39"/>
      <c r="H225" s="39"/>
      <c r="I225" s="88"/>
      <c r="J225" s="47"/>
      <c r="K225" s="171"/>
      <c r="L225" s="39"/>
      <c r="M225" s="39"/>
      <c r="N225" s="39"/>
      <c r="O225" s="39"/>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2.75" customHeight="1" x14ac:dyDescent="0.25">
      <c r="A226" s="27"/>
      <c r="B226" s="59"/>
      <c r="C226" s="47"/>
      <c r="D226" s="88"/>
      <c r="E226" s="39"/>
      <c r="F226" s="189"/>
      <c r="G226" s="39"/>
      <c r="H226" s="39"/>
      <c r="I226" s="88"/>
      <c r="J226" s="47"/>
      <c r="K226" s="171"/>
      <c r="L226" s="39"/>
      <c r="M226" s="39"/>
      <c r="N226" s="39"/>
      <c r="O226" s="39"/>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2.75" customHeight="1" x14ac:dyDescent="0.25">
      <c r="A227" s="27"/>
      <c r="B227" s="59"/>
      <c r="C227" s="47"/>
      <c r="D227" s="88"/>
      <c r="E227" s="39"/>
      <c r="F227" s="189"/>
      <c r="G227" s="39"/>
      <c r="H227" s="39"/>
      <c r="I227" s="88"/>
      <c r="J227" s="47"/>
      <c r="K227" s="171"/>
      <c r="L227" s="39"/>
      <c r="M227" s="39"/>
      <c r="N227" s="39"/>
      <c r="O227" s="39"/>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2.75" customHeight="1" x14ac:dyDescent="0.25">
      <c r="A228" s="27"/>
      <c r="B228" s="59"/>
      <c r="C228" s="47"/>
      <c r="D228" s="88"/>
      <c r="E228" s="39"/>
      <c r="F228" s="189"/>
      <c r="G228" s="39"/>
      <c r="H228" s="39"/>
      <c r="I228" s="88"/>
      <c r="J228" s="47"/>
      <c r="K228" s="171"/>
      <c r="L228" s="39"/>
      <c r="M228" s="39"/>
      <c r="N228" s="39"/>
      <c r="O228" s="39"/>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2.75" customHeight="1" x14ac:dyDescent="0.25">
      <c r="A229" s="27"/>
      <c r="B229" s="59"/>
      <c r="C229" s="47"/>
      <c r="D229" s="88"/>
      <c r="E229" s="39"/>
      <c r="F229" s="189"/>
      <c r="G229" s="39"/>
      <c r="H229" s="39"/>
      <c r="I229" s="88"/>
      <c r="J229" s="47"/>
      <c r="K229" s="171"/>
      <c r="L229" s="39"/>
      <c r="M229" s="39"/>
      <c r="N229" s="39"/>
      <c r="O229" s="39"/>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2.75" customHeight="1" x14ac:dyDescent="0.25">
      <c r="A230" s="27"/>
      <c r="B230" s="59"/>
      <c r="C230" s="47"/>
      <c r="D230" s="88"/>
      <c r="E230" s="39"/>
      <c r="F230" s="189"/>
      <c r="G230" s="39"/>
      <c r="H230" s="39"/>
      <c r="I230" s="88"/>
      <c r="J230" s="47"/>
      <c r="K230" s="171"/>
      <c r="L230" s="39"/>
      <c r="M230" s="39"/>
      <c r="N230" s="39"/>
      <c r="O230" s="39"/>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2.75" customHeight="1" x14ac:dyDescent="0.25">
      <c r="A231" s="27"/>
      <c r="B231" s="59"/>
      <c r="C231" s="47"/>
      <c r="D231" s="88"/>
      <c r="E231" s="39"/>
      <c r="F231" s="189"/>
      <c r="G231" s="39"/>
      <c r="H231" s="39"/>
      <c r="I231" s="88"/>
      <c r="J231" s="47"/>
      <c r="K231" s="171"/>
      <c r="L231" s="39"/>
      <c r="M231" s="39"/>
      <c r="N231" s="39"/>
      <c r="O231" s="39"/>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2.75" customHeight="1" x14ac:dyDescent="0.25">
      <c r="A232" s="27"/>
      <c r="B232" s="59"/>
      <c r="C232" s="47"/>
      <c r="D232" s="88"/>
      <c r="E232" s="39"/>
      <c r="F232" s="189"/>
      <c r="G232" s="39"/>
      <c r="H232" s="39"/>
      <c r="I232" s="88"/>
      <c r="J232" s="47"/>
      <c r="K232" s="171"/>
      <c r="L232" s="39"/>
      <c r="M232" s="39"/>
      <c r="N232" s="39"/>
      <c r="O232" s="39"/>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2.75" customHeight="1" x14ac:dyDescent="0.25">
      <c r="A233" s="27"/>
      <c r="B233" s="59"/>
      <c r="C233" s="47"/>
      <c r="D233" s="88"/>
      <c r="E233" s="39"/>
      <c r="F233" s="189"/>
      <c r="G233" s="39"/>
      <c r="H233" s="39"/>
      <c r="I233" s="88"/>
      <c r="J233" s="47"/>
      <c r="K233" s="171"/>
      <c r="L233" s="39"/>
      <c r="M233" s="39"/>
      <c r="N233" s="39"/>
      <c r="O233" s="39"/>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2.75" customHeight="1" x14ac:dyDescent="0.25">
      <c r="A234" s="27"/>
      <c r="B234" s="59"/>
      <c r="C234" s="47"/>
      <c r="D234" s="88"/>
      <c r="E234" s="39"/>
      <c r="F234" s="189"/>
      <c r="G234" s="39"/>
      <c r="H234" s="39"/>
      <c r="I234" s="88"/>
      <c r="J234" s="47"/>
      <c r="K234" s="171"/>
      <c r="L234" s="39"/>
      <c r="M234" s="39"/>
      <c r="N234" s="39"/>
      <c r="O234" s="39"/>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2.75" customHeight="1" x14ac:dyDescent="0.25">
      <c r="A235" s="27"/>
      <c r="B235" s="59"/>
      <c r="C235" s="47"/>
      <c r="D235" s="88"/>
      <c r="E235" s="39"/>
      <c r="F235" s="189"/>
      <c r="G235" s="39"/>
      <c r="H235" s="39"/>
      <c r="I235" s="88"/>
      <c r="J235" s="47"/>
      <c r="K235" s="171"/>
      <c r="L235" s="39"/>
      <c r="M235" s="39"/>
      <c r="N235" s="39"/>
      <c r="O235" s="39"/>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2.75" customHeight="1" x14ac:dyDescent="0.25">
      <c r="A236" s="27"/>
      <c r="B236" s="59"/>
      <c r="C236" s="47"/>
      <c r="D236" s="88"/>
      <c r="E236" s="39"/>
      <c r="F236" s="189"/>
      <c r="G236" s="39"/>
      <c r="H236" s="39"/>
      <c r="I236" s="88"/>
      <c r="J236" s="47"/>
      <c r="K236" s="171"/>
      <c r="L236" s="39"/>
      <c r="M236" s="39"/>
      <c r="N236" s="39"/>
      <c r="O236" s="39"/>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2.75" customHeight="1" x14ac:dyDescent="0.25">
      <c r="A237" s="27"/>
      <c r="B237" s="59"/>
      <c r="C237" s="47"/>
      <c r="D237" s="88"/>
      <c r="E237" s="39"/>
      <c r="F237" s="189"/>
      <c r="G237" s="39"/>
      <c r="H237" s="39"/>
      <c r="I237" s="88"/>
      <c r="J237" s="47"/>
      <c r="K237" s="171"/>
      <c r="L237" s="39"/>
      <c r="M237" s="39"/>
      <c r="N237" s="39"/>
      <c r="O237" s="39"/>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2.75" customHeight="1" x14ac:dyDescent="0.25">
      <c r="A238" s="27"/>
      <c r="B238" s="59"/>
      <c r="C238" s="47"/>
      <c r="D238" s="88"/>
      <c r="E238" s="39"/>
      <c r="F238" s="189"/>
      <c r="G238" s="39"/>
      <c r="H238" s="39"/>
      <c r="I238" s="88"/>
      <c r="J238" s="47"/>
      <c r="K238" s="171"/>
      <c r="L238" s="39"/>
      <c r="M238" s="39"/>
      <c r="N238" s="39"/>
      <c r="O238" s="39"/>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2.75" customHeight="1" x14ac:dyDescent="0.25">
      <c r="A239" s="27"/>
      <c r="B239" s="59"/>
      <c r="C239" s="47"/>
      <c r="D239" s="88"/>
      <c r="E239" s="39"/>
      <c r="F239" s="189"/>
      <c r="G239" s="39"/>
      <c r="H239" s="39"/>
      <c r="I239" s="88"/>
      <c r="J239" s="47"/>
      <c r="K239" s="171"/>
      <c r="L239" s="39"/>
      <c r="M239" s="39"/>
      <c r="N239" s="39"/>
      <c r="O239" s="39"/>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2.75" customHeight="1" x14ac:dyDescent="0.25">
      <c r="A240" s="27"/>
      <c r="B240" s="59"/>
      <c r="C240" s="47"/>
      <c r="D240" s="88"/>
      <c r="E240" s="39"/>
      <c r="F240" s="189"/>
      <c r="G240" s="39"/>
      <c r="H240" s="39"/>
      <c r="I240" s="88"/>
      <c r="J240" s="47"/>
      <c r="K240" s="171"/>
      <c r="L240" s="39"/>
      <c r="M240" s="39"/>
      <c r="N240" s="39"/>
      <c r="O240" s="39"/>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2.75" customHeight="1" x14ac:dyDescent="0.25">
      <c r="A241" s="27"/>
      <c r="B241" s="59"/>
      <c r="C241" s="47"/>
      <c r="D241" s="88"/>
      <c r="E241" s="39"/>
      <c r="F241" s="189"/>
      <c r="G241" s="39"/>
      <c r="H241" s="39"/>
      <c r="I241" s="88"/>
      <c r="J241" s="47"/>
      <c r="K241" s="171"/>
      <c r="L241" s="39"/>
      <c r="M241" s="39"/>
      <c r="N241" s="39"/>
      <c r="O241" s="39"/>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2.75" customHeight="1" x14ac:dyDescent="0.25">
      <c r="A242" s="27"/>
      <c r="B242" s="59"/>
      <c r="C242" s="47"/>
      <c r="D242" s="88"/>
      <c r="E242" s="39"/>
      <c r="F242" s="189"/>
      <c r="G242" s="39"/>
      <c r="H242" s="39"/>
      <c r="I242" s="88"/>
      <c r="J242" s="47"/>
      <c r="K242" s="171"/>
      <c r="L242" s="39"/>
      <c r="M242" s="39"/>
      <c r="N242" s="39"/>
      <c r="O242" s="39"/>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2.75" customHeight="1" x14ac:dyDescent="0.25">
      <c r="A243" s="27"/>
      <c r="B243" s="59"/>
      <c r="C243" s="47"/>
      <c r="D243" s="88"/>
      <c r="E243" s="39"/>
      <c r="F243" s="189"/>
      <c r="G243" s="39"/>
      <c r="H243" s="39"/>
      <c r="I243" s="88"/>
      <c r="J243" s="47"/>
      <c r="K243" s="171"/>
      <c r="L243" s="39"/>
      <c r="M243" s="39"/>
      <c r="N243" s="39"/>
      <c r="O243" s="39"/>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2.75" customHeight="1" x14ac:dyDescent="0.25">
      <c r="A244" s="27"/>
      <c r="B244" s="59"/>
      <c r="C244" s="47"/>
      <c r="D244" s="88"/>
      <c r="E244" s="39"/>
      <c r="F244" s="189"/>
      <c r="G244" s="39"/>
      <c r="H244" s="39"/>
      <c r="I244" s="88"/>
      <c r="J244" s="47"/>
      <c r="K244" s="171"/>
      <c r="L244" s="39"/>
      <c r="M244" s="39"/>
      <c r="N244" s="39"/>
      <c r="O244" s="39"/>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2.75" customHeight="1" x14ac:dyDescent="0.25">
      <c r="A245" s="27"/>
      <c r="B245" s="59"/>
      <c r="C245" s="47"/>
      <c r="D245" s="88"/>
      <c r="E245" s="39"/>
      <c r="F245" s="189"/>
      <c r="G245" s="39"/>
      <c r="H245" s="39"/>
      <c r="I245" s="88"/>
      <c r="J245" s="47"/>
      <c r="K245" s="171"/>
      <c r="L245" s="39"/>
      <c r="M245" s="39"/>
      <c r="N245" s="39"/>
      <c r="O245" s="39"/>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2.75" customHeight="1" x14ac:dyDescent="0.25">
      <c r="A246" s="27"/>
      <c r="B246" s="59"/>
      <c r="C246" s="47"/>
      <c r="D246" s="88"/>
      <c r="E246" s="39"/>
      <c r="F246" s="189"/>
      <c r="G246" s="39"/>
      <c r="H246" s="39"/>
      <c r="I246" s="88"/>
      <c r="J246" s="47"/>
      <c r="K246" s="171"/>
      <c r="L246" s="39"/>
      <c r="M246" s="39"/>
      <c r="N246" s="39"/>
      <c r="O246" s="39"/>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2.75" customHeight="1" x14ac:dyDescent="0.25">
      <c r="A247" s="27"/>
      <c r="B247" s="59"/>
      <c r="C247" s="47"/>
      <c r="D247" s="88"/>
      <c r="E247" s="39"/>
      <c r="F247" s="189"/>
      <c r="G247" s="39"/>
      <c r="H247" s="39"/>
      <c r="I247" s="88"/>
      <c r="J247" s="47"/>
      <c r="K247" s="171"/>
      <c r="L247" s="39"/>
      <c r="M247" s="39"/>
      <c r="N247" s="39"/>
      <c r="O247" s="39"/>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2.75" customHeight="1" x14ac:dyDescent="0.25">
      <c r="A248" s="27"/>
      <c r="B248" s="59"/>
      <c r="C248" s="47"/>
      <c r="D248" s="88"/>
      <c r="E248" s="39"/>
      <c r="F248" s="189"/>
      <c r="G248" s="39"/>
      <c r="H248" s="39"/>
      <c r="I248" s="88"/>
      <c r="J248" s="47"/>
      <c r="K248" s="171"/>
      <c r="L248" s="39"/>
      <c r="M248" s="39"/>
      <c r="N248" s="39"/>
      <c r="O248" s="39"/>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2.75" customHeight="1" x14ac:dyDescent="0.25">
      <c r="A249" s="27"/>
      <c r="B249" s="59"/>
      <c r="C249" s="47"/>
      <c r="D249" s="88"/>
      <c r="E249" s="39"/>
      <c r="F249" s="189"/>
      <c r="G249" s="39"/>
      <c r="H249" s="39"/>
      <c r="I249" s="88"/>
      <c r="J249" s="47"/>
      <c r="K249" s="171"/>
      <c r="L249" s="39"/>
      <c r="M249" s="39"/>
      <c r="N249" s="39"/>
      <c r="O249" s="39"/>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2.75" customHeight="1" x14ac:dyDescent="0.25">
      <c r="A250" s="27"/>
      <c r="B250" s="59"/>
      <c r="C250" s="47"/>
      <c r="D250" s="88"/>
      <c r="E250" s="39"/>
      <c r="F250" s="189"/>
      <c r="G250" s="39"/>
      <c r="H250" s="39"/>
      <c r="I250" s="88"/>
      <c r="J250" s="47"/>
      <c r="K250" s="171"/>
      <c r="L250" s="39"/>
      <c r="M250" s="39"/>
      <c r="N250" s="39"/>
      <c r="O250" s="39"/>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2.75" customHeight="1" x14ac:dyDescent="0.25">
      <c r="A251" s="27"/>
      <c r="B251" s="59"/>
      <c r="C251" s="47"/>
      <c r="D251" s="88"/>
      <c r="E251" s="39"/>
      <c r="F251" s="189"/>
      <c r="G251" s="39"/>
      <c r="H251" s="39"/>
      <c r="I251" s="88"/>
      <c r="J251" s="47"/>
      <c r="K251" s="171"/>
      <c r="L251" s="39"/>
      <c r="M251" s="39"/>
      <c r="N251" s="39"/>
      <c r="O251" s="39"/>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2.75" customHeight="1" x14ac:dyDescent="0.25">
      <c r="A252" s="27"/>
      <c r="B252" s="59"/>
      <c r="C252" s="47"/>
      <c r="D252" s="88"/>
      <c r="E252" s="39"/>
      <c r="F252" s="189"/>
      <c r="G252" s="39"/>
      <c r="H252" s="39"/>
      <c r="I252" s="88"/>
      <c r="J252" s="47"/>
      <c r="K252" s="171"/>
      <c r="L252" s="39"/>
      <c r="M252" s="39"/>
      <c r="N252" s="39"/>
      <c r="O252" s="39"/>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2.75" customHeight="1" x14ac:dyDescent="0.25">
      <c r="A253" s="27"/>
      <c r="B253" s="59"/>
      <c r="C253" s="47"/>
      <c r="D253" s="88"/>
      <c r="E253" s="39"/>
      <c r="F253" s="189"/>
      <c r="G253" s="39"/>
      <c r="H253" s="39"/>
      <c r="I253" s="88"/>
      <c r="J253" s="47"/>
      <c r="K253" s="171"/>
      <c r="L253" s="39"/>
      <c r="M253" s="39"/>
      <c r="N253" s="39"/>
      <c r="O253" s="39"/>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2.75" customHeight="1" x14ac:dyDescent="0.25">
      <c r="A254" s="27"/>
      <c r="B254" s="59"/>
      <c r="C254" s="47"/>
      <c r="D254" s="88"/>
      <c r="E254" s="39"/>
      <c r="F254" s="189"/>
      <c r="G254" s="39"/>
      <c r="H254" s="39"/>
      <c r="I254" s="88"/>
      <c r="J254" s="47"/>
      <c r="K254" s="171"/>
      <c r="L254" s="39"/>
      <c r="M254" s="39"/>
      <c r="N254" s="39"/>
      <c r="O254" s="39"/>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2.75" customHeight="1" x14ac:dyDescent="0.25">
      <c r="A255" s="27"/>
      <c r="B255" s="59"/>
      <c r="C255" s="47"/>
      <c r="D255" s="88"/>
      <c r="E255" s="39"/>
      <c r="F255" s="189"/>
      <c r="G255" s="39"/>
      <c r="H255" s="39"/>
      <c r="I255" s="88"/>
      <c r="J255" s="47"/>
      <c r="K255" s="171"/>
      <c r="L255" s="39"/>
      <c r="M255" s="39"/>
      <c r="N255" s="39"/>
      <c r="O255" s="39"/>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2.75" customHeight="1" x14ac:dyDescent="0.25">
      <c r="A256" s="27"/>
      <c r="B256" s="59"/>
      <c r="C256" s="47"/>
      <c r="D256" s="88"/>
      <c r="E256" s="39"/>
      <c r="F256" s="189"/>
      <c r="G256" s="39"/>
      <c r="H256" s="39"/>
      <c r="I256" s="88"/>
      <c r="J256" s="47"/>
      <c r="K256" s="171"/>
      <c r="L256" s="39"/>
      <c r="M256" s="39"/>
      <c r="N256" s="39"/>
      <c r="O256" s="39"/>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2.75" customHeight="1" x14ac:dyDescent="0.25">
      <c r="A257" s="27"/>
      <c r="B257" s="59"/>
      <c r="C257" s="47"/>
      <c r="D257" s="88"/>
      <c r="E257" s="39"/>
      <c r="F257" s="189"/>
      <c r="G257" s="39"/>
      <c r="H257" s="39"/>
      <c r="I257" s="88"/>
      <c r="J257" s="47"/>
      <c r="K257" s="171"/>
      <c r="L257" s="39"/>
      <c r="M257" s="39"/>
      <c r="N257" s="39"/>
      <c r="O257" s="39"/>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2.75" customHeight="1" x14ac:dyDescent="0.25">
      <c r="A258" s="27"/>
      <c r="B258" s="59"/>
      <c r="C258" s="47"/>
      <c r="D258" s="88"/>
      <c r="E258" s="39"/>
      <c r="F258" s="189"/>
      <c r="G258" s="39"/>
      <c r="H258" s="39"/>
      <c r="I258" s="88"/>
      <c r="J258" s="47"/>
      <c r="K258" s="171"/>
      <c r="L258" s="39"/>
      <c r="M258" s="39"/>
      <c r="N258" s="39"/>
      <c r="O258" s="39"/>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2.75" customHeight="1" x14ac:dyDescent="0.25">
      <c r="A259" s="27"/>
      <c r="B259" s="59"/>
      <c r="C259" s="47"/>
      <c r="D259" s="88"/>
      <c r="E259" s="39"/>
      <c r="F259" s="189"/>
      <c r="G259" s="39"/>
      <c r="H259" s="39"/>
      <c r="I259" s="88"/>
      <c r="J259" s="47"/>
      <c r="K259" s="171"/>
      <c r="L259" s="39"/>
      <c r="M259" s="39"/>
      <c r="N259" s="39"/>
      <c r="O259" s="39"/>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2.75" customHeight="1" x14ac:dyDescent="0.25">
      <c r="A260" s="27"/>
      <c r="B260" s="59"/>
      <c r="C260" s="47"/>
      <c r="D260" s="88"/>
      <c r="E260" s="39"/>
      <c r="F260" s="189"/>
      <c r="G260" s="39"/>
      <c r="H260" s="39"/>
      <c r="I260" s="88"/>
      <c r="J260" s="47"/>
      <c r="K260" s="171"/>
      <c r="L260" s="39"/>
      <c r="M260" s="39"/>
      <c r="N260" s="39"/>
      <c r="O260" s="39"/>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2.75" customHeight="1" x14ac:dyDescent="0.25">
      <c r="A261" s="27"/>
      <c r="B261" s="59"/>
      <c r="C261" s="47"/>
      <c r="D261" s="88"/>
      <c r="E261" s="39"/>
      <c r="F261" s="189"/>
      <c r="G261" s="39"/>
      <c r="H261" s="39"/>
      <c r="I261" s="88"/>
      <c r="J261" s="47"/>
      <c r="K261" s="171"/>
      <c r="L261" s="39"/>
      <c r="M261" s="39"/>
      <c r="N261" s="39"/>
      <c r="O261" s="39"/>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2.75" customHeight="1" x14ac:dyDescent="0.25">
      <c r="A262" s="27"/>
      <c r="B262" s="59"/>
      <c r="C262" s="47"/>
      <c r="D262" s="88"/>
      <c r="E262" s="39"/>
      <c r="F262" s="189"/>
      <c r="G262" s="39"/>
      <c r="H262" s="39"/>
      <c r="I262" s="88"/>
      <c r="J262" s="47"/>
      <c r="K262" s="171"/>
      <c r="L262" s="39"/>
      <c r="M262" s="39"/>
      <c r="N262" s="39"/>
      <c r="O262" s="39"/>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ht="12.75" customHeight="1" x14ac:dyDescent="0.25">
      <c r="A263" s="27"/>
      <c r="B263" s="59"/>
      <c r="C263" s="47"/>
      <c r="D263" s="88"/>
      <c r="E263" s="39"/>
      <c r="F263" s="189"/>
      <c r="G263" s="39"/>
      <c r="H263" s="39"/>
      <c r="I263" s="88"/>
      <c r="J263" s="47"/>
      <c r="K263" s="171"/>
      <c r="L263" s="39"/>
      <c r="M263" s="39"/>
      <c r="N263" s="39"/>
      <c r="O263" s="39"/>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ht="12.75" customHeight="1" x14ac:dyDescent="0.25">
      <c r="A264" s="27"/>
      <c r="B264" s="59"/>
      <c r="C264" s="47"/>
      <c r="D264" s="88"/>
      <c r="E264" s="39"/>
      <c r="F264" s="189"/>
      <c r="G264" s="39"/>
      <c r="H264" s="39"/>
      <c r="I264" s="88"/>
      <c r="J264" s="47"/>
      <c r="K264" s="171"/>
      <c r="L264" s="39"/>
      <c r="M264" s="39"/>
      <c r="N264" s="39"/>
      <c r="O264" s="39"/>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ht="12.75" customHeight="1" x14ac:dyDescent="0.25">
      <c r="A265" s="27"/>
      <c r="B265" s="59"/>
      <c r="C265" s="47"/>
      <c r="D265" s="88"/>
      <c r="E265" s="39"/>
      <c r="F265" s="189"/>
      <c r="G265" s="39"/>
      <c r="H265" s="39"/>
      <c r="I265" s="88"/>
      <c r="J265" s="47"/>
      <c r="K265" s="171"/>
      <c r="L265" s="39"/>
      <c r="M265" s="39"/>
      <c r="N265" s="39"/>
      <c r="O265" s="39"/>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ht="12.75" customHeight="1" x14ac:dyDescent="0.25">
      <c r="A266" s="27"/>
      <c r="B266" s="59"/>
      <c r="C266" s="47"/>
      <c r="D266" s="88"/>
      <c r="E266" s="39"/>
      <c r="F266" s="189"/>
      <c r="G266" s="39"/>
      <c r="H266" s="39"/>
      <c r="I266" s="88"/>
      <c r="J266" s="47"/>
      <c r="K266" s="171"/>
      <c r="L266" s="39"/>
      <c r="M266" s="39"/>
      <c r="N266" s="39"/>
      <c r="O266" s="39"/>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ht="12.75" customHeight="1" x14ac:dyDescent="0.25">
      <c r="A267" s="27"/>
      <c r="B267" s="59"/>
      <c r="C267" s="47"/>
      <c r="D267" s="88"/>
      <c r="E267" s="39"/>
      <c r="F267" s="189"/>
      <c r="G267" s="39"/>
      <c r="H267" s="39"/>
      <c r="I267" s="88"/>
      <c r="J267" s="47"/>
      <c r="K267" s="171"/>
      <c r="L267" s="39"/>
      <c r="M267" s="39"/>
      <c r="N267" s="39"/>
      <c r="O267" s="39"/>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ht="12.75" customHeight="1" x14ac:dyDescent="0.25">
      <c r="A268" s="27"/>
      <c r="B268" s="59"/>
      <c r="C268" s="47"/>
      <c r="D268" s="88"/>
      <c r="E268" s="39"/>
      <c r="F268" s="189"/>
      <c r="G268" s="39"/>
      <c r="H268" s="39"/>
      <c r="I268" s="88"/>
      <c r="J268" s="47"/>
      <c r="K268" s="171"/>
      <c r="L268" s="39"/>
      <c r="M268" s="39"/>
      <c r="N268" s="39"/>
      <c r="O268" s="39"/>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ht="12.75" customHeight="1" x14ac:dyDescent="0.25">
      <c r="A269" s="27"/>
      <c r="B269" s="59"/>
      <c r="C269" s="47"/>
      <c r="D269" s="88"/>
      <c r="E269" s="39"/>
      <c r="F269" s="189"/>
      <c r="G269" s="39"/>
      <c r="H269" s="39"/>
      <c r="I269" s="88"/>
      <c r="J269" s="47"/>
      <c r="K269" s="171"/>
      <c r="L269" s="39"/>
      <c r="M269" s="39"/>
      <c r="N269" s="39"/>
      <c r="O269" s="39"/>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ht="12.75" customHeight="1" x14ac:dyDescent="0.25">
      <c r="A270" s="27"/>
      <c r="B270" s="59"/>
      <c r="C270" s="47"/>
      <c r="D270" s="88"/>
      <c r="E270" s="39"/>
      <c r="F270" s="189"/>
      <c r="G270" s="39"/>
      <c r="H270" s="39"/>
      <c r="I270" s="88"/>
      <c r="J270" s="47"/>
      <c r="K270" s="171"/>
      <c r="L270" s="39"/>
      <c r="M270" s="39"/>
      <c r="N270" s="39"/>
      <c r="O270" s="39"/>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ht="12.75" customHeight="1" x14ac:dyDescent="0.25">
      <c r="A271" s="27"/>
      <c r="B271" s="59"/>
      <c r="C271" s="47"/>
      <c r="D271" s="88"/>
      <c r="E271" s="39"/>
      <c r="F271" s="189"/>
      <c r="G271" s="39"/>
      <c r="H271" s="39"/>
      <c r="I271" s="88"/>
      <c r="J271" s="47"/>
      <c r="K271" s="171"/>
      <c r="L271" s="39"/>
      <c r="M271" s="39"/>
      <c r="N271" s="39"/>
      <c r="O271" s="39"/>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ht="12.75" customHeight="1" x14ac:dyDescent="0.25">
      <c r="A272" s="27"/>
      <c r="B272" s="59"/>
      <c r="C272" s="47"/>
      <c r="D272" s="88"/>
      <c r="E272" s="39"/>
      <c r="F272" s="189"/>
      <c r="G272" s="39"/>
      <c r="H272" s="39"/>
      <c r="I272" s="88"/>
      <c r="J272" s="47"/>
      <c r="K272" s="171"/>
      <c r="L272" s="39"/>
      <c r="M272" s="39"/>
      <c r="N272" s="39"/>
      <c r="O272" s="39"/>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ht="12.75" customHeight="1" x14ac:dyDescent="0.25">
      <c r="A273" s="27"/>
      <c r="B273" s="59"/>
      <c r="C273" s="47"/>
      <c r="D273" s="88"/>
      <c r="E273" s="39"/>
      <c r="F273" s="189"/>
      <c r="G273" s="39"/>
      <c r="H273" s="39"/>
      <c r="I273" s="88"/>
      <c r="J273" s="47"/>
      <c r="K273" s="171"/>
      <c r="L273" s="39"/>
      <c r="M273" s="39"/>
      <c r="N273" s="39"/>
      <c r="O273" s="39"/>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ht="12.75" customHeight="1" x14ac:dyDescent="0.25">
      <c r="A274" s="27"/>
      <c r="B274" s="59"/>
      <c r="C274" s="47"/>
      <c r="D274" s="88"/>
      <c r="E274" s="39"/>
      <c r="F274" s="189"/>
      <c r="G274" s="39"/>
      <c r="H274" s="39"/>
      <c r="I274" s="88"/>
      <c r="J274" s="47"/>
      <c r="K274" s="171"/>
      <c r="L274" s="39"/>
      <c r="M274" s="39"/>
      <c r="N274" s="39"/>
      <c r="O274" s="39"/>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ht="12.75" customHeight="1" x14ac:dyDescent="0.25">
      <c r="A275" s="27"/>
      <c r="B275" s="59"/>
      <c r="C275" s="47"/>
      <c r="D275" s="88"/>
      <c r="E275" s="39"/>
      <c r="F275" s="189"/>
      <c r="G275" s="39"/>
      <c r="H275" s="39"/>
      <c r="I275" s="88"/>
      <c r="J275" s="47"/>
      <c r="K275" s="171"/>
      <c r="L275" s="39"/>
      <c r="M275" s="39"/>
      <c r="N275" s="39"/>
      <c r="O275" s="39"/>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ht="12.75" customHeight="1" x14ac:dyDescent="0.25">
      <c r="A276" s="27"/>
      <c r="B276" s="59"/>
      <c r="C276" s="47"/>
      <c r="D276" s="88"/>
      <c r="E276" s="39"/>
      <c r="F276" s="189"/>
      <c r="G276" s="39"/>
      <c r="H276" s="39"/>
      <c r="I276" s="88"/>
      <c r="J276" s="47"/>
      <c r="K276" s="171"/>
      <c r="L276" s="39"/>
      <c r="M276" s="39"/>
      <c r="N276" s="39"/>
      <c r="O276" s="39"/>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ht="12.75" customHeight="1" x14ac:dyDescent="0.25">
      <c r="A277" s="27"/>
      <c r="B277" s="59"/>
      <c r="C277" s="47"/>
      <c r="D277" s="88"/>
      <c r="E277" s="39"/>
      <c r="F277" s="189"/>
      <c r="G277" s="39"/>
      <c r="H277" s="39"/>
      <c r="I277" s="88"/>
      <c r="J277" s="47"/>
      <c r="K277" s="171"/>
      <c r="L277" s="39"/>
      <c r="M277" s="39"/>
      <c r="N277" s="39"/>
      <c r="O277" s="39"/>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ht="12.75" customHeight="1" x14ac:dyDescent="0.25">
      <c r="A278" s="27"/>
      <c r="B278" s="59"/>
      <c r="C278" s="47"/>
      <c r="D278" s="88"/>
      <c r="E278" s="39"/>
      <c r="F278" s="189"/>
      <c r="G278" s="39"/>
      <c r="H278" s="39"/>
      <c r="I278" s="88"/>
      <c r="J278" s="47"/>
      <c r="K278" s="171"/>
      <c r="L278" s="39"/>
      <c r="M278" s="39"/>
      <c r="N278" s="39"/>
      <c r="O278" s="39"/>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ht="12.75" customHeight="1" x14ac:dyDescent="0.25">
      <c r="A279" s="27"/>
      <c r="B279" s="59"/>
      <c r="C279" s="47"/>
      <c r="D279" s="88"/>
      <c r="E279" s="39"/>
      <c r="F279" s="189"/>
      <c r="G279" s="39"/>
      <c r="H279" s="39"/>
      <c r="I279" s="88"/>
      <c r="J279" s="47"/>
      <c r="K279" s="171"/>
      <c r="L279" s="39"/>
      <c r="M279" s="39"/>
      <c r="N279" s="39"/>
      <c r="O279" s="39"/>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ht="12.75" customHeight="1" x14ac:dyDescent="0.25">
      <c r="A280" s="27"/>
      <c r="B280" s="59"/>
      <c r="C280" s="47"/>
      <c r="D280" s="88"/>
      <c r="E280" s="39"/>
      <c r="F280" s="189"/>
      <c r="G280" s="39"/>
      <c r="H280" s="39"/>
      <c r="I280" s="88"/>
      <c r="J280" s="47"/>
      <c r="K280" s="171"/>
      <c r="L280" s="39"/>
      <c r="M280" s="39"/>
      <c r="N280" s="39"/>
      <c r="O280" s="39"/>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ht="12.75" customHeight="1" x14ac:dyDescent="0.25">
      <c r="A281" s="27"/>
      <c r="B281" s="59"/>
      <c r="C281" s="47"/>
      <c r="D281" s="88"/>
      <c r="E281" s="39"/>
      <c r="F281" s="189"/>
      <c r="G281" s="39"/>
      <c r="H281" s="39"/>
      <c r="I281" s="88"/>
      <c r="J281" s="47"/>
      <c r="K281" s="171"/>
      <c r="L281" s="39"/>
      <c r="M281" s="39"/>
      <c r="N281" s="39"/>
      <c r="O281" s="39"/>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ht="12.75" customHeight="1" x14ac:dyDescent="0.25">
      <c r="A282" s="27"/>
      <c r="B282" s="59"/>
      <c r="C282" s="47"/>
      <c r="D282" s="88"/>
      <c r="E282" s="39"/>
      <c r="F282" s="189"/>
      <c r="G282" s="39"/>
      <c r="H282" s="39"/>
      <c r="I282" s="88"/>
      <c r="J282" s="47"/>
      <c r="K282" s="171"/>
      <c r="L282" s="39"/>
      <c r="M282" s="39"/>
      <c r="N282" s="39"/>
      <c r="O282" s="39"/>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ht="12.75" customHeight="1" x14ac:dyDescent="0.25">
      <c r="A283" s="27"/>
      <c r="B283" s="59"/>
      <c r="C283" s="47"/>
      <c r="D283" s="88"/>
      <c r="E283" s="39"/>
      <c r="F283" s="189"/>
      <c r="G283" s="39"/>
      <c r="H283" s="39"/>
      <c r="I283" s="88"/>
      <c r="J283" s="47"/>
      <c r="K283" s="171"/>
      <c r="L283" s="39"/>
      <c r="M283" s="39"/>
      <c r="N283" s="39"/>
      <c r="O283" s="39"/>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ht="12.75" customHeight="1" x14ac:dyDescent="0.25">
      <c r="A284" s="27"/>
      <c r="B284" s="59"/>
      <c r="C284" s="47"/>
      <c r="D284" s="88"/>
      <c r="E284" s="39"/>
      <c r="F284" s="189"/>
      <c r="G284" s="39"/>
      <c r="H284" s="39"/>
      <c r="I284" s="88"/>
      <c r="J284" s="47"/>
      <c r="K284" s="171"/>
      <c r="L284" s="39"/>
      <c r="M284" s="39"/>
      <c r="N284" s="39"/>
      <c r="O284" s="39"/>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ht="12.75" customHeight="1" x14ac:dyDescent="0.25">
      <c r="A285" s="27"/>
      <c r="B285" s="59"/>
      <c r="C285" s="47"/>
      <c r="D285" s="88"/>
      <c r="E285" s="39"/>
      <c r="F285" s="189"/>
      <c r="G285" s="39"/>
      <c r="H285" s="39"/>
      <c r="I285" s="88"/>
      <c r="J285" s="47"/>
      <c r="K285" s="171"/>
      <c r="L285" s="39"/>
      <c r="M285" s="39"/>
      <c r="N285" s="39"/>
      <c r="O285" s="39"/>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ht="12.75" customHeight="1" x14ac:dyDescent="0.25">
      <c r="A286" s="27"/>
      <c r="B286" s="59"/>
      <c r="C286" s="47"/>
      <c r="D286" s="88"/>
      <c r="E286" s="39"/>
      <c r="F286" s="189"/>
      <c r="G286" s="39"/>
      <c r="H286" s="39"/>
      <c r="I286" s="88"/>
      <c r="J286" s="47"/>
      <c r="K286" s="171"/>
      <c r="L286" s="39"/>
      <c r="M286" s="39"/>
      <c r="N286" s="39"/>
      <c r="O286" s="39"/>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ht="12.75" customHeight="1" x14ac:dyDescent="0.25">
      <c r="A287" s="27"/>
      <c r="B287" s="59"/>
      <c r="C287" s="47"/>
      <c r="D287" s="88"/>
      <c r="E287" s="39"/>
      <c r="F287" s="189"/>
      <c r="G287" s="39"/>
      <c r="H287" s="39"/>
      <c r="I287" s="88"/>
      <c r="J287" s="47"/>
      <c r="K287" s="171"/>
      <c r="L287" s="39"/>
      <c r="M287" s="39"/>
      <c r="N287" s="39"/>
      <c r="O287" s="39"/>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ht="12.75" customHeight="1" x14ac:dyDescent="0.25">
      <c r="A288" s="27"/>
      <c r="B288" s="59"/>
      <c r="C288" s="47"/>
      <c r="D288" s="88"/>
      <c r="E288" s="39"/>
      <c r="F288" s="189"/>
      <c r="G288" s="39"/>
      <c r="H288" s="39"/>
      <c r="I288" s="88"/>
      <c r="J288" s="47"/>
      <c r="K288" s="171"/>
      <c r="L288" s="39"/>
      <c r="M288" s="39"/>
      <c r="N288" s="39"/>
      <c r="O288" s="39"/>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ht="12.75" customHeight="1" x14ac:dyDescent="0.25">
      <c r="A289" s="27"/>
      <c r="B289" s="59"/>
      <c r="C289" s="47"/>
      <c r="D289" s="88"/>
      <c r="E289" s="39"/>
      <c r="F289" s="189"/>
      <c r="G289" s="39"/>
      <c r="H289" s="39"/>
      <c r="I289" s="88"/>
      <c r="J289" s="47"/>
      <c r="K289" s="171"/>
      <c r="L289" s="39"/>
      <c r="M289" s="39"/>
      <c r="N289" s="39"/>
      <c r="O289" s="39"/>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ht="12.75" customHeight="1" x14ac:dyDescent="0.25">
      <c r="A290" s="27"/>
      <c r="B290" s="59"/>
      <c r="C290" s="47"/>
      <c r="D290" s="88"/>
      <c r="E290" s="39"/>
      <c r="F290" s="189"/>
      <c r="G290" s="39"/>
      <c r="H290" s="39"/>
      <c r="I290" s="88"/>
      <c r="J290" s="47"/>
      <c r="K290" s="171"/>
      <c r="L290" s="39"/>
      <c r="M290" s="39"/>
      <c r="N290" s="39"/>
      <c r="O290" s="39"/>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ht="12.75" customHeight="1" x14ac:dyDescent="0.25">
      <c r="A291" s="27"/>
      <c r="B291" s="59"/>
      <c r="C291" s="47"/>
      <c r="D291" s="88"/>
      <c r="E291" s="39"/>
      <c r="F291" s="189"/>
      <c r="G291" s="39"/>
      <c r="H291" s="39"/>
      <c r="I291" s="88"/>
      <c r="J291" s="47"/>
      <c r="K291" s="171"/>
      <c r="L291" s="39"/>
      <c r="M291" s="39"/>
      <c r="N291" s="39"/>
      <c r="O291" s="39"/>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ht="12.75" customHeight="1" x14ac:dyDescent="0.25">
      <c r="A292" s="27"/>
      <c r="B292" s="59"/>
      <c r="C292" s="47"/>
      <c r="D292" s="88"/>
      <c r="E292" s="39"/>
      <c r="F292" s="189"/>
      <c r="G292" s="39"/>
      <c r="H292" s="39"/>
      <c r="I292" s="88"/>
      <c r="J292" s="47"/>
      <c r="K292" s="171"/>
      <c r="L292" s="39"/>
      <c r="M292" s="39"/>
      <c r="N292" s="39"/>
      <c r="O292" s="39"/>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ht="12.75" customHeight="1" x14ac:dyDescent="0.25">
      <c r="A293" s="27"/>
      <c r="B293" s="59"/>
      <c r="C293" s="47"/>
      <c r="D293" s="88"/>
      <c r="E293" s="39"/>
      <c r="F293" s="189"/>
      <c r="G293" s="39"/>
      <c r="H293" s="39"/>
      <c r="I293" s="88"/>
      <c r="J293" s="47"/>
      <c r="K293" s="171"/>
      <c r="L293" s="39"/>
      <c r="M293" s="39"/>
      <c r="N293" s="39"/>
      <c r="O293" s="39"/>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ht="12.75" customHeight="1" x14ac:dyDescent="0.25">
      <c r="A294" s="27"/>
      <c r="B294" s="59"/>
      <c r="C294" s="47"/>
      <c r="D294" s="88"/>
      <c r="E294" s="39"/>
      <c r="F294" s="189"/>
      <c r="G294" s="39"/>
      <c r="H294" s="39"/>
      <c r="I294" s="88"/>
      <c r="J294" s="47"/>
      <c r="K294" s="171"/>
      <c r="L294" s="39"/>
      <c r="M294" s="39"/>
      <c r="N294" s="39"/>
      <c r="O294" s="39"/>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ht="12.75" customHeight="1" x14ac:dyDescent="0.25">
      <c r="A295" s="27"/>
      <c r="B295" s="59"/>
      <c r="C295" s="47"/>
      <c r="D295" s="88"/>
      <c r="E295" s="39"/>
      <c r="F295" s="189"/>
      <c r="G295" s="39"/>
      <c r="H295" s="39"/>
      <c r="I295" s="88"/>
      <c r="J295" s="47"/>
      <c r="K295" s="171"/>
      <c r="L295" s="39"/>
      <c r="M295" s="39"/>
      <c r="N295" s="39"/>
      <c r="O295" s="39"/>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ht="12.75" customHeight="1" x14ac:dyDescent="0.25">
      <c r="A296" s="27"/>
      <c r="B296" s="59"/>
      <c r="C296" s="47"/>
      <c r="D296" s="88"/>
      <c r="E296" s="39"/>
      <c r="F296" s="189"/>
      <c r="G296" s="39"/>
      <c r="H296" s="39"/>
      <c r="I296" s="88"/>
      <c r="J296" s="47"/>
      <c r="K296" s="171"/>
      <c r="L296" s="39"/>
      <c r="M296" s="39"/>
      <c r="N296" s="39"/>
      <c r="O296" s="39"/>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ht="12.75" customHeight="1" x14ac:dyDescent="0.25">
      <c r="A297" s="27"/>
      <c r="B297" s="59"/>
      <c r="C297" s="47"/>
      <c r="D297" s="88"/>
      <c r="E297" s="39"/>
      <c r="F297" s="189"/>
      <c r="G297" s="39"/>
      <c r="H297" s="39"/>
      <c r="I297" s="88"/>
      <c r="J297" s="47"/>
      <c r="K297" s="171"/>
      <c r="L297" s="39"/>
      <c r="M297" s="39"/>
      <c r="N297" s="39"/>
      <c r="O297" s="39"/>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ht="12.75" customHeight="1" x14ac:dyDescent="0.25">
      <c r="A298" s="27"/>
      <c r="B298" s="59"/>
      <c r="C298" s="47"/>
      <c r="D298" s="88"/>
      <c r="E298" s="39"/>
      <c r="F298" s="189"/>
      <c r="G298" s="39"/>
      <c r="H298" s="39"/>
      <c r="I298" s="88"/>
      <c r="J298" s="47"/>
      <c r="K298" s="171"/>
      <c r="L298" s="39"/>
      <c r="M298" s="39"/>
      <c r="N298" s="39"/>
      <c r="O298" s="39"/>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ht="12.75" customHeight="1" x14ac:dyDescent="0.25">
      <c r="A299" s="27"/>
      <c r="B299" s="59"/>
      <c r="C299" s="47"/>
      <c r="D299" s="88"/>
      <c r="E299" s="39"/>
      <c r="F299" s="189"/>
      <c r="G299" s="39"/>
      <c r="H299" s="39"/>
      <c r="I299" s="88"/>
      <c r="J299" s="47"/>
      <c r="K299" s="171"/>
      <c r="L299" s="39"/>
      <c r="M299" s="39"/>
      <c r="N299" s="39"/>
      <c r="O299" s="39"/>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ht="12.75" customHeight="1" x14ac:dyDescent="0.25">
      <c r="A300" s="27"/>
      <c r="B300" s="59"/>
      <c r="C300" s="47"/>
      <c r="D300" s="88"/>
      <c r="E300" s="39"/>
      <c r="F300" s="189"/>
      <c r="G300" s="39"/>
      <c r="H300" s="39"/>
      <c r="I300" s="88"/>
      <c r="J300" s="47"/>
      <c r="K300" s="171"/>
      <c r="L300" s="39"/>
      <c r="M300" s="39"/>
      <c r="N300" s="39"/>
      <c r="O300" s="39"/>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ht="12.75" customHeight="1" x14ac:dyDescent="0.25">
      <c r="A301" s="27"/>
      <c r="B301" s="59"/>
      <c r="C301" s="47"/>
      <c r="D301" s="88"/>
      <c r="E301" s="39"/>
      <c r="F301" s="189"/>
      <c r="G301" s="39"/>
      <c r="H301" s="39"/>
      <c r="I301" s="88"/>
      <c r="J301" s="47"/>
      <c r="K301" s="171"/>
      <c r="L301" s="39"/>
      <c r="M301" s="39"/>
      <c r="N301" s="39"/>
      <c r="O301" s="39"/>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ht="12.75" customHeight="1" x14ac:dyDescent="0.25">
      <c r="A302" s="27"/>
      <c r="B302" s="59"/>
      <c r="C302" s="47"/>
      <c r="D302" s="88"/>
      <c r="E302" s="39"/>
      <c r="F302" s="189"/>
      <c r="G302" s="39"/>
      <c r="H302" s="39"/>
      <c r="I302" s="88"/>
      <c r="J302" s="47"/>
      <c r="K302" s="171"/>
      <c r="L302" s="39"/>
      <c r="M302" s="39"/>
      <c r="N302" s="39"/>
      <c r="O302" s="39"/>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ht="12.75" customHeight="1" x14ac:dyDescent="0.25">
      <c r="A303" s="27"/>
      <c r="B303" s="59"/>
      <c r="C303" s="47"/>
      <c r="D303" s="88"/>
      <c r="E303" s="39"/>
      <c r="F303" s="189"/>
      <c r="G303" s="39"/>
      <c r="H303" s="39"/>
      <c r="I303" s="88"/>
      <c r="J303" s="47"/>
      <c r="K303" s="171"/>
      <c r="L303" s="39"/>
      <c r="M303" s="39"/>
      <c r="N303" s="39"/>
      <c r="O303" s="39"/>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ht="12.75" customHeight="1" x14ac:dyDescent="0.25">
      <c r="A304" s="27"/>
      <c r="B304" s="59"/>
      <c r="C304" s="47"/>
      <c r="D304" s="88"/>
      <c r="E304" s="39"/>
      <c r="F304" s="189"/>
      <c r="G304" s="39"/>
      <c r="H304" s="39"/>
      <c r="I304" s="88"/>
      <c r="J304" s="47"/>
      <c r="K304" s="171"/>
      <c r="L304" s="39"/>
      <c r="M304" s="39"/>
      <c r="N304" s="39"/>
      <c r="O304" s="39"/>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ht="12.75" customHeight="1" x14ac:dyDescent="0.25">
      <c r="A305" s="27"/>
      <c r="B305" s="59"/>
      <c r="C305" s="47"/>
      <c r="D305" s="88"/>
      <c r="E305" s="39"/>
      <c r="F305" s="189"/>
      <c r="G305" s="39"/>
      <c r="H305" s="39"/>
      <c r="I305" s="88"/>
      <c r="J305" s="47"/>
      <c r="K305" s="171"/>
      <c r="L305" s="39"/>
      <c r="M305" s="39"/>
      <c r="N305" s="39"/>
      <c r="O305" s="39"/>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ht="12.75" customHeight="1" x14ac:dyDescent="0.25">
      <c r="A306" s="27"/>
      <c r="B306" s="59"/>
      <c r="C306" s="47"/>
      <c r="D306" s="88"/>
      <c r="E306" s="39"/>
      <c r="F306" s="189"/>
      <c r="G306" s="39"/>
      <c r="H306" s="39"/>
      <c r="I306" s="88"/>
      <c r="J306" s="47"/>
      <c r="K306" s="171"/>
      <c r="L306" s="39"/>
      <c r="M306" s="39"/>
      <c r="N306" s="39"/>
      <c r="O306" s="39"/>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ht="12.75" customHeight="1" x14ac:dyDescent="0.25">
      <c r="A307" s="27"/>
      <c r="B307" s="59"/>
      <c r="C307" s="47"/>
      <c r="D307" s="88"/>
      <c r="E307" s="39"/>
      <c r="F307" s="189"/>
      <c r="G307" s="39"/>
      <c r="H307" s="39"/>
      <c r="I307" s="88"/>
      <c r="J307" s="47"/>
      <c r="K307" s="171"/>
      <c r="L307" s="39"/>
      <c r="M307" s="39"/>
      <c r="N307" s="39"/>
      <c r="O307" s="39"/>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ht="12.75" customHeight="1" x14ac:dyDescent="0.25">
      <c r="A308" s="27"/>
      <c r="B308" s="59"/>
      <c r="C308" s="47"/>
      <c r="D308" s="88"/>
      <c r="E308" s="39"/>
      <c r="F308" s="189"/>
      <c r="G308" s="39"/>
      <c r="H308" s="39"/>
      <c r="I308" s="88"/>
      <c r="J308" s="47"/>
      <c r="K308" s="171"/>
      <c r="L308" s="39"/>
      <c r="M308" s="39"/>
      <c r="N308" s="39"/>
      <c r="O308" s="39"/>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ht="12.75" customHeight="1" x14ac:dyDescent="0.25">
      <c r="A309" s="27"/>
      <c r="B309" s="59"/>
      <c r="C309" s="47"/>
      <c r="D309" s="88"/>
      <c r="E309" s="39"/>
      <c r="F309" s="189"/>
      <c r="G309" s="39"/>
      <c r="H309" s="39"/>
      <c r="I309" s="88"/>
      <c r="J309" s="47"/>
      <c r="K309" s="171"/>
      <c r="L309" s="39"/>
      <c r="M309" s="39"/>
      <c r="N309" s="39"/>
      <c r="O309" s="39"/>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ht="12.75" customHeight="1" x14ac:dyDescent="0.25">
      <c r="A310" s="27"/>
      <c r="B310" s="59"/>
      <c r="C310" s="47"/>
      <c r="D310" s="88"/>
      <c r="E310" s="39"/>
      <c r="F310" s="189"/>
      <c r="G310" s="39"/>
      <c r="H310" s="39"/>
      <c r="I310" s="88"/>
      <c r="J310" s="47"/>
      <c r="K310" s="171"/>
      <c r="L310" s="39"/>
      <c r="M310" s="39"/>
      <c r="N310" s="39"/>
      <c r="O310" s="39"/>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ht="12.75" customHeight="1" x14ac:dyDescent="0.25">
      <c r="A311" s="27"/>
      <c r="B311" s="59"/>
      <c r="C311" s="47"/>
      <c r="D311" s="88"/>
      <c r="E311" s="39"/>
      <c r="F311" s="189"/>
      <c r="G311" s="39"/>
      <c r="H311" s="39"/>
      <c r="I311" s="88"/>
      <c r="J311" s="47"/>
      <c r="K311" s="171"/>
      <c r="L311" s="39"/>
      <c r="M311" s="39"/>
      <c r="N311" s="39"/>
      <c r="O311" s="39"/>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ht="12.75" customHeight="1" x14ac:dyDescent="0.25">
      <c r="A312" s="27"/>
      <c r="B312" s="59"/>
      <c r="C312" s="47"/>
      <c r="D312" s="88"/>
      <c r="E312" s="39"/>
      <c r="F312" s="189"/>
      <c r="G312" s="39"/>
      <c r="H312" s="39"/>
      <c r="I312" s="88"/>
      <c r="J312" s="47"/>
      <c r="K312" s="171"/>
      <c r="L312" s="39"/>
      <c r="M312" s="39"/>
      <c r="N312" s="39"/>
      <c r="O312" s="39"/>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ht="12.75" customHeight="1" x14ac:dyDescent="0.25">
      <c r="A313" s="27"/>
      <c r="B313" s="59"/>
      <c r="C313" s="47"/>
      <c r="D313" s="88"/>
      <c r="E313" s="39"/>
      <c r="F313" s="189"/>
      <c r="G313" s="39"/>
      <c r="H313" s="39"/>
      <c r="I313" s="88"/>
      <c r="J313" s="47"/>
      <c r="K313" s="171"/>
      <c r="L313" s="39"/>
      <c r="M313" s="39"/>
      <c r="N313" s="39"/>
      <c r="O313" s="39"/>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ht="12.75" customHeight="1" x14ac:dyDescent="0.25">
      <c r="A314" s="27"/>
      <c r="B314" s="59"/>
      <c r="C314" s="47"/>
      <c r="D314" s="88"/>
      <c r="E314" s="39"/>
      <c r="F314" s="189"/>
      <c r="G314" s="39"/>
      <c r="H314" s="39"/>
      <c r="I314" s="88"/>
      <c r="J314" s="47"/>
      <c r="K314" s="171"/>
      <c r="L314" s="39"/>
      <c r="M314" s="39"/>
      <c r="N314" s="39"/>
      <c r="O314" s="39"/>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ht="12.75" customHeight="1" x14ac:dyDescent="0.25">
      <c r="A315" s="27"/>
      <c r="B315" s="59"/>
      <c r="C315" s="47"/>
      <c r="D315" s="88"/>
      <c r="E315" s="39"/>
      <c r="F315" s="189"/>
      <c r="G315" s="39"/>
      <c r="H315" s="39"/>
      <c r="I315" s="88"/>
      <c r="J315" s="47"/>
      <c r="K315" s="171"/>
      <c r="L315" s="39"/>
      <c r="M315" s="39"/>
      <c r="N315" s="39"/>
      <c r="O315" s="39"/>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ht="12.75" customHeight="1" x14ac:dyDescent="0.25">
      <c r="A316" s="27"/>
      <c r="B316" s="59"/>
      <c r="C316" s="47"/>
      <c r="D316" s="88"/>
      <c r="E316" s="39"/>
      <c r="F316" s="189"/>
      <c r="G316" s="39"/>
      <c r="H316" s="39"/>
      <c r="I316" s="88"/>
      <c r="J316" s="47"/>
      <c r="K316" s="171"/>
      <c r="L316" s="39"/>
      <c r="M316" s="39"/>
      <c r="N316" s="39"/>
      <c r="O316" s="39"/>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ht="12.75" customHeight="1" x14ac:dyDescent="0.25">
      <c r="A317" s="27"/>
      <c r="B317" s="59"/>
      <c r="C317" s="47"/>
      <c r="D317" s="88"/>
      <c r="E317" s="39"/>
      <c r="F317" s="189"/>
      <c r="G317" s="39"/>
      <c r="H317" s="39"/>
      <c r="I317" s="88"/>
      <c r="J317" s="47"/>
      <c r="K317" s="171"/>
      <c r="L317" s="39"/>
      <c r="M317" s="39"/>
      <c r="N317" s="39"/>
      <c r="O317" s="39"/>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ht="12.75" customHeight="1" x14ac:dyDescent="0.25">
      <c r="A318" s="27"/>
      <c r="B318" s="59"/>
      <c r="C318" s="47"/>
      <c r="D318" s="88"/>
      <c r="E318" s="39"/>
      <c r="F318" s="189"/>
      <c r="G318" s="39"/>
      <c r="H318" s="39"/>
      <c r="I318" s="88"/>
      <c r="J318" s="47"/>
      <c r="K318" s="171"/>
      <c r="L318" s="39"/>
      <c r="M318" s="39"/>
      <c r="N318" s="39"/>
      <c r="O318" s="39"/>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ht="12.75" customHeight="1" x14ac:dyDescent="0.25">
      <c r="A319" s="27"/>
      <c r="B319" s="59"/>
      <c r="C319" s="47"/>
      <c r="D319" s="88"/>
      <c r="E319" s="39"/>
      <c r="F319" s="189"/>
      <c r="G319" s="39"/>
      <c r="H319" s="39"/>
      <c r="I319" s="88"/>
      <c r="J319" s="47"/>
      <c r="K319" s="171"/>
      <c r="L319" s="39"/>
      <c r="M319" s="39"/>
      <c r="N319" s="39"/>
      <c r="O319" s="39"/>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ht="12.75" customHeight="1" x14ac:dyDescent="0.25">
      <c r="A320" s="27"/>
      <c r="B320" s="59"/>
      <c r="C320" s="47"/>
      <c r="D320" s="88"/>
      <c r="E320" s="39"/>
      <c r="F320" s="189"/>
      <c r="G320" s="39"/>
      <c r="H320" s="39"/>
      <c r="I320" s="88"/>
      <c r="J320" s="47"/>
      <c r="K320" s="171"/>
      <c r="L320" s="39"/>
      <c r="M320" s="39"/>
      <c r="N320" s="39"/>
      <c r="O320" s="39"/>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ht="12.75" customHeight="1" x14ac:dyDescent="0.25">
      <c r="A321" s="27"/>
      <c r="B321" s="59"/>
      <c r="C321" s="47"/>
      <c r="D321" s="88"/>
      <c r="E321" s="39"/>
      <c r="F321" s="189"/>
      <c r="G321" s="39"/>
      <c r="H321" s="39"/>
      <c r="I321" s="88"/>
      <c r="J321" s="47"/>
      <c r="K321" s="171"/>
      <c r="L321" s="39"/>
      <c r="M321" s="39"/>
      <c r="N321" s="39"/>
      <c r="O321" s="39"/>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ht="12.75" customHeight="1" x14ac:dyDescent="0.25">
      <c r="A322" s="27"/>
      <c r="B322" s="59"/>
      <c r="C322" s="47"/>
      <c r="D322" s="88"/>
      <c r="E322" s="39"/>
      <c r="F322" s="189"/>
      <c r="G322" s="39"/>
      <c r="H322" s="39"/>
      <c r="I322" s="88"/>
      <c r="J322" s="47"/>
      <c r="K322" s="171"/>
      <c r="L322" s="39"/>
      <c r="M322" s="39"/>
      <c r="N322" s="39"/>
      <c r="O322" s="39"/>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ht="12.75" customHeight="1" x14ac:dyDescent="0.25">
      <c r="A323" s="27"/>
      <c r="B323" s="59"/>
      <c r="C323" s="47"/>
      <c r="D323" s="88"/>
      <c r="E323" s="39"/>
      <c r="F323" s="189"/>
      <c r="G323" s="39"/>
      <c r="H323" s="39"/>
      <c r="I323" s="88"/>
      <c r="J323" s="47"/>
      <c r="K323" s="171"/>
      <c r="L323" s="39"/>
      <c r="M323" s="39"/>
      <c r="N323" s="39"/>
      <c r="O323" s="39"/>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ht="12.75" customHeight="1" x14ac:dyDescent="0.25">
      <c r="A324" s="27"/>
      <c r="B324" s="59"/>
      <c r="C324" s="47"/>
      <c r="D324" s="88"/>
      <c r="E324" s="39"/>
      <c r="F324" s="189"/>
      <c r="G324" s="39"/>
      <c r="H324" s="39"/>
      <c r="I324" s="88"/>
      <c r="J324" s="47"/>
      <c r="K324" s="171"/>
      <c r="L324" s="39"/>
      <c r="M324" s="39"/>
      <c r="N324" s="39"/>
      <c r="O324" s="39"/>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ht="12.75" customHeight="1" x14ac:dyDescent="0.25">
      <c r="A325" s="27"/>
      <c r="B325" s="59"/>
      <c r="C325" s="47"/>
      <c r="D325" s="88"/>
      <c r="E325" s="39"/>
      <c r="F325" s="189"/>
      <c r="G325" s="39"/>
      <c r="H325" s="39"/>
      <c r="I325" s="88"/>
      <c r="J325" s="47"/>
      <c r="K325" s="171"/>
      <c r="L325" s="39"/>
      <c r="M325" s="39"/>
      <c r="N325" s="39"/>
      <c r="O325" s="39"/>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ht="12.75" customHeight="1" x14ac:dyDescent="0.25">
      <c r="A326" s="27"/>
      <c r="B326" s="59"/>
      <c r="C326" s="47"/>
      <c r="D326" s="88"/>
      <c r="E326" s="39"/>
      <c r="F326" s="189"/>
      <c r="G326" s="39"/>
      <c r="H326" s="39"/>
      <c r="I326" s="88"/>
      <c r="J326" s="47"/>
      <c r="K326" s="171"/>
      <c r="L326" s="39"/>
      <c r="M326" s="39"/>
      <c r="N326" s="39"/>
      <c r="O326" s="39"/>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ht="12.75" customHeight="1" x14ac:dyDescent="0.25">
      <c r="A327" s="27"/>
      <c r="B327" s="59"/>
      <c r="C327" s="47"/>
      <c r="D327" s="88"/>
      <c r="E327" s="39"/>
      <c r="F327" s="189"/>
      <c r="G327" s="39"/>
      <c r="H327" s="39"/>
      <c r="I327" s="88"/>
      <c r="J327" s="47"/>
      <c r="K327" s="171"/>
      <c r="L327" s="39"/>
      <c r="M327" s="39"/>
      <c r="N327" s="39"/>
      <c r="O327" s="39"/>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ht="12.75" customHeight="1" x14ac:dyDescent="0.25">
      <c r="A328" s="27"/>
      <c r="B328" s="59"/>
      <c r="C328" s="47"/>
      <c r="D328" s="88"/>
      <c r="E328" s="39"/>
      <c r="F328" s="189"/>
      <c r="G328" s="39"/>
      <c r="H328" s="39"/>
      <c r="I328" s="88"/>
      <c r="J328" s="47"/>
      <c r="K328" s="171"/>
      <c r="L328" s="39"/>
      <c r="M328" s="39"/>
      <c r="N328" s="39"/>
      <c r="O328" s="39"/>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ht="12.75" customHeight="1" x14ac:dyDescent="0.25">
      <c r="A329" s="27"/>
      <c r="B329" s="59"/>
      <c r="C329" s="47"/>
      <c r="D329" s="88"/>
      <c r="E329" s="39"/>
      <c r="F329" s="189"/>
      <c r="G329" s="39"/>
      <c r="H329" s="39"/>
      <c r="I329" s="88"/>
      <c r="J329" s="47"/>
      <c r="K329" s="171"/>
      <c r="L329" s="39"/>
      <c r="M329" s="39"/>
      <c r="N329" s="39"/>
      <c r="O329" s="39"/>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ht="12.75" customHeight="1" x14ac:dyDescent="0.25">
      <c r="A330" s="27"/>
      <c r="B330" s="59"/>
      <c r="C330" s="47"/>
      <c r="D330" s="88"/>
      <c r="E330" s="39"/>
      <c r="F330" s="189"/>
      <c r="G330" s="39"/>
      <c r="H330" s="39"/>
      <c r="I330" s="88"/>
      <c r="J330" s="47"/>
      <c r="K330" s="171"/>
      <c r="L330" s="39"/>
      <c r="M330" s="39"/>
      <c r="N330" s="39"/>
      <c r="O330" s="39"/>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ht="12.75" customHeight="1" x14ac:dyDescent="0.25">
      <c r="A331" s="27"/>
      <c r="B331" s="59"/>
      <c r="C331" s="47"/>
      <c r="D331" s="88"/>
      <c r="E331" s="39"/>
      <c r="F331" s="189"/>
      <c r="G331" s="39"/>
      <c r="H331" s="39"/>
      <c r="I331" s="88"/>
      <c r="J331" s="47"/>
      <c r="K331" s="171"/>
      <c r="L331" s="39"/>
      <c r="M331" s="39"/>
      <c r="N331" s="39"/>
      <c r="O331" s="39"/>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ht="12.75" customHeight="1" x14ac:dyDescent="0.25">
      <c r="A332" s="27"/>
      <c r="B332" s="59"/>
      <c r="C332" s="47"/>
      <c r="D332" s="88"/>
      <c r="E332" s="39"/>
      <c r="F332" s="189"/>
      <c r="G332" s="39"/>
      <c r="H332" s="39"/>
      <c r="I332" s="88"/>
      <c r="J332" s="47"/>
      <c r="K332" s="171"/>
      <c r="L332" s="39"/>
      <c r="M332" s="39"/>
      <c r="N332" s="39"/>
      <c r="O332" s="39"/>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ht="12.75" customHeight="1" x14ac:dyDescent="0.25">
      <c r="A333" s="27"/>
      <c r="B333" s="59"/>
      <c r="C333" s="47"/>
      <c r="D333" s="88"/>
      <c r="E333" s="39"/>
      <c r="F333" s="189"/>
      <c r="G333" s="39"/>
      <c r="H333" s="39"/>
      <c r="I333" s="88"/>
      <c r="J333" s="47"/>
      <c r="K333" s="171"/>
      <c r="L333" s="39"/>
      <c r="M333" s="39"/>
      <c r="N333" s="39"/>
      <c r="O333" s="39"/>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ht="12.75" customHeight="1" x14ac:dyDescent="0.25">
      <c r="A334" s="27"/>
      <c r="B334" s="59"/>
      <c r="C334" s="47"/>
      <c r="D334" s="88"/>
      <c r="E334" s="39"/>
      <c r="F334" s="189"/>
      <c r="G334" s="39"/>
      <c r="H334" s="39"/>
      <c r="I334" s="88"/>
      <c r="J334" s="47"/>
      <c r="K334" s="171"/>
      <c r="L334" s="39"/>
      <c r="M334" s="39"/>
      <c r="N334" s="39"/>
      <c r="O334" s="39"/>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ht="12.75" customHeight="1" x14ac:dyDescent="0.25">
      <c r="A335" s="27"/>
      <c r="B335" s="59"/>
      <c r="C335" s="47"/>
      <c r="D335" s="88"/>
      <c r="E335" s="39"/>
      <c r="F335" s="189"/>
      <c r="G335" s="39"/>
      <c r="H335" s="39"/>
      <c r="I335" s="88"/>
      <c r="J335" s="47"/>
      <c r="K335" s="171"/>
      <c r="L335" s="39"/>
      <c r="M335" s="39"/>
      <c r="N335" s="39"/>
      <c r="O335" s="39"/>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ht="12.75" customHeight="1" x14ac:dyDescent="0.25">
      <c r="A336" s="27"/>
      <c r="B336" s="59"/>
      <c r="C336" s="47"/>
      <c r="D336" s="88"/>
      <c r="E336" s="39"/>
      <c r="F336" s="189"/>
      <c r="G336" s="39"/>
      <c r="H336" s="39"/>
      <c r="I336" s="88"/>
      <c r="J336" s="47"/>
      <c r="K336" s="171"/>
      <c r="L336" s="39"/>
      <c r="M336" s="39"/>
      <c r="N336" s="39"/>
      <c r="O336" s="39"/>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ht="12.75" customHeight="1" x14ac:dyDescent="0.25">
      <c r="A337" s="27"/>
      <c r="B337" s="59"/>
      <c r="C337" s="47"/>
      <c r="D337" s="88"/>
      <c r="E337" s="39"/>
      <c r="F337" s="189"/>
      <c r="G337" s="39"/>
      <c r="H337" s="39"/>
      <c r="I337" s="88"/>
      <c r="J337" s="47"/>
      <c r="K337" s="171"/>
      <c r="L337" s="39"/>
      <c r="M337" s="39"/>
      <c r="N337" s="39"/>
      <c r="O337" s="39"/>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ht="12.75" customHeight="1" x14ac:dyDescent="0.25">
      <c r="A338" s="27"/>
      <c r="B338" s="59"/>
      <c r="C338" s="47"/>
      <c r="D338" s="88"/>
      <c r="E338" s="39"/>
      <c r="F338" s="189"/>
      <c r="G338" s="39"/>
      <c r="H338" s="39"/>
      <c r="I338" s="88"/>
      <c r="J338" s="47"/>
      <c r="K338" s="171"/>
      <c r="L338" s="39"/>
      <c r="M338" s="39"/>
      <c r="N338" s="39"/>
      <c r="O338" s="39"/>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ht="12.75" customHeight="1" x14ac:dyDescent="0.25">
      <c r="A339" s="27"/>
      <c r="B339" s="59"/>
      <c r="C339" s="47"/>
      <c r="D339" s="88"/>
      <c r="E339" s="39"/>
      <c r="F339" s="189"/>
      <c r="G339" s="39"/>
      <c r="H339" s="39"/>
      <c r="I339" s="88"/>
      <c r="J339" s="47"/>
      <c r="K339" s="171"/>
      <c r="L339" s="39"/>
      <c r="M339" s="39"/>
      <c r="N339" s="39"/>
      <c r="O339" s="39"/>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ht="12.75" customHeight="1" x14ac:dyDescent="0.25">
      <c r="A340" s="27"/>
      <c r="B340" s="59"/>
      <c r="C340" s="47"/>
      <c r="D340" s="88"/>
      <c r="E340" s="39"/>
      <c r="F340" s="189"/>
      <c r="G340" s="39"/>
      <c r="H340" s="39"/>
      <c r="I340" s="88"/>
      <c r="J340" s="47"/>
      <c r="K340" s="171"/>
      <c r="L340" s="39"/>
      <c r="M340" s="39"/>
      <c r="N340" s="39"/>
      <c r="O340" s="39"/>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ht="12.75" customHeight="1" x14ac:dyDescent="0.25">
      <c r="A341" s="27"/>
      <c r="B341" s="59"/>
      <c r="C341" s="47"/>
      <c r="D341" s="88"/>
      <c r="E341" s="39"/>
      <c r="F341" s="189"/>
      <c r="G341" s="39"/>
      <c r="H341" s="39"/>
      <c r="I341" s="88"/>
      <c r="J341" s="47"/>
      <c r="K341" s="171"/>
      <c r="L341" s="39"/>
      <c r="M341" s="39"/>
      <c r="N341" s="39"/>
      <c r="O341" s="39"/>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ht="12.75" customHeight="1" x14ac:dyDescent="0.25">
      <c r="A342" s="27"/>
      <c r="B342" s="59"/>
      <c r="C342" s="47"/>
      <c r="D342" s="88"/>
      <c r="E342" s="39"/>
      <c r="F342" s="189"/>
      <c r="G342" s="39"/>
      <c r="H342" s="39"/>
      <c r="I342" s="88"/>
      <c r="J342" s="47"/>
      <c r="K342" s="171"/>
      <c r="L342" s="39"/>
      <c r="M342" s="39"/>
      <c r="N342" s="39"/>
      <c r="O342" s="39"/>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ht="12.75" customHeight="1" x14ac:dyDescent="0.25">
      <c r="A343" s="27"/>
      <c r="B343" s="59"/>
      <c r="C343" s="47"/>
      <c r="D343" s="88"/>
      <c r="E343" s="39"/>
      <c r="F343" s="189"/>
      <c r="G343" s="39"/>
      <c r="H343" s="39"/>
      <c r="I343" s="88"/>
      <c r="J343" s="47"/>
      <c r="K343" s="171"/>
      <c r="L343" s="39"/>
      <c r="M343" s="39"/>
      <c r="N343" s="39"/>
      <c r="O343" s="39"/>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ht="12.75" customHeight="1" x14ac:dyDescent="0.25">
      <c r="A344" s="27"/>
      <c r="B344" s="59"/>
      <c r="C344" s="47"/>
      <c r="D344" s="88"/>
      <c r="E344" s="39"/>
      <c r="F344" s="189"/>
      <c r="G344" s="39"/>
      <c r="H344" s="39"/>
      <c r="I344" s="88"/>
      <c r="J344" s="47"/>
      <c r="K344" s="171"/>
      <c r="L344" s="39"/>
      <c r="M344" s="39"/>
      <c r="N344" s="39"/>
      <c r="O344" s="39"/>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ht="12.75" customHeight="1" x14ac:dyDescent="0.25">
      <c r="A345" s="27"/>
      <c r="B345" s="59"/>
      <c r="C345" s="47"/>
      <c r="D345" s="88"/>
      <c r="E345" s="39"/>
      <c r="F345" s="189"/>
      <c r="G345" s="39"/>
      <c r="H345" s="39"/>
      <c r="I345" s="88"/>
      <c r="J345" s="47"/>
      <c r="K345" s="171"/>
      <c r="L345" s="39"/>
      <c r="M345" s="39"/>
      <c r="N345" s="39"/>
      <c r="O345" s="39"/>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ht="12.75" customHeight="1" x14ac:dyDescent="0.25">
      <c r="A346" s="27"/>
      <c r="B346" s="59"/>
      <c r="C346" s="47"/>
      <c r="D346" s="88"/>
      <c r="E346" s="39"/>
      <c r="F346" s="189"/>
      <c r="G346" s="39"/>
      <c r="H346" s="39"/>
      <c r="I346" s="88"/>
      <c r="J346" s="47"/>
      <c r="K346" s="171"/>
      <c r="L346" s="39"/>
      <c r="M346" s="39"/>
      <c r="N346" s="39"/>
      <c r="O346" s="39"/>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ht="12.75" customHeight="1" x14ac:dyDescent="0.25">
      <c r="A347" s="27"/>
      <c r="B347" s="59"/>
      <c r="C347" s="47"/>
      <c r="D347" s="88"/>
      <c r="E347" s="39"/>
      <c r="F347" s="189"/>
      <c r="G347" s="39"/>
      <c r="H347" s="39"/>
      <c r="I347" s="88"/>
      <c r="J347" s="47"/>
      <c r="K347" s="171"/>
      <c r="L347" s="39"/>
      <c r="M347" s="39"/>
      <c r="N347" s="39"/>
      <c r="O347" s="39"/>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ht="12.75" customHeight="1" x14ac:dyDescent="0.25">
      <c r="A348" s="27"/>
      <c r="B348" s="59"/>
      <c r="C348" s="47"/>
      <c r="D348" s="88"/>
      <c r="E348" s="39"/>
      <c r="F348" s="189"/>
      <c r="G348" s="39"/>
      <c r="H348" s="39"/>
      <c r="I348" s="88"/>
      <c r="J348" s="47"/>
      <c r="K348" s="171"/>
      <c r="L348" s="39"/>
      <c r="M348" s="39"/>
      <c r="N348" s="39"/>
      <c r="O348" s="39"/>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ht="12.75" customHeight="1" x14ac:dyDescent="0.25">
      <c r="A349" s="27"/>
      <c r="B349" s="59"/>
      <c r="C349" s="47"/>
      <c r="D349" s="88"/>
      <c r="E349" s="39"/>
      <c r="F349" s="189"/>
      <c r="G349" s="39"/>
      <c r="H349" s="39"/>
      <c r="I349" s="88"/>
      <c r="J349" s="47"/>
      <c r="K349" s="171"/>
      <c r="L349" s="39"/>
      <c r="M349" s="39"/>
      <c r="N349" s="39"/>
      <c r="O349" s="39"/>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ht="12.75" customHeight="1" x14ac:dyDescent="0.25">
      <c r="A350" s="27"/>
      <c r="B350" s="59"/>
      <c r="C350" s="47"/>
      <c r="D350" s="88"/>
      <c r="E350" s="39"/>
      <c r="F350" s="189"/>
      <c r="G350" s="39"/>
      <c r="H350" s="39"/>
      <c r="I350" s="88"/>
      <c r="J350" s="47"/>
      <c r="K350" s="171"/>
      <c r="L350" s="39"/>
      <c r="M350" s="39"/>
      <c r="N350" s="39"/>
      <c r="O350" s="39"/>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ht="12.75" customHeight="1" x14ac:dyDescent="0.25">
      <c r="A351" s="27"/>
      <c r="B351" s="59"/>
      <c r="C351" s="47"/>
      <c r="D351" s="88"/>
      <c r="E351" s="39"/>
      <c r="F351" s="189"/>
      <c r="G351" s="39"/>
      <c r="H351" s="39"/>
      <c r="I351" s="88"/>
      <c r="J351" s="47"/>
      <c r="K351" s="171"/>
      <c r="L351" s="39"/>
      <c r="M351" s="39"/>
      <c r="N351" s="39"/>
      <c r="O351" s="39"/>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12.75" customHeight="1" x14ac:dyDescent="0.25">
      <c r="A352" s="27"/>
      <c r="B352" s="59"/>
      <c r="C352" s="47"/>
      <c r="D352" s="88"/>
      <c r="E352" s="39"/>
      <c r="F352" s="189"/>
      <c r="G352" s="39"/>
      <c r="H352" s="39"/>
      <c r="I352" s="88"/>
      <c r="J352" s="47"/>
      <c r="K352" s="171"/>
      <c r="L352" s="39"/>
      <c r="M352" s="39"/>
      <c r="N352" s="39"/>
      <c r="O352" s="39"/>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ht="12.75" customHeight="1" x14ac:dyDescent="0.25">
      <c r="A353" s="27"/>
      <c r="B353" s="59"/>
      <c r="C353" s="47"/>
      <c r="D353" s="88"/>
      <c r="E353" s="39"/>
      <c r="F353" s="189"/>
      <c r="G353" s="39"/>
      <c r="H353" s="39"/>
      <c r="I353" s="88"/>
      <c r="J353" s="47"/>
      <c r="K353" s="171"/>
      <c r="L353" s="39"/>
      <c r="M353" s="39"/>
      <c r="N353" s="39"/>
      <c r="O353" s="39"/>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ht="12.75" customHeight="1" x14ac:dyDescent="0.25">
      <c r="A354" s="27"/>
      <c r="B354" s="59"/>
      <c r="C354" s="47"/>
      <c r="D354" s="88"/>
      <c r="E354" s="39"/>
      <c r="F354" s="189"/>
      <c r="G354" s="39"/>
      <c r="H354" s="39"/>
      <c r="I354" s="88"/>
      <c r="J354" s="47"/>
      <c r="K354" s="171"/>
      <c r="L354" s="39"/>
      <c r="M354" s="39"/>
      <c r="N354" s="39"/>
      <c r="O354" s="39"/>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ht="12.75" customHeight="1" x14ac:dyDescent="0.25">
      <c r="A355" s="27"/>
      <c r="B355" s="59"/>
      <c r="C355" s="47"/>
      <c r="D355" s="88"/>
      <c r="E355" s="39"/>
      <c r="F355" s="189"/>
      <c r="G355" s="39"/>
      <c r="H355" s="39"/>
      <c r="I355" s="88"/>
      <c r="J355" s="47"/>
      <c r="K355" s="171"/>
      <c r="L355" s="39"/>
      <c r="M355" s="39"/>
      <c r="N355" s="39"/>
      <c r="O355" s="39"/>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ht="12.75" customHeight="1" x14ac:dyDescent="0.25">
      <c r="A356" s="27"/>
      <c r="B356" s="59"/>
      <c r="C356" s="47"/>
      <c r="D356" s="88"/>
      <c r="E356" s="39"/>
      <c r="F356" s="189"/>
      <c r="G356" s="39"/>
      <c r="H356" s="39"/>
      <c r="I356" s="88"/>
      <c r="J356" s="47"/>
      <c r="K356" s="171"/>
      <c r="L356" s="39"/>
      <c r="M356" s="39"/>
      <c r="N356" s="39"/>
      <c r="O356" s="39"/>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ht="12.75" customHeight="1" x14ac:dyDescent="0.25">
      <c r="A357" s="27"/>
      <c r="B357" s="59"/>
      <c r="C357" s="47"/>
      <c r="D357" s="88"/>
      <c r="E357" s="39"/>
      <c r="F357" s="189"/>
      <c r="G357" s="39"/>
      <c r="H357" s="39"/>
      <c r="I357" s="88"/>
      <c r="J357" s="47"/>
      <c r="K357" s="171"/>
      <c r="L357" s="39"/>
      <c r="M357" s="39"/>
      <c r="N357" s="39"/>
      <c r="O357" s="39"/>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ht="12.75" customHeight="1" x14ac:dyDescent="0.25">
      <c r="A358" s="27"/>
      <c r="B358" s="59"/>
      <c r="C358" s="47"/>
      <c r="D358" s="88"/>
      <c r="E358" s="39"/>
      <c r="F358" s="189"/>
      <c r="G358" s="39"/>
      <c r="H358" s="39"/>
      <c r="I358" s="88"/>
      <c r="J358" s="47"/>
      <c r="K358" s="171"/>
      <c r="L358" s="39"/>
      <c r="M358" s="39"/>
      <c r="N358" s="39"/>
      <c r="O358" s="39"/>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ht="12.75" customHeight="1" x14ac:dyDescent="0.25">
      <c r="A359" s="27"/>
      <c r="B359" s="59"/>
      <c r="C359" s="47"/>
      <c r="D359" s="88"/>
      <c r="E359" s="39"/>
      <c r="F359" s="189"/>
      <c r="G359" s="39"/>
      <c r="H359" s="39"/>
      <c r="I359" s="88"/>
      <c r="J359" s="47"/>
      <c r="K359" s="171"/>
      <c r="L359" s="39"/>
      <c r="M359" s="39"/>
      <c r="N359" s="39"/>
      <c r="O359" s="39"/>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ht="12.75" customHeight="1" x14ac:dyDescent="0.25">
      <c r="A360" s="27"/>
      <c r="B360" s="59"/>
      <c r="C360" s="47"/>
      <c r="D360" s="88"/>
      <c r="E360" s="39"/>
      <c r="F360" s="189"/>
      <c r="G360" s="39"/>
      <c r="H360" s="39"/>
      <c r="I360" s="88"/>
      <c r="J360" s="47"/>
      <c r="K360" s="171"/>
      <c r="L360" s="39"/>
      <c r="M360" s="39"/>
      <c r="N360" s="39"/>
      <c r="O360" s="39"/>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ht="12.75" customHeight="1" x14ac:dyDescent="0.25">
      <c r="A361" s="27"/>
      <c r="B361" s="59"/>
      <c r="C361" s="47"/>
      <c r="D361" s="88"/>
      <c r="E361" s="39"/>
      <c r="F361" s="189"/>
      <c r="G361" s="39"/>
      <c r="H361" s="39"/>
      <c r="I361" s="88"/>
      <c r="J361" s="47"/>
      <c r="K361" s="171"/>
      <c r="L361" s="39"/>
      <c r="M361" s="39"/>
      <c r="N361" s="39"/>
      <c r="O361" s="39"/>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ht="12.75" customHeight="1" x14ac:dyDescent="0.25">
      <c r="A362" s="27"/>
      <c r="B362" s="59"/>
      <c r="C362" s="47"/>
      <c r="D362" s="88"/>
      <c r="E362" s="39"/>
      <c r="F362" s="189"/>
      <c r="G362" s="39"/>
      <c r="H362" s="39"/>
      <c r="I362" s="88"/>
      <c r="J362" s="47"/>
      <c r="K362" s="171"/>
      <c r="L362" s="39"/>
      <c r="M362" s="39"/>
      <c r="N362" s="39"/>
      <c r="O362" s="39"/>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ht="12.75" customHeight="1" x14ac:dyDescent="0.25">
      <c r="A363" s="27"/>
      <c r="B363" s="59"/>
      <c r="C363" s="47"/>
      <c r="D363" s="88"/>
      <c r="E363" s="39"/>
      <c r="F363" s="189"/>
      <c r="G363" s="39"/>
      <c r="H363" s="39"/>
      <c r="I363" s="88"/>
      <c r="J363" s="47"/>
      <c r="K363" s="171"/>
      <c r="L363" s="39"/>
      <c r="M363" s="39"/>
      <c r="N363" s="39"/>
      <c r="O363" s="39"/>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ht="12.75" customHeight="1" x14ac:dyDescent="0.25">
      <c r="A364" s="27"/>
      <c r="B364" s="59"/>
      <c r="C364" s="47"/>
      <c r="D364" s="88"/>
      <c r="E364" s="39"/>
      <c r="F364" s="189"/>
      <c r="G364" s="39"/>
      <c r="H364" s="39"/>
      <c r="I364" s="88"/>
      <c r="J364" s="47"/>
      <c r="K364" s="171"/>
      <c r="L364" s="39"/>
      <c r="M364" s="39"/>
      <c r="N364" s="39"/>
      <c r="O364" s="39"/>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ht="12.75" customHeight="1" x14ac:dyDescent="0.25">
      <c r="A365" s="27"/>
      <c r="B365" s="59"/>
      <c r="C365" s="47"/>
      <c r="D365" s="88"/>
      <c r="E365" s="39"/>
      <c r="F365" s="189"/>
      <c r="G365" s="39"/>
      <c r="H365" s="39"/>
      <c r="I365" s="88"/>
      <c r="J365" s="47"/>
      <c r="K365" s="171"/>
      <c r="L365" s="39"/>
      <c r="M365" s="39"/>
      <c r="N365" s="39"/>
      <c r="O365" s="39"/>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ht="12.75" customHeight="1" x14ac:dyDescent="0.25">
      <c r="A366" s="27"/>
      <c r="B366" s="59"/>
      <c r="C366" s="47"/>
      <c r="D366" s="88"/>
      <c r="E366" s="39"/>
      <c r="F366" s="189"/>
      <c r="G366" s="39"/>
      <c r="H366" s="39"/>
      <c r="I366" s="88"/>
      <c r="J366" s="47"/>
      <c r="K366" s="171"/>
      <c r="L366" s="39"/>
      <c r="M366" s="39"/>
      <c r="N366" s="39"/>
      <c r="O366" s="39"/>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ht="12.75" customHeight="1" x14ac:dyDescent="0.25">
      <c r="A367" s="27"/>
      <c r="B367" s="59"/>
      <c r="C367" s="47"/>
      <c r="D367" s="88"/>
      <c r="E367" s="39"/>
      <c r="F367" s="189"/>
      <c r="G367" s="39"/>
      <c r="H367" s="39"/>
      <c r="I367" s="88"/>
      <c r="J367" s="47"/>
      <c r="K367" s="171"/>
      <c r="L367" s="39"/>
      <c r="M367" s="39"/>
      <c r="N367" s="39"/>
      <c r="O367" s="39"/>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ht="12.75" customHeight="1" x14ac:dyDescent="0.25">
      <c r="A368" s="27"/>
      <c r="B368" s="59"/>
      <c r="C368" s="47"/>
      <c r="D368" s="88"/>
      <c r="E368" s="39"/>
      <c r="F368" s="189"/>
      <c r="G368" s="39"/>
      <c r="H368" s="39"/>
      <c r="I368" s="88"/>
      <c r="J368" s="47"/>
      <c r="K368" s="171"/>
      <c r="L368" s="39"/>
      <c r="M368" s="39"/>
      <c r="N368" s="39"/>
      <c r="O368" s="39"/>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ht="12.75" customHeight="1" x14ac:dyDescent="0.25">
      <c r="A369" s="27"/>
      <c r="B369" s="59"/>
      <c r="C369" s="47"/>
      <c r="D369" s="88"/>
      <c r="E369" s="39"/>
      <c r="F369" s="189"/>
      <c r="G369" s="39"/>
      <c r="H369" s="39"/>
      <c r="I369" s="88"/>
      <c r="J369" s="47"/>
      <c r="K369" s="171"/>
      <c r="L369" s="39"/>
      <c r="M369" s="39"/>
      <c r="N369" s="39"/>
      <c r="O369" s="39"/>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ht="12.75" customHeight="1" x14ac:dyDescent="0.25">
      <c r="A370" s="27"/>
      <c r="B370" s="59"/>
      <c r="C370" s="47"/>
      <c r="D370" s="88"/>
      <c r="E370" s="39"/>
      <c r="F370" s="189"/>
      <c r="G370" s="39"/>
      <c r="H370" s="39"/>
      <c r="I370" s="88"/>
      <c r="J370" s="47"/>
      <c r="K370" s="171"/>
      <c r="L370" s="39"/>
      <c r="M370" s="39"/>
      <c r="N370" s="39"/>
      <c r="O370" s="39"/>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ht="12.75" customHeight="1" x14ac:dyDescent="0.25">
      <c r="A371" s="27"/>
      <c r="B371" s="59"/>
      <c r="C371" s="47"/>
      <c r="D371" s="88"/>
      <c r="E371" s="39"/>
      <c r="F371" s="189"/>
      <c r="G371" s="39"/>
      <c r="H371" s="39"/>
      <c r="I371" s="88"/>
      <c r="J371" s="47"/>
      <c r="K371" s="171"/>
      <c r="L371" s="39"/>
      <c r="M371" s="39"/>
      <c r="N371" s="39"/>
      <c r="O371" s="39"/>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ht="12.75" customHeight="1" x14ac:dyDescent="0.25">
      <c r="A372" s="27"/>
      <c r="B372" s="59"/>
      <c r="C372" s="47"/>
      <c r="D372" s="88"/>
      <c r="E372" s="39"/>
      <c r="F372" s="189"/>
      <c r="G372" s="39"/>
      <c r="H372" s="39"/>
      <c r="I372" s="88"/>
      <c r="J372" s="47"/>
      <c r="K372" s="171"/>
      <c r="L372" s="39"/>
      <c r="M372" s="39"/>
      <c r="N372" s="39"/>
      <c r="O372" s="39"/>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ht="12.75" customHeight="1" x14ac:dyDescent="0.25">
      <c r="A373" s="27"/>
      <c r="B373" s="59"/>
      <c r="C373" s="47"/>
      <c r="D373" s="88"/>
      <c r="E373" s="39"/>
      <c r="F373" s="189"/>
      <c r="G373" s="39"/>
      <c r="H373" s="39"/>
      <c r="I373" s="88"/>
      <c r="J373" s="47"/>
      <c r="K373" s="171"/>
      <c r="L373" s="39"/>
      <c r="M373" s="39"/>
      <c r="N373" s="39"/>
      <c r="O373" s="39"/>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ht="12.75" customHeight="1" x14ac:dyDescent="0.25">
      <c r="A374" s="27"/>
      <c r="B374" s="59"/>
      <c r="C374" s="47"/>
      <c r="D374" s="88"/>
      <c r="E374" s="39"/>
      <c r="F374" s="189"/>
      <c r="G374" s="39"/>
      <c r="H374" s="39"/>
      <c r="I374" s="88"/>
      <c r="J374" s="47"/>
      <c r="K374" s="171"/>
      <c r="L374" s="39"/>
      <c r="M374" s="39"/>
      <c r="N374" s="39"/>
      <c r="O374" s="39"/>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ht="12.75" customHeight="1" x14ac:dyDescent="0.25">
      <c r="A375" s="27"/>
      <c r="B375" s="59"/>
      <c r="C375" s="47"/>
      <c r="D375" s="88"/>
      <c r="E375" s="39"/>
      <c r="F375" s="189"/>
      <c r="G375" s="39"/>
      <c r="H375" s="39"/>
      <c r="I375" s="88"/>
      <c r="J375" s="47"/>
      <c r="K375" s="171"/>
      <c r="L375" s="39"/>
      <c r="M375" s="39"/>
      <c r="N375" s="39"/>
      <c r="O375" s="39"/>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ht="12.75" customHeight="1" x14ac:dyDescent="0.25">
      <c r="A376" s="27"/>
      <c r="B376" s="59"/>
      <c r="C376" s="47"/>
      <c r="D376" s="88"/>
      <c r="E376" s="39"/>
      <c r="F376" s="189"/>
      <c r="G376" s="39"/>
      <c r="H376" s="39"/>
      <c r="I376" s="88"/>
      <c r="J376" s="47"/>
      <c r="K376" s="171"/>
      <c r="L376" s="39"/>
      <c r="M376" s="39"/>
      <c r="N376" s="39"/>
      <c r="O376" s="39"/>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ht="12.75" customHeight="1" x14ac:dyDescent="0.25">
      <c r="A377" s="27"/>
      <c r="B377" s="59"/>
      <c r="C377" s="47"/>
      <c r="D377" s="88"/>
      <c r="E377" s="39"/>
      <c r="F377" s="189"/>
      <c r="G377" s="39"/>
      <c r="H377" s="39"/>
      <c r="I377" s="88"/>
      <c r="J377" s="47"/>
      <c r="K377" s="171"/>
      <c r="L377" s="39"/>
      <c r="M377" s="39"/>
      <c r="N377" s="39"/>
      <c r="O377" s="39"/>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ht="12.75" customHeight="1" x14ac:dyDescent="0.25">
      <c r="A378" s="27"/>
      <c r="B378" s="59"/>
      <c r="C378" s="47"/>
      <c r="D378" s="88"/>
      <c r="E378" s="39"/>
      <c r="F378" s="189"/>
      <c r="G378" s="39"/>
      <c r="H378" s="39"/>
      <c r="I378" s="88"/>
      <c r="J378" s="47"/>
      <c r="K378" s="171"/>
      <c r="L378" s="39"/>
      <c r="M378" s="39"/>
      <c r="N378" s="39"/>
      <c r="O378" s="39"/>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ht="12.75" customHeight="1" x14ac:dyDescent="0.25">
      <c r="A379" s="27"/>
      <c r="B379" s="59"/>
      <c r="C379" s="47"/>
      <c r="D379" s="88"/>
      <c r="E379" s="39"/>
      <c r="F379" s="189"/>
      <c r="G379" s="39"/>
      <c r="H379" s="39"/>
      <c r="I379" s="88"/>
      <c r="J379" s="47"/>
      <c r="K379" s="171"/>
      <c r="L379" s="39"/>
      <c r="M379" s="39"/>
      <c r="N379" s="39"/>
      <c r="O379" s="39"/>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ht="15" customHeight="1" x14ac:dyDescent="0.25">
      <c r="A380" s="27"/>
      <c r="B380" s="59"/>
      <c r="C380" s="47"/>
      <c r="D380" s="88"/>
      <c r="E380" s="39"/>
      <c r="F380" s="189"/>
      <c r="G380" s="39"/>
      <c r="H380" s="39"/>
      <c r="I380" s="88"/>
      <c r="J380" s="47"/>
      <c r="K380" s="171"/>
      <c r="L380" s="39"/>
      <c r="M380" s="39"/>
      <c r="N380" s="39"/>
      <c r="O380" s="39"/>
    </row>
    <row r="381" spans="1:40" ht="15" customHeight="1" x14ac:dyDescent="0.25">
      <c r="A381" s="27"/>
      <c r="B381" s="59"/>
      <c r="C381" s="47"/>
      <c r="D381" s="88"/>
      <c r="E381" s="39"/>
      <c r="F381" s="189"/>
      <c r="G381" s="39"/>
      <c r="H381" s="39"/>
      <c r="I381" s="88"/>
      <c r="J381" s="47"/>
      <c r="K381" s="171"/>
      <c r="L381" s="39"/>
      <c r="M381" s="39"/>
      <c r="N381" s="39"/>
      <c r="O381" s="39"/>
    </row>
    <row r="382" spans="1:40" ht="15" customHeight="1" x14ac:dyDescent="0.25">
      <c r="A382" s="27"/>
      <c r="B382" s="59"/>
      <c r="C382" s="47"/>
      <c r="D382" s="88"/>
      <c r="E382" s="39"/>
      <c r="F382" s="189"/>
      <c r="G382" s="39"/>
      <c r="H382" s="39"/>
      <c r="I382" s="88"/>
      <c r="J382" s="47"/>
      <c r="K382" s="171"/>
      <c r="L382" s="39"/>
      <c r="M382" s="39"/>
      <c r="N382" s="39"/>
      <c r="O382" s="39"/>
    </row>
    <row r="383" spans="1:40" ht="15" customHeight="1" x14ac:dyDescent="0.25">
      <c r="A383" s="27"/>
      <c r="B383" s="59"/>
      <c r="C383" s="47"/>
      <c r="D383" s="88"/>
      <c r="E383" s="39"/>
      <c r="F383" s="189"/>
      <c r="G383" s="39"/>
      <c r="H383" s="39"/>
      <c r="I383" s="88"/>
      <c r="J383" s="47"/>
      <c r="K383" s="171"/>
      <c r="L383" s="39"/>
      <c r="M383" s="39"/>
      <c r="N383" s="39"/>
      <c r="O383" s="39"/>
    </row>
    <row r="384" spans="1:40" ht="15" customHeight="1" x14ac:dyDescent="0.25">
      <c r="A384" s="27"/>
      <c r="B384" s="59"/>
      <c r="C384" s="47"/>
      <c r="D384" s="88"/>
      <c r="E384" s="39"/>
      <c r="F384" s="189"/>
      <c r="G384" s="39"/>
      <c r="H384" s="39"/>
      <c r="I384" s="88"/>
      <c r="J384" s="47"/>
      <c r="K384" s="171"/>
      <c r="L384" s="39"/>
      <c r="M384" s="39"/>
      <c r="N384" s="39"/>
      <c r="O384" s="39"/>
    </row>
    <row r="385" spans="1:15" ht="15" customHeight="1" x14ac:dyDescent="0.25">
      <c r="A385" s="27"/>
      <c r="B385" s="59"/>
      <c r="C385" s="47"/>
      <c r="D385" s="88"/>
      <c r="E385" s="39"/>
      <c r="F385" s="189"/>
      <c r="G385" s="39"/>
      <c r="H385" s="39"/>
      <c r="I385" s="88"/>
      <c r="J385" s="47"/>
      <c r="K385" s="171"/>
      <c r="L385" s="39"/>
      <c r="M385" s="39"/>
      <c r="N385" s="39"/>
      <c r="O385" s="39"/>
    </row>
    <row r="386" spans="1:15" ht="15" customHeight="1" x14ac:dyDescent="0.25">
      <c r="K386" s="171"/>
      <c r="L386" s="39"/>
      <c r="M386" s="39"/>
      <c r="N386" s="39"/>
      <c r="O386" s="39"/>
    </row>
    <row r="387" spans="1:15" ht="15" customHeight="1" x14ac:dyDescent="0.25">
      <c r="K387" s="171"/>
      <c r="L387" s="39"/>
      <c r="M387" s="39"/>
      <c r="N387" s="39"/>
      <c r="O387" s="39"/>
    </row>
    <row r="388" spans="1:15" ht="15" customHeight="1" x14ac:dyDescent="0.25">
      <c r="K388" s="171"/>
      <c r="L388" s="39"/>
      <c r="M388" s="39"/>
      <c r="N388" s="39"/>
      <c r="O388" s="39"/>
    </row>
    <row r="389" spans="1:15" ht="15" customHeight="1" x14ac:dyDescent="0.25">
      <c r="K389" s="171"/>
      <c r="L389" s="39"/>
      <c r="M389" s="39"/>
      <c r="N389" s="39"/>
      <c r="O389" s="39"/>
    </row>
    <row r="390" spans="1:15" ht="15" customHeight="1" x14ac:dyDescent="0.25">
      <c r="K390" s="171"/>
      <c r="L390" s="39"/>
      <c r="M390" s="39"/>
      <c r="N390" s="39"/>
      <c r="O390" s="39"/>
    </row>
    <row r="391" spans="1:15" ht="15" customHeight="1" x14ac:dyDescent="0.25">
      <c r="K391" s="171"/>
      <c r="L391" s="39"/>
      <c r="M391" s="39"/>
      <c r="N391" s="39"/>
      <c r="O391" s="39"/>
    </row>
    <row r="392" spans="1:15" ht="15" customHeight="1" x14ac:dyDescent="0.25">
      <c r="K392" s="171"/>
      <c r="L392" s="39"/>
      <c r="M392" s="39"/>
      <c r="N392" s="39"/>
      <c r="O392" s="39"/>
    </row>
    <row r="393" spans="1:15" ht="15" customHeight="1" x14ac:dyDescent="0.25">
      <c r="K393" s="171"/>
      <c r="L393" s="39"/>
      <c r="M393" s="39"/>
      <c r="N393" s="39"/>
      <c r="O393" s="39"/>
    </row>
    <row r="394" spans="1:15" ht="15" customHeight="1" x14ac:dyDescent="0.25">
      <c r="K394" s="171"/>
      <c r="L394" s="39"/>
      <c r="M394" s="39"/>
      <c r="N394" s="39"/>
      <c r="O394" s="39"/>
    </row>
    <row r="395" spans="1:15" ht="15" customHeight="1" x14ac:dyDescent="0.25">
      <c r="K395" s="171"/>
      <c r="L395" s="39"/>
      <c r="M395" s="39"/>
      <c r="N395" s="39"/>
      <c r="O395" s="39"/>
    </row>
    <row r="396" spans="1:15" ht="15" customHeight="1" x14ac:dyDescent="0.25">
      <c r="K396" s="171"/>
      <c r="L396" s="39"/>
      <c r="M396" s="39"/>
      <c r="N396" s="39"/>
      <c r="O396" s="39"/>
    </row>
    <row r="397" spans="1:15" ht="15" customHeight="1" x14ac:dyDescent="0.25">
      <c r="K397" s="171"/>
      <c r="L397" s="39"/>
      <c r="M397" s="39"/>
      <c r="N397" s="39"/>
      <c r="O397" s="39"/>
    </row>
    <row r="398" spans="1:15" ht="15" customHeight="1" x14ac:dyDescent="0.25">
      <c r="K398" s="171"/>
      <c r="L398" s="39"/>
      <c r="M398" s="39"/>
      <c r="N398" s="39"/>
      <c r="O398" s="39"/>
    </row>
    <row r="399" spans="1:15" ht="15" customHeight="1" x14ac:dyDescent="0.25">
      <c r="K399" s="171"/>
      <c r="L399" s="39"/>
      <c r="M399" s="39"/>
      <c r="N399" s="39"/>
      <c r="O399" s="39"/>
    </row>
    <row r="400" spans="1:15" ht="15" customHeight="1" x14ac:dyDescent="0.25">
      <c r="K400" s="171"/>
      <c r="L400" s="39"/>
      <c r="M400" s="39"/>
      <c r="N400" s="39"/>
      <c r="O400" s="39"/>
    </row>
    <row r="401" spans="11:15" ht="15" customHeight="1" x14ac:dyDescent="0.25">
      <c r="K401" s="171"/>
      <c r="L401" s="39"/>
      <c r="M401" s="39"/>
      <c r="N401" s="39"/>
      <c r="O401" s="39"/>
    </row>
    <row r="402" spans="11:15" ht="15" customHeight="1" x14ac:dyDescent="0.25">
      <c r="K402" s="171"/>
      <c r="L402" s="39"/>
      <c r="M402" s="39"/>
      <c r="N402" s="39"/>
      <c r="O402" s="39"/>
    </row>
    <row r="403" spans="11:15" ht="15" customHeight="1" x14ac:dyDescent="0.25">
      <c r="K403" s="171"/>
      <c r="L403" s="39"/>
      <c r="M403" s="39"/>
      <c r="N403" s="39"/>
      <c r="O403" s="39"/>
    </row>
    <row r="404" spans="11:15" ht="15" customHeight="1" x14ac:dyDescent="0.25">
      <c r="K404" s="171"/>
      <c r="L404" s="39"/>
      <c r="M404" s="39"/>
      <c r="N404" s="39"/>
      <c r="O404" s="39"/>
    </row>
    <row r="405" spans="11:15" ht="15" customHeight="1" x14ac:dyDescent="0.25">
      <c r="K405" s="171"/>
      <c r="L405" s="39"/>
      <c r="M405" s="39"/>
      <c r="N405" s="39"/>
      <c r="O405" s="39"/>
    </row>
    <row r="406" spans="11:15" ht="15" customHeight="1" x14ac:dyDescent="0.25">
      <c r="K406" s="171"/>
      <c r="L406" s="39"/>
      <c r="M406" s="39"/>
      <c r="N406" s="39"/>
      <c r="O406" s="39"/>
    </row>
    <row r="407" spans="11:15" ht="15" customHeight="1" x14ac:dyDescent="0.25">
      <c r="K407" s="171"/>
      <c r="L407" s="39"/>
      <c r="M407" s="39"/>
      <c r="N407" s="39"/>
      <c r="O407" s="39"/>
    </row>
    <row r="408" spans="11:15" ht="15" customHeight="1" x14ac:dyDescent="0.25">
      <c r="K408" s="171"/>
      <c r="L408" s="39"/>
      <c r="M408" s="39"/>
      <c r="N408" s="39"/>
      <c r="O408" s="39"/>
    </row>
    <row r="409" spans="11:15" ht="15" customHeight="1" x14ac:dyDescent="0.25">
      <c r="K409" s="171"/>
      <c r="L409" s="39"/>
      <c r="M409" s="39"/>
      <c r="N409" s="39"/>
      <c r="O409" s="39"/>
    </row>
    <row r="410" spans="11:15" ht="15" customHeight="1" x14ac:dyDescent="0.25">
      <c r="K410" s="171"/>
      <c r="L410" s="39"/>
      <c r="M410" s="39"/>
      <c r="N410" s="39"/>
      <c r="O410" s="39"/>
    </row>
    <row r="411" spans="11:15" ht="15" customHeight="1" x14ac:dyDescent="0.25">
      <c r="K411" s="171"/>
      <c r="L411" s="39"/>
      <c r="M411" s="39"/>
      <c r="N411" s="39"/>
      <c r="O411" s="39"/>
    </row>
    <row r="412" spans="11:15" ht="15" customHeight="1" x14ac:dyDescent="0.25">
      <c r="K412" s="171"/>
      <c r="L412" s="39"/>
      <c r="M412" s="39"/>
      <c r="N412" s="39"/>
      <c r="O412" s="39"/>
    </row>
    <row r="413" spans="11:15" ht="15" customHeight="1" x14ac:dyDescent="0.25">
      <c r="K413" s="171"/>
      <c r="L413" s="39"/>
      <c r="M413" s="39"/>
      <c r="N413" s="39"/>
      <c r="O413" s="39"/>
    </row>
    <row r="414" spans="11:15" ht="15" customHeight="1" x14ac:dyDescent="0.25">
      <c r="K414" s="171"/>
      <c r="L414" s="39"/>
      <c r="M414" s="39"/>
      <c r="N414" s="39"/>
      <c r="O414" s="39"/>
    </row>
    <row r="415" spans="11:15" ht="15" customHeight="1" x14ac:dyDescent="0.25">
      <c r="K415" s="171"/>
      <c r="L415" s="39"/>
      <c r="M415" s="39"/>
      <c r="N415" s="39"/>
      <c r="O415" s="39"/>
    </row>
    <row r="416" spans="11:15" ht="15" customHeight="1" x14ac:dyDescent="0.25">
      <c r="K416" s="171"/>
      <c r="L416" s="39"/>
      <c r="M416" s="39"/>
      <c r="N416" s="39"/>
      <c r="O416" s="39"/>
    </row>
    <row r="417" spans="11:15" ht="15" customHeight="1" x14ac:dyDescent="0.25">
      <c r="K417" s="171"/>
      <c r="L417" s="39"/>
      <c r="M417" s="39"/>
      <c r="N417" s="39"/>
      <c r="O417" s="39"/>
    </row>
    <row r="418" spans="11:15" ht="15" customHeight="1" x14ac:dyDescent="0.25">
      <c r="K418" s="171"/>
      <c r="L418" s="39"/>
      <c r="M418" s="39"/>
      <c r="N418" s="39"/>
      <c r="O418" s="39"/>
    </row>
    <row r="419" spans="11:15" ht="15" customHeight="1" x14ac:dyDescent="0.25">
      <c r="K419" s="171"/>
      <c r="L419" s="39"/>
      <c r="M419" s="39"/>
      <c r="N419" s="39"/>
      <c r="O419" s="39"/>
    </row>
    <row r="420" spans="11:15" ht="15" customHeight="1" x14ac:dyDescent="0.25">
      <c r="K420" s="171"/>
      <c r="L420" s="39"/>
      <c r="M420" s="39"/>
      <c r="N420" s="39"/>
      <c r="O420" s="39"/>
    </row>
    <row r="421" spans="11:15" ht="15" customHeight="1" x14ac:dyDescent="0.25">
      <c r="K421" s="171"/>
      <c r="L421" s="39"/>
      <c r="M421" s="39"/>
      <c r="N421" s="39"/>
      <c r="O421" s="39"/>
    </row>
    <row r="422" spans="11:15" ht="15" customHeight="1" x14ac:dyDescent="0.25">
      <c r="K422" s="171"/>
      <c r="L422" s="39"/>
      <c r="M422" s="39"/>
      <c r="N422" s="39"/>
      <c r="O422" s="39"/>
    </row>
    <row r="423" spans="11:15" ht="15" customHeight="1" x14ac:dyDescent="0.25">
      <c r="K423" s="171"/>
      <c r="L423" s="39"/>
      <c r="M423" s="39"/>
      <c r="N423" s="39"/>
      <c r="O423" s="39"/>
    </row>
    <row r="424" spans="11:15" ht="15" customHeight="1" x14ac:dyDescent="0.25">
      <c r="K424" s="171"/>
      <c r="L424" s="39"/>
      <c r="M424" s="39"/>
      <c r="N424" s="39"/>
      <c r="O424" s="39"/>
    </row>
    <row r="425" spans="11:15" ht="15" customHeight="1" x14ac:dyDescent="0.25">
      <c r="K425" s="171"/>
      <c r="L425" s="39"/>
      <c r="M425" s="39"/>
      <c r="N425" s="39"/>
      <c r="O425" s="39"/>
    </row>
    <row r="426" spans="11:15" ht="15" customHeight="1" x14ac:dyDescent="0.25">
      <c r="K426" s="171"/>
      <c r="L426" s="39"/>
      <c r="M426" s="39"/>
      <c r="N426" s="39"/>
      <c r="O426" s="39"/>
    </row>
    <row r="427" spans="11:15" ht="15" customHeight="1" x14ac:dyDescent="0.25">
      <c r="K427" s="171"/>
      <c r="L427" s="39"/>
      <c r="M427" s="39"/>
      <c r="N427" s="39"/>
      <c r="O427" s="39"/>
    </row>
    <row r="428" spans="11:15" ht="15" customHeight="1" x14ac:dyDescent="0.25">
      <c r="K428" s="171"/>
      <c r="L428" s="39"/>
      <c r="M428" s="39"/>
      <c r="N428" s="39"/>
      <c r="O428" s="39"/>
    </row>
    <row r="429" spans="11:15" ht="15" customHeight="1" x14ac:dyDescent="0.25">
      <c r="K429" s="171"/>
      <c r="L429" s="39"/>
      <c r="M429" s="39"/>
      <c r="N429" s="39"/>
      <c r="O429" s="39"/>
    </row>
    <row r="430" spans="11:15" ht="15" customHeight="1" x14ac:dyDescent="0.25">
      <c r="K430" s="171"/>
      <c r="L430" s="39"/>
      <c r="M430" s="39"/>
      <c r="N430" s="39"/>
      <c r="O430" s="39"/>
    </row>
    <row r="431" spans="11:15" ht="15" customHeight="1" x14ac:dyDescent="0.25">
      <c r="K431" s="171"/>
      <c r="L431" s="39"/>
      <c r="M431" s="39"/>
      <c r="N431" s="39"/>
      <c r="O431" s="39"/>
    </row>
    <row r="432" spans="11:15" ht="15" customHeight="1" x14ac:dyDescent="0.25">
      <c r="K432" s="171"/>
      <c r="L432" s="39"/>
      <c r="M432" s="39"/>
      <c r="N432" s="39"/>
      <c r="O432" s="39"/>
    </row>
    <row r="433" spans="11:15" ht="15" customHeight="1" x14ac:dyDescent="0.25">
      <c r="K433" s="171"/>
      <c r="L433" s="39"/>
      <c r="M433" s="39"/>
      <c r="N433" s="39"/>
      <c r="O433" s="39"/>
    </row>
    <row r="434" spans="11:15" ht="15" customHeight="1" x14ac:dyDescent="0.25">
      <c r="K434" s="171"/>
      <c r="L434" s="39"/>
      <c r="M434" s="39"/>
      <c r="N434" s="39"/>
      <c r="O434" s="39"/>
    </row>
    <row r="435" spans="11:15" ht="15" customHeight="1" x14ac:dyDescent="0.25">
      <c r="K435" s="171"/>
      <c r="L435" s="39"/>
      <c r="M435" s="39"/>
      <c r="N435" s="39"/>
      <c r="O435" s="39"/>
    </row>
    <row r="436" spans="11:15" ht="15" customHeight="1" x14ac:dyDescent="0.25">
      <c r="K436" s="171"/>
      <c r="L436" s="39"/>
      <c r="M436" s="39"/>
      <c r="N436" s="39"/>
      <c r="O436" s="39"/>
    </row>
    <row r="437" spans="11:15" ht="15" customHeight="1" x14ac:dyDescent="0.25">
      <c r="K437" s="171"/>
      <c r="L437" s="39"/>
      <c r="M437" s="39"/>
      <c r="N437" s="39"/>
      <c r="O437" s="39"/>
    </row>
    <row r="438" spans="11:15" ht="15" customHeight="1" x14ac:dyDescent="0.25">
      <c r="K438" s="171"/>
      <c r="L438" s="39"/>
      <c r="M438" s="39"/>
      <c r="N438" s="39"/>
      <c r="O438" s="39"/>
    </row>
    <row r="439" spans="11:15" ht="15" customHeight="1" x14ac:dyDescent="0.25">
      <c r="K439" s="171"/>
      <c r="L439" s="39"/>
      <c r="M439" s="39"/>
      <c r="N439" s="39"/>
      <c r="O439" s="39"/>
    </row>
    <row r="440" spans="11:15" ht="15" customHeight="1" x14ac:dyDescent="0.25">
      <c r="K440" s="171"/>
      <c r="L440" s="39"/>
      <c r="M440" s="39"/>
      <c r="N440" s="39"/>
      <c r="O440" s="39"/>
    </row>
    <row r="441" spans="11:15" ht="15" customHeight="1" x14ac:dyDescent="0.25">
      <c r="K441" s="171"/>
      <c r="L441" s="39"/>
      <c r="M441" s="39"/>
      <c r="N441" s="39"/>
      <c r="O441" s="39"/>
    </row>
    <row r="442" spans="11:15" ht="15" customHeight="1" x14ac:dyDescent="0.25">
      <c r="K442" s="171"/>
      <c r="L442" s="39"/>
      <c r="M442" s="39"/>
      <c r="N442" s="39"/>
      <c r="O442" s="39"/>
    </row>
    <row r="443" spans="11:15" ht="15" customHeight="1" x14ac:dyDescent="0.25">
      <c r="K443" s="171"/>
      <c r="L443" s="39"/>
      <c r="M443" s="39"/>
      <c r="N443" s="39"/>
      <c r="O443" s="39"/>
    </row>
    <row r="444" spans="11:15" ht="15" customHeight="1" x14ac:dyDescent="0.25">
      <c r="K444" s="171"/>
      <c r="L444" s="39"/>
      <c r="M444" s="39"/>
      <c r="N444" s="39"/>
      <c r="O444" s="39"/>
    </row>
    <row r="445" spans="11:15" ht="15" customHeight="1" x14ac:dyDescent="0.25">
      <c r="K445" s="171"/>
      <c r="L445" s="39"/>
      <c r="M445" s="39"/>
      <c r="N445" s="39"/>
      <c r="O445" s="39"/>
    </row>
    <row r="446" spans="11:15" ht="15" customHeight="1" x14ac:dyDescent="0.25">
      <c r="K446" s="171"/>
      <c r="L446" s="39"/>
      <c r="M446" s="39"/>
      <c r="N446" s="39"/>
      <c r="O446" s="39"/>
    </row>
    <row r="447" spans="11:15" ht="15" customHeight="1" x14ac:dyDescent="0.25">
      <c r="K447" s="171"/>
      <c r="L447" s="39"/>
      <c r="M447" s="39"/>
      <c r="N447" s="39"/>
      <c r="O447" s="39"/>
    </row>
    <row r="448" spans="11:15" ht="15" customHeight="1" x14ac:dyDescent="0.25">
      <c r="K448" s="171"/>
      <c r="L448" s="39"/>
      <c r="M448" s="39"/>
      <c r="N448" s="39"/>
      <c r="O448" s="39"/>
    </row>
    <row r="449" spans="11:15" ht="15" customHeight="1" x14ac:dyDescent="0.25">
      <c r="K449" s="171"/>
      <c r="L449" s="39"/>
      <c r="M449" s="39"/>
      <c r="N449" s="39"/>
      <c r="O449" s="39"/>
    </row>
    <row r="450" spans="11:15" ht="15" customHeight="1" x14ac:dyDescent="0.25">
      <c r="K450" s="171"/>
      <c r="L450" s="39"/>
      <c r="M450" s="39"/>
      <c r="N450" s="39"/>
      <c r="O450" s="39"/>
    </row>
    <row r="451" spans="11:15" ht="15" customHeight="1" x14ac:dyDescent="0.25">
      <c r="K451" s="171"/>
      <c r="L451" s="39"/>
      <c r="M451" s="39"/>
      <c r="N451" s="39"/>
      <c r="O451" s="39"/>
    </row>
    <row r="452" spans="11:15" ht="15" customHeight="1" x14ac:dyDescent="0.25">
      <c r="K452" s="171"/>
      <c r="L452" s="39"/>
      <c r="M452" s="39"/>
      <c r="N452" s="39"/>
      <c r="O452" s="39"/>
    </row>
    <row r="453" spans="11:15" ht="15" customHeight="1" x14ac:dyDescent="0.25">
      <c r="K453" s="171"/>
      <c r="L453" s="39"/>
      <c r="M453" s="39"/>
      <c r="N453" s="39"/>
      <c r="O453" s="39"/>
    </row>
    <row r="454" spans="11:15" ht="15" customHeight="1" x14ac:dyDescent="0.25">
      <c r="K454" s="171"/>
      <c r="L454" s="39"/>
      <c r="M454" s="39"/>
      <c r="N454" s="39"/>
      <c r="O454" s="39"/>
    </row>
    <row r="455" spans="11:15" ht="15" customHeight="1" x14ac:dyDescent="0.25">
      <c r="K455" s="171"/>
      <c r="L455" s="39"/>
      <c r="M455" s="39"/>
      <c r="N455" s="39"/>
      <c r="O455" s="39"/>
    </row>
    <row r="456" spans="11:15" ht="15" customHeight="1" x14ac:dyDescent="0.25">
      <c r="K456" s="171"/>
      <c r="L456" s="39"/>
      <c r="M456" s="39"/>
      <c r="N456" s="39"/>
      <c r="O456" s="39"/>
    </row>
    <row r="457" spans="11:15" ht="15" customHeight="1" x14ac:dyDescent="0.25">
      <c r="K457" s="171"/>
      <c r="L457" s="39"/>
      <c r="M457" s="39"/>
      <c r="N457" s="39"/>
      <c r="O457" s="39"/>
    </row>
    <row r="458" spans="11:15" ht="15" customHeight="1" x14ac:dyDescent="0.25">
      <c r="K458" s="171"/>
      <c r="L458" s="39"/>
      <c r="M458" s="39"/>
      <c r="N458" s="39"/>
      <c r="O458" s="39"/>
    </row>
    <row r="459" spans="11:15" ht="15" customHeight="1" x14ac:dyDescent="0.25">
      <c r="K459" s="171"/>
      <c r="L459" s="39"/>
      <c r="M459" s="39"/>
      <c r="N459" s="39"/>
      <c r="O459" s="39"/>
    </row>
    <row r="460" spans="11:15" ht="15" customHeight="1" x14ac:dyDescent="0.25">
      <c r="K460" s="171"/>
      <c r="L460" s="39"/>
      <c r="M460" s="39"/>
      <c r="N460" s="39"/>
      <c r="O460" s="39"/>
    </row>
    <row r="461" spans="11:15" ht="15" customHeight="1" x14ac:dyDescent="0.25">
      <c r="K461" s="171"/>
      <c r="L461" s="39"/>
      <c r="M461" s="39"/>
      <c r="N461" s="39"/>
      <c r="O461" s="39"/>
    </row>
    <row r="462" spans="11:15" ht="15" customHeight="1" x14ac:dyDescent="0.25">
      <c r="K462" s="171"/>
      <c r="L462" s="39"/>
      <c r="M462" s="39"/>
      <c r="N462" s="39"/>
      <c r="O462" s="39"/>
    </row>
    <row r="463" spans="11:15" ht="15" customHeight="1" x14ac:dyDescent="0.25">
      <c r="K463" s="171"/>
      <c r="L463" s="39"/>
      <c r="M463" s="39"/>
      <c r="N463" s="39"/>
      <c r="O463" s="39"/>
    </row>
    <row r="464" spans="11:15" ht="15" customHeight="1" x14ac:dyDescent="0.25">
      <c r="K464" s="171"/>
      <c r="L464" s="39"/>
      <c r="M464" s="39"/>
      <c r="N464" s="39"/>
      <c r="O464" s="39"/>
    </row>
    <row r="465" spans="11:15" ht="15" customHeight="1" x14ac:dyDescent="0.25">
      <c r="K465" s="171"/>
      <c r="L465" s="39"/>
      <c r="M465" s="39"/>
      <c r="N465" s="39"/>
      <c r="O465" s="39"/>
    </row>
    <row r="466" spans="11:15" ht="15" customHeight="1" x14ac:dyDescent="0.25">
      <c r="K466" s="171"/>
      <c r="L466" s="39"/>
      <c r="M466" s="39"/>
      <c r="N466" s="39"/>
      <c r="O466" s="39"/>
    </row>
    <row r="467" spans="11:15" ht="15" customHeight="1" x14ac:dyDescent="0.25">
      <c r="K467" s="171"/>
      <c r="L467" s="39"/>
      <c r="M467" s="39"/>
      <c r="N467" s="39"/>
      <c r="O467" s="39"/>
    </row>
    <row r="468" spans="11:15" ht="15" customHeight="1" x14ac:dyDescent="0.25">
      <c r="K468" s="171"/>
      <c r="L468" s="39"/>
      <c r="M468" s="39"/>
      <c r="N468" s="39"/>
      <c r="O468" s="39"/>
    </row>
    <row r="469" spans="11:15" ht="15" customHeight="1" x14ac:dyDescent="0.25">
      <c r="K469" s="171"/>
      <c r="L469" s="39"/>
      <c r="M469" s="39"/>
      <c r="N469" s="39"/>
      <c r="O469" s="39"/>
    </row>
    <row r="470" spans="11:15" ht="15" customHeight="1" x14ac:dyDescent="0.25">
      <c r="K470" s="171"/>
      <c r="L470" s="39"/>
      <c r="M470" s="39"/>
      <c r="N470" s="39"/>
      <c r="O470" s="39"/>
    </row>
    <row r="471" spans="11:15" ht="15" customHeight="1" x14ac:dyDescent="0.25">
      <c r="K471" s="171"/>
      <c r="L471" s="39"/>
      <c r="M471" s="39"/>
      <c r="N471" s="39"/>
      <c r="O471" s="39"/>
    </row>
    <row r="472" spans="11:15" ht="15" customHeight="1" x14ac:dyDescent="0.25">
      <c r="K472" s="171"/>
      <c r="L472" s="39"/>
      <c r="M472" s="39"/>
      <c r="N472" s="39"/>
      <c r="O472" s="39"/>
    </row>
    <row r="473" spans="11:15" ht="15" customHeight="1" x14ac:dyDescent="0.25">
      <c r="K473" s="171"/>
      <c r="L473" s="39"/>
      <c r="M473" s="39"/>
      <c r="N473" s="39"/>
      <c r="O473" s="39"/>
    </row>
    <row r="474" spans="11:15" ht="15" customHeight="1" x14ac:dyDescent="0.25">
      <c r="K474" s="171"/>
      <c r="L474" s="39"/>
      <c r="M474" s="39"/>
      <c r="N474" s="39"/>
      <c r="O474" s="39"/>
    </row>
    <row r="475" spans="11:15" ht="15" customHeight="1" x14ac:dyDescent="0.25">
      <c r="K475" s="171"/>
      <c r="L475" s="39"/>
      <c r="M475" s="39"/>
      <c r="N475" s="39"/>
      <c r="O475" s="39"/>
    </row>
    <row r="476" spans="11:15" ht="15" customHeight="1" x14ac:dyDescent="0.25">
      <c r="K476" s="171"/>
      <c r="L476" s="39"/>
      <c r="M476" s="39"/>
      <c r="N476" s="39"/>
      <c r="O476" s="39"/>
    </row>
    <row r="477" spans="11:15" ht="15" customHeight="1" x14ac:dyDescent="0.25">
      <c r="K477" s="171"/>
      <c r="L477" s="39"/>
      <c r="M477" s="39"/>
      <c r="N477" s="39"/>
      <c r="O477" s="39"/>
    </row>
    <row r="478" spans="11:15" ht="15" customHeight="1" x14ac:dyDescent="0.25">
      <c r="K478" s="171"/>
      <c r="L478" s="39"/>
      <c r="M478" s="39"/>
      <c r="N478" s="39"/>
      <c r="O478" s="39"/>
    </row>
    <row r="479" spans="11:15" ht="15" customHeight="1" x14ac:dyDescent="0.25">
      <c r="K479" s="171"/>
      <c r="L479" s="39"/>
      <c r="M479" s="39"/>
      <c r="N479" s="39"/>
      <c r="O479" s="39"/>
    </row>
    <row r="480" spans="11:15" ht="15" customHeight="1" x14ac:dyDescent="0.25">
      <c r="K480" s="171"/>
      <c r="L480" s="39"/>
      <c r="M480" s="39"/>
      <c r="N480" s="39"/>
      <c r="O480" s="39"/>
    </row>
    <row r="481" spans="11:15" ht="15" customHeight="1" x14ac:dyDescent="0.25">
      <c r="K481" s="171"/>
      <c r="L481" s="39"/>
      <c r="M481" s="39"/>
      <c r="N481" s="39"/>
      <c r="O481" s="39"/>
    </row>
    <row r="482" spans="11:15" ht="15" customHeight="1" x14ac:dyDescent="0.25">
      <c r="K482" s="171"/>
      <c r="L482" s="39"/>
      <c r="M482" s="39"/>
      <c r="N482" s="39"/>
      <c r="O482" s="39"/>
    </row>
    <row r="483" spans="11:15" ht="15" customHeight="1" x14ac:dyDescent="0.25">
      <c r="K483" s="171"/>
      <c r="L483" s="39"/>
      <c r="M483" s="39"/>
      <c r="N483" s="39"/>
      <c r="O483" s="39"/>
    </row>
    <row r="484" spans="11:15" ht="15" customHeight="1" x14ac:dyDescent="0.25">
      <c r="K484" s="171"/>
      <c r="L484" s="39"/>
      <c r="M484" s="39"/>
      <c r="N484" s="39"/>
      <c r="O484" s="39"/>
    </row>
    <row r="485" spans="11:15" ht="15" customHeight="1" x14ac:dyDescent="0.25">
      <c r="K485" s="171"/>
      <c r="L485" s="39"/>
      <c r="M485" s="39"/>
      <c r="N485" s="39"/>
      <c r="O485" s="39"/>
    </row>
    <row r="486" spans="11:15" ht="15" customHeight="1" x14ac:dyDescent="0.25">
      <c r="K486" s="171"/>
      <c r="L486" s="39"/>
      <c r="M486" s="39"/>
      <c r="N486" s="39"/>
      <c r="O486" s="39"/>
    </row>
    <row r="487" spans="11:15" ht="15" customHeight="1" x14ac:dyDescent="0.25">
      <c r="K487" s="171"/>
      <c r="L487" s="39"/>
      <c r="M487" s="39"/>
      <c r="N487" s="39"/>
      <c r="O487" s="39"/>
    </row>
    <row r="488" spans="11:15" ht="15" customHeight="1" x14ac:dyDescent="0.25">
      <c r="K488" s="171"/>
      <c r="L488" s="39"/>
      <c r="M488" s="39"/>
      <c r="N488" s="39"/>
      <c r="O488" s="39"/>
    </row>
    <row r="489" spans="11:15" ht="15" customHeight="1" x14ac:dyDescent="0.25">
      <c r="K489" s="171"/>
      <c r="L489" s="39"/>
      <c r="M489" s="39"/>
      <c r="N489" s="39"/>
      <c r="O489" s="39"/>
    </row>
    <row r="490" spans="11:15" ht="15" customHeight="1" x14ac:dyDescent="0.25">
      <c r="K490" s="171"/>
      <c r="L490" s="39"/>
      <c r="M490" s="39"/>
      <c r="N490" s="39"/>
      <c r="O490" s="39"/>
    </row>
    <row r="491" spans="11:15" ht="15" customHeight="1" x14ac:dyDescent="0.25">
      <c r="K491" s="171"/>
      <c r="L491" s="39"/>
      <c r="M491" s="39"/>
      <c r="N491" s="39"/>
      <c r="O491" s="39"/>
    </row>
    <row r="492" spans="11:15" ht="15" customHeight="1" x14ac:dyDescent="0.25">
      <c r="K492" s="171"/>
      <c r="L492" s="39"/>
      <c r="M492" s="39"/>
      <c r="N492" s="39"/>
      <c r="O492" s="39"/>
    </row>
    <row r="493" spans="11:15" ht="15" customHeight="1" x14ac:dyDescent="0.25">
      <c r="K493" s="171"/>
      <c r="L493" s="39"/>
      <c r="M493" s="39"/>
      <c r="N493" s="39"/>
      <c r="O493" s="39"/>
    </row>
    <row r="494" spans="11:15" ht="15" customHeight="1" x14ac:dyDescent="0.25">
      <c r="K494" s="171"/>
      <c r="L494" s="39"/>
      <c r="M494" s="39"/>
      <c r="N494" s="39"/>
      <c r="O494" s="39"/>
    </row>
    <row r="495" spans="11:15" ht="15" customHeight="1" x14ac:dyDescent="0.25">
      <c r="K495" s="171"/>
      <c r="L495" s="39"/>
      <c r="M495" s="39"/>
      <c r="N495" s="39"/>
      <c r="O495" s="39"/>
    </row>
    <row r="496" spans="11:15" ht="15" customHeight="1" x14ac:dyDescent="0.25">
      <c r="K496" s="171"/>
      <c r="L496" s="39"/>
      <c r="M496" s="39"/>
      <c r="N496" s="39"/>
      <c r="O496" s="39"/>
    </row>
    <row r="497" spans="11:15" ht="15" customHeight="1" x14ac:dyDescent="0.25">
      <c r="K497" s="171"/>
      <c r="L497" s="39"/>
      <c r="M497" s="39"/>
      <c r="N497" s="39"/>
      <c r="O497" s="39"/>
    </row>
    <row r="498" spans="11:15" ht="15" customHeight="1" x14ac:dyDescent="0.25">
      <c r="K498" s="171"/>
      <c r="L498" s="39"/>
      <c r="M498" s="39"/>
      <c r="N498" s="39"/>
      <c r="O498" s="39"/>
    </row>
    <row r="499" spans="11:15" ht="15" customHeight="1" x14ac:dyDescent="0.25">
      <c r="K499" s="171"/>
      <c r="L499" s="39"/>
      <c r="M499" s="39"/>
      <c r="N499" s="39"/>
      <c r="O499" s="39"/>
    </row>
    <row r="500" spans="11:15" ht="15" customHeight="1" x14ac:dyDescent="0.25">
      <c r="K500" s="171"/>
      <c r="L500" s="39"/>
      <c r="M500" s="39"/>
      <c r="N500" s="39"/>
      <c r="O500" s="39"/>
    </row>
    <row r="501" spans="11:15" ht="15" customHeight="1" x14ac:dyDescent="0.25">
      <c r="K501" s="171"/>
      <c r="L501" s="39"/>
      <c r="M501" s="39"/>
      <c r="N501" s="39"/>
      <c r="O501" s="39"/>
    </row>
    <row r="502" spans="11:15" ht="15" customHeight="1" x14ac:dyDescent="0.25">
      <c r="K502" s="171"/>
      <c r="L502" s="39"/>
      <c r="M502" s="39"/>
      <c r="N502" s="39"/>
      <c r="O502" s="39"/>
    </row>
    <row r="503" spans="11:15" ht="15" customHeight="1" x14ac:dyDescent="0.25">
      <c r="K503" s="171"/>
      <c r="L503" s="39"/>
      <c r="M503" s="39"/>
      <c r="N503" s="39"/>
      <c r="O503" s="39"/>
    </row>
    <row r="504" spans="11:15" ht="15" customHeight="1" x14ac:dyDescent="0.25">
      <c r="K504" s="171"/>
      <c r="L504" s="39"/>
      <c r="M504" s="39"/>
      <c r="N504" s="39"/>
      <c r="O504" s="39"/>
    </row>
    <row r="505" spans="11:15" ht="15" customHeight="1" x14ac:dyDescent="0.25">
      <c r="K505" s="171"/>
      <c r="L505" s="39"/>
      <c r="M505" s="39"/>
      <c r="N505" s="39"/>
      <c r="O505" s="39"/>
    </row>
    <row r="506" spans="11:15" ht="15" customHeight="1" x14ac:dyDescent="0.25">
      <c r="K506" s="171"/>
      <c r="L506" s="39"/>
      <c r="M506" s="39"/>
      <c r="N506" s="39"/>
      <c r="O506" s="39"/>
    </row>
    <row r="507" spans="11:15" ht="15" customHeight="1" x14ac:dyDescent="0.25">
      <c r="K507" s="171"/>
      <c r="L507" s="39"/>
      <c r="M507" s="39"/>
      <c r="N507" s="39"/>
      <c r="O507" s="39"/>
    </row>
    <row r="508" spans="11:15" ht="15" customHeight="1" x14ac:dyDescent="0.25">
      <c r="K508" s="171"/>
      <c r="L508" s="39"/>
      <c r="M508" s="39"/>
      <c r="N508" s="39"/>
      <c r="O508" s="39"/>
    </row>
    <row r="509" spans="11:15" ht="15" customHeight="1" x14ac:dyDescent="0.25">
      <c r="K509" s="171"/>
      <c r="L509" s="39"/>
      <c r="M509" s="39"/>
      <c r="N509" s="39"/>
      <c r="O509" s="39"/>
    </row>
    <row r="510" spans="11:15" ht="15" customHeight="1" x14ac:dyDescent="0.25">
      <c r="K510" s="171"/>
      <c r="L510" s="39"/>
      <c r="M510" s="39"/>
      <c r="N510" s="39"/>
      <c r="O510" s="39"/>
    </row>
    <row r="511" spans="11:15" ht="15" customHeight="1" x14ac:dyDescent="0.25">
      <c r="K511" s="171"/>
      <c r="L511" s="39"/>
      <c r="M511" s="39"/>
      <c r="N511" s="39"/>
      <c r="O511" s="39"/>
    </row>
    <row r="512" spans="11:15" ht="15" customHeight="1" x14ac:dyDescent="0.25">
      <c r="K512" s="171"/>
      <c r="L512" s="39"/>
      <c r="M512" s="39"/>
      <c r="N512" s="39"/>
      <c r="O512" s="39"/>
    </row>
    <row r="513" spans="11:15" ht="15" customHeight="1" x14ac:dyDescent="0.25">
      <c r="K513" s="171"/>
      <c r="L513" s="39"/>
      <c r="M513" s="39"/>
      <c r="N513" s="39"/>
      <c r="O513" s="39"/>
    </row>
    <row r="514" spans="11:15" ht="15" customHeight="1" x14ac:dyDescent="0.25">
      <c r="K514" s="171"/>
      <c r="L514" s="39"/>
      <c r="M514" s="39"/>
      <c r="N514" s="39"/>
      <c r="O514" s="39"/>
    </row>
    <row r="515" spans="11:15" ht="15" customHeight="1" x14ac:dyDescent="0.25">
      <c r="K515" s="171"/>
      <c r="L515" s="39"/>
      <c r="M515" s="39"/>
      <c r="N515" s="39"/>
      <c r="O515" s="39"/>
    </row>
    <row r="516" spans="11:15" ht="15" customHeight="1" x14ac:dyDescent="0.25">
      <c r="K516" s="171"/>
      <c r="L516" s="39"/>
      <c r="M516" s="39"/>
      <c r="N516" s="39"/>
      <c r="O516" s="39"/>
    </row>
    <row r="517" spans="11:15" ht="15" customHeight="1" x14ac:dyDescent="0.25">
      <c r="K517" s="171"/>
      <c r="L517" s="39"/>
      <c r="M517" s="39"/>
      <c r="N517" s="39"/>
      <c r="O517" s="39"/>
    </row>
    <row r="518" spans="11:15" ht="15" customHeight="1" x14ac:dyDescent="0.25">
      <c r="K518" s="171"/>
      <c r="L518" s="39"/>
      <c r="M518" s="39"/>
      <c r="N518" s="39"/>
      <c r="O518" s="39"/>
    </row>
    <row r="519" spans="11:15" ht="15" customHeight="1" x14ac:dyDescent="0.25">
      <c r="K519" s="171"/>
      <c r="L519" s="39"/>
      <c r="M519" s="39"/>
      <c r="N519" s="39"/>
      <c r="O519" s="39"/>
    </row>
    <row r="520" spans="11:15" ht="15" customHeight="1" x14ac:dyDescent="0.25">
      <c r="K520" s="171"/>
      <c r="L520" s="39"/>
      <c r="M520" s="39"/>
      <c r="N520" s="39"/>
      <c r="O520" s="39"/>
    </row>
    <row r="521" spans="11:15" ht="15" customHeight="1" x14ac:dyDescent="0.25">
      <c r="K521" s="171"/>
      <c r="L521" s="39"/>
      <c r="M521" s="39"/>
      <c r="N521" s="39"/>
      <c r="O521" s="39"/>
    </row>
    <row r="522" spans="11:15" ht="15" customHeight="1" x14ac:dyDescent="0.25">
      <c r="K522" s="171"/>
      <c r="L522" s="39"/>
      <c r="M522" s="39"/>
      <c r="N522" s="39"/>
      <c r="O522" s="39"/>
    </row>
    <row r="523" spans="11:15" ht="15" customHeight="1" x14ac:dyDescent="0.25">
      <c r="K523" s="171"/>
      <c r="L523" s="39"/>
      <c r="M523" s="39"/>
      <c r="N523" s="39"/>
      <c r="O523" s="39"/>
    </row>
    <row r="524" spans="11:15" ht="15" customHeight="1" x14ac:dyDescent="0.25">
      <c r="K524" s="171"/>
      <c r="L524" s="39"/>
      <c r="M524" s="39"/>
      <c r="N524" s="39"/>
      <c r="O524" s="39"/>
    </row>
    <row r="525" spans="11:15" ht="15" customHeight="1" x14ac:dyDescent="0.25">
      <c r="K525" s="171"/>
      <c r="L525" s="39"/>
      <c r="M525" s="39"/>
      <c r="N525" s="39"/>
      <c r="O525" s="39"/>
    </row>
    <row r="526" spans="11:15" ht="15" customHeight="1" x14ac:dyDescent="0.25">
      <c r="K526" s="171"/>
      <c r="L526" s="39"/>
      <c r="M526" s="39"/>
      <c r="N526" s="39"/>
      <c r="O526" s="39"/>
    </row>
    <row r="527" spans="11:15" ht="15" customHeight="1" x14ac:dyDescent="0.25">
      <c r="K527" s="171"/>
      <c r="L527" s="39"/>
      <c r="M527" s="39"/>
      <c r="N527" s="39"/>
      <c r="O527" s="39"/>
    </row>
    <row r="528" spans="11:15" ht="15" customHeight="1" x14ac:dyDescent="0.25">
      <c r="K528" s="171"/>
      <c r="L528" s="39"/>
      <c r="M528" s="39"/>
      <c r="N528" s="39"/>
      <c r="O528" s="39"/>
    </row>
    <row r="529" spans="11:15" ht="15" customHeight="1" x14ac:dyDescent="0.25">
      <c r="K529" s="171"/>
      <c r="L529" s="39"/>
      <c r="M529" s="39"/>
      <c r="N529" s="39"/>
      <c r="O529" s="39"/>
    </row>
    <row r="530" spans="11:15" ht="15" customHeight="1" x14ac:dyDescent="0.25">
      <c r="K530" s="171"/>
      <c r="L530" s="39"/>
      <c r="M530" s="39"/>
      <c r="N530" s="39"/>
      <c r="O530" s="39"/>
    </row>
    <row r="531" spans="11:15" ht="15" customHeight="1" x14ac:dyDescent="0.25">
      <c r="K531" s="171"/>
      <c r="L531" s="39"/>
      <c r="M531" s="39"/>
      <c r="N531" s="39"/>
      <c r="O531" s="39"/>
    </row>
    <row r="532" spans="11:15" ht="15" customHeight="1" x14ac:dyDescent="0.25">
      <c r="K532" s="171"/>
      <c r="L532" s="39"/>
      <c r="M532" s="39"/>
      <c r="N532" s="39"/>
      <c r="O532" s="39"/>
    </row>
    <row r="533" spans="11:15" ht="15" customHeight="1" x14ac:dyDescent="0.25">
      <c r="K533" s="171"/>
      <c r="L533" s="39"/>
      <c r="M533" s="39"/>
      <c r="N533" s="39"/>
      <c r="O533" s="39"/>
    </row>
    <row r="534" spans="11:15" ht="15" customHeight="1" x14ac:dyDescent="0.25">
      <c r="K534" s="171"/>
      <c r="L534" s="39"/>
      <c r="M534" s="39"/>
      <c r="N534" s="39"/>
      <c r="O534" s="39"/>
    </row>
    <row r="535" spans="11:15" ht="15" customHeight="1" x14ac:dyDescent="0.25">
      <c r="K535" s="171"/>
      <c r="L535" s="39"/>
      <c r="M535" s="39"/>
      <c r="N535" s="39"/>
      <c r="O535" s="39"/>
    </row>
    <row r="536" spans="11:15" ht="15" customHeight="1" x14ac:dyDescent="0.25">
      <c r="K536" s="171"/>
      <c r="L536" s="39"/>
      <c r="M536" s="39"/>
      <c r="N536" s="39"/>
      <c r="O536" s="39"/>
    </row>
    <row r="537" spans="11:15" ht="15" customHeight="1" x14ac:dyDescent="0.25">
      <c r="K537" s="171"/>
      <c r="L537" s="39"/>
      <c r="M537" s="39"/>
      <c r="N537" s="39"/>
      <c r="O537" s="39"/>
    </row>
    <row r="538" spans="11:15" ht="15" customHeight="1" x14ac:dyDescent="0.25">
      <c r="K538" s="171"/>
      <c r="L538" s="39"/>
      <c r="M538" s="39"/>
      <c r="N538" s="39"/>
      <c r="O538" s="39"/>
    </row>
    <row r="539" spans="11:15" ht="15" customHeight="1" x14ac:dyDescent="0.25">
      <c r="K539" s="171"/>
      <c r="L539" s="39"/>
      <c r="M539" s="39"/>
      <c r="N539" s="39"/>
      <c r="O539" s="39"/>
    </row>
    <row r="540" spans="11:15" ht="15" customHeight="1" x14ac:dyDescent="0.25">
      <c r="K540" s="171"/>
      <c r="L540" s="39"/>
      <c r="M540" s="39"/>
      <c r="N540" s="39"/>
      <c r="O540" s="39"/>
    </row>
    <row r="541" spans="11:15" ht="15" customHeight="1" x14ac:dyDescent="0.25">
      <c r="K541" s="171"/>
      <c r="L541" s="39"/>
      <c r="M541" s="39"/>
      <c r="N541" s="39"/>
      <c r="O541" s="39"/>
    </row>
    <row r="542" spans="11:15" ht="15" customHeight="1" x14ac:dyDescent="0.25">
      <c r="K542" s="171"/>
      <c r="L542" s="39"/>
      <c r="M542" s="39"/>
      <c r="N542" s="39"/>
      <c r="O542" s="39"/>
    </row>
    <row r="543" spans="11:15" ht="15" customHeight="1" x14ac:dyDescent="0.25">
      <c r="K543" s="171"/>
      <c r="L543" s="39"/>
      <c r="M543" s="39"/>
      <c r="N543" s="39"/>
      <c r="O543" s="39"/>
    </row>
    <row r="544" spans="11:15" ht="15" customHeight="1" x14ac:dyDescent="0.25">
      <c r="K544" s="171"/>
      <c r="L544" s="39"/>
      <c r="M544" s="39"/>
      <c r="N544" s="39"/>
      <c r="O544" s="39"/>
    </row>
    <row r="545" spans="11:15" ht="15" customHeight="1" x14ac:dyDescent="0.25">
      <c r="K545" s="171"/>
      <c r="L545" s="39"/>
      <c r="M545" s="39"/>
      <c r="N545" s="39"/>
      <c r="O545" s="39"/>
    </row>
    <row r="546" spans="11:15" ht="15" customHeight="1" x14ac:dyDescent="0.25">
      <c r="K546" s="171"/>
      <c r="L546" s="39"/>
      <c r="M546" s="39"/>
      <c r="N546" s="39"/>
      <c r="O546" s="39"/>
    </row>
    <row r="547" spans="11:15" ht="15" customHeight="1" x14ac:dyDescent="0.25">
      <c r="K547" s="171"/>
      <c r="L547" s="39"/>
      <c r="M547" s="39"/>
      <c r="N547" s="39"/>
      <c r="O547" s="39"/>
    </row>
    <row r="548" spans="11:15" ht="15" customHeight="1" x14ac:dyDescent="0.25">
      <c r="K548" s="171"/>
      <c r="L548" s="39"/>
      <c r="M548" s="39"/>
      <c r="N548" s="39"/>
      <c r="O548" s="39"/>
    </row>
    <row r="549" spans="11:15" ht="15" customHeight="1" x14ac:dyDescent="0.25">
      <c r="K549" s="171"/>
      <c r="L549" s="39"/>
      <c r="M549" s="39"/>
      <c r="N549" s="39"/>
      <c r="O549" s="39"/>
    </row>
    <row r="550" spans="11:15" ht="15" customHeight="1" x14ac:dyDescent="0.25">
      <c r="K550" s="171"/>
      <c r="L550" s="39"/>
      <c r="M550" s="39"/>
      <c r="N550" s="39"/>
      <c r="O550" s="39"/>
    </row>
    <row r="551" spans="11:15" ht="15" customHeight="1" x14ac:dyDescent="0.25">
      <c r="K551" s="171"/>
      <c r="L551" s="39"/>
      <c r="M551" s="39"/>
      <c r="N551" s="39"/>
      <c r="O551" s="39"/>
    </row>
    <row r="552" spans="11:15" ht="15" customHeight="1" x14ac:dyDescent="0.25">
      <c r="K552" s="171"/>
      <c r="L552" s="39"/>
      <c r="M552" s="39"/>
      <c r="N552" s="39"/>
      <c r="O552" s="39"/>
    </row>
    <row r="553" spans="11:15" ht="15" customHeight="1" x14ac:dyDescent="0.25">
      <c r="K553" s="171"/>
      <c r="L553" s="39"/>
      <c r="M553" s="39"/>
      <c r="N553" s="39"/>
      <c r="O553" s="39"/>
    </row>
    <row r="554" spans="11:15" ht="15" customHeight="1" x14ac:dyDescent="0.25">
      <c r="K554" s="171"/>
      <c r="L554" s="39"/>
      <c r="M554" s="39"/>
      <c r="N554" s="39"/>
      <c r="O554" s="39"/>
    </row>
    <row r="555" spans="11:15" ht="15" customHeight="1" x14ac:dyDescent="0.25">
      <c r="K555" s="171"/>
      <c r="L555" s="39"/>
      <c r="M555" s="39"/>
      <c r="N555" s="39"/>
      <c r="O555" s="39"/>
    </row>
    <row r="556" spans="11:15" ht="15" customHeight="1" x14ac:dyDescent="0.25">
      <c r="K556" s="171"/>
      <c r="L556" s="39"/>
      <c r="M556" s="39"/>
      <c r="N556" s="39"/>
      <c r="O556" s="39"/>
    </row>
    <row r="557" spans="11:15" ht="15" customHeight="1" x14ac:dyDescent="0.25">
      <c r="K557" s="171"/>
      <c r="L557" s="39"/>
      <c r="M557" s="39"/>
      <c r="N557" s="39"/>
      <c r="O557" s="39"/>
    </row>
    <row r="558" spans="11:15" ht="15" customHeight="1" x14ac:dyDescent="0.25">
      <c r="K558" s="171"/>
      <c r="L558" s="39"/>
      <c r="M558" s="39"/>
      <c r="N558" s="39"/>
      <c r="O558" s="39"/>
    </row>
    <row r="559" spans="11:15" ht="15" customHeight="1" x14ac:dyDescent="0.25">
      <c r="K559" s="171"/>
      <c r="L559" s="39"/>
      <c r="M559" s="39"/>
      <c r="N559" s="39"/>
      <c r="O559" s="39"/>
    </row>
    <row r="560" spans="11:15" ht="15" customHeight="1" x14ac:dyDescent="0.25">
      <c r="K560" s="171"/>
      <c r="L560" s="39"/>
      <c r="M560" s="39"/>
      <c r="N560" s="39"/>
      <c r="O560" s="39"/>
    </row>
    <row r="561" spans="11:15" ht="15" customHeight="1" x14ac:dyDescent="0.25">
      <c r="K561" s="171"/>
      <c r="L561" s="39"/>
      <c r="M561" s="39"/>
      <c r="N561" s="39"/>
      <c r="O561" s="39"/>
    </row>
    <row r="562" spans="11:15" ht="15" customHeight="1" x14ac:dyDescent="0.25">
      <c r="K562" s="171"/>
      <c r="L562" s="39"/>
      <c r="M562" s="39"/>
      <c r="N562" s="39"/>
      <c r="O562" s="39"/>
    </row>
    <row r="563" spans="11:15" ht="15" customHeight="1" x14ac:dyDescent="0.25">
      <c r="K563" s="171"/>
      <c r="L563" s="39"/>
      <c r="M563" s="39"/>
      <c r="N563" s="39"/>
      <c r="O563" s="39"/>
    </row>
    <row r="564" spans="11:15" ht="15" customHeight="1" x14ac:dyDescent="0.25">
      <c r="K564" s="171"/>
      <c r="L564" s="39"/>
      <c r="M564" s="39"/>
      <c r="N564" s="39"/>
      <c r="O564" s="39"/>
    </row>
    <row r="565" spans="11:15" ht="15" customHeight="1" x14ac:dyDescent="0.25">
      <c r="K565" s="171"/>
      <c r="L565" s="39"/>
      <c r="M565" s="39"/>
      <c r="N565" s="39"/>
      <c r="O565" s="39"/>
    </row>
    <row r="566" spans="11:15" ht="15" customHeight="1" x14ac:dyDescent="0.25">
      <c r="K566" s="171"/>
      <c r="L566" s="39"/>
      <c r="M566" s="39"/>
      <c r="N566" s="39"/>
      <c r="O566" s="39"/>
    </row>
    <row r="567" spans="11:15" ht="15" customHeight="1" x14ac:dyDescent="0.25">
      <c r="K567" s="171"/>
      <c r="L567" s="39"/>
      <c r="M567" s="39"/>
      <c r="N567" s="39"/>
      <c r="O567" s="39"/>
    </row>
    <row r="568" spans="11:15" ht="15" customHeight="1" x14ac:dyDescent="0.25">
      <c r="K568" s="171"/>
      <c r="L568" s="39"/>
      <c r="M568" s="39"/>
      <c r="N568" s="39"/>
      <c r="O568" s="39"/>
    </row>
    <row r="569" spans="11:15" ht="15" customHeight="1" x14ac:dyDescent="0.25">
      <c r="K569" s="171"/>
      <c r="L569" s="39"/>
      <c r="M569" s="39"/>
      <c r="N569" s="39"/>
      <c r="O569" s="39"/>
    </row>
    <row r="570" spans="11:15" ht="15" customHeight="1" x14ac:dyDescent="0.25">
      <c r="K570" s="171"/>
      <c r="L570" s="39"/>
      <c r="M570" s="39"/>
      <c r="N570" s="39"/>
      <c r="O570" s="39"/>
    </row>
    <row r="571" spans="11:15" ht="15" customHeight="1" x14ac:dyDescent="0.25">
      <c r="K571" s="171"/>
      <c r="L571" s="39"/>
      <c r="M571" s="39"/>
      <c r="N571" s="39"/>
      <c r="O571" s="39"/>
    </row>
    <row r="572" spans="11:15" ht="15" customHeight="1" x14ac:dyDescent="0.25">
      <c r="K572" s="171"/>
      <c r="L572" s="39"/>
      <c r="M572" s="39"/>
      <c r="N572" s="39"/>
      <c r="O572" s="39"/>
    </row>
    <row r="573" spans="11:15" ht="15" customHeight="1" x14ac:dyDescent="0.25">
      <c r="K573" s="171"/>
      <c r="L573" s="39"/>
      <c r="M573" s="39"/>
      <c r="N573" s="39"/>
      <c r="O573" s="39"/>
    </row>
    <row r="574" spans="11:15" ht="15" customHeight="1" x14ac:dyDescent="0.25">
      <c r="K574" s="171"/>
      <c r="L574" s="39"/>
      <c r="M574" s="39"/>
      <c r="N574" s="39"/>
      <c r="O574" s="39"/>
    </row>
    <row r="575" spans="11:15" ht="15" customHeight="1" x14ac:dyDescent="0.25">
      <c r="K575" s="171"/>
      <c r="L575" s="39"/>
      <c r="M575" s="39"/>
      <c r="N575" s="39"/>
      <c r="O575" s="39"/>
    </row>
    <row r="576" spans="11:15" ht="15" customHeight="1" x14ac:dyDescent="0.25">
      <c r="K576" s="171"/>
      <c r="L576" s="39"/>
      <c r="M576" s="39"/>
      <c r="N576" s="39"/>
      <c r="O576" s="39"/>
    </row>
    <row r="577" spans="11:15" ht="15" customHeight="1" x14ac:dyDescent="0.25">
      <c r="K577" s="171"/>
      <c r="L577" s="39"/>
      <c r="M577" s="39"/>
      <c r="N577" s="39"/>
      <c r="O577" s="39"/>
    </row>
    <row r="578" spans="11:15" ht="15" customHeight="1" x14ac:dyDescent="0.25">
      <c r="K578" s="171"/>
      <c r="L578" s="39"/>
      <c r="M578" s="39"/>
      <c r="N578" s="39"/>
      <c r="O578" s="39"/>
    </row>
    <row r="579" spans="11:15" ht="15" customHeight="1" x14ac:dyDescent="0.25">
      <c r="K579" s="171"/>
      <c r="L579" s="39"/>
      <c r="M579" s="39"/>
      <c r="N579" s="39"/>
      <c r="O579" s="39"/>
    </row>
    <row r="580" spans="11:15" ht="15" customHeight="1" x14ac:dyDescent="0.25">
      <c r="K580" s="171"/>
      <c r="L580" s="39"/>
      <c r="M580" s="39"/>
      <c r="N580" s="39"/>
      <c r="O580" s="39"/>
    </row>
    <row r="581" spans="11:15" ht="15" customHeight="1" x14ac:dyDescent="0.25">
      <c r="K581" s="171"/>
      <c r="L581" s="39"/>
      <c r="M581" s="39"/>
      <c r="N581" s="39"/>
      <c r="O581" s="39"/>
    </row>
    <row r="582" spans="11:15" ht="15" customHeight="1" x14ac:dyDescent="0.25">
      <c r="K582" s="171"/>
      <c r="L582" s="39"/>
      <c r="M582" s="39"/>
      <c r="N582" s="39"/>
      <c r="O582" s="39"/>
    </row>
    <row r="583" spans="11:15" ht="15" customHeight="1" x14ac:dyDescent="0.25">
      <c r="K583" s="171"/>
      <c r="L583" s="39"/>
      <c r="M583" s="39"/>
      <c r="N583" s="39"/>
      <c r="O583" s="39"/>
    </row>
    <row r="584" spans="11:15" ht="15" customHeight="1" x14ac:dyDescent="0.25">
      <c r="K584" s="171"/>
      <c r="L584" s="39"/>
      <c r="M584" s="39"/>
      <c r="N584" s="39"/>
      <c r="O584" s="39"/>
    </row>
    <row r="585" spans="11:15" ht="15" customHeight="1" x14ac:dyDescent="0.25">
      <c r="K585" s="171"/>
      <c r="L585" s="39"/>
      <c r="M585" s="39"/>
      <c r="N585" s="39"/>
      <c r="O585" s="39"/>
    </row>
    <row r="586" spans="11:15" ht="15" customHeight="1" x14ac:dyDescent="0.25">
      <c r="K586" s="171"/>
      <c r="L586" s="39"/>
      <c r="M586" s="39"/>
      <c r="N586" s="39"/>
      <c r="O586" s="39"/>
    </row>
    <row r="587" spans="11:15" ht="15" customHeight="1" x14ac:dyDescent="0.25">
      <c r="K587" s="171"/>
      <c r="L587" s="39"/>
      <c r="M587" s="39"/>
      <c r="N587" s="39"/>
      <c r="O587" s="39"/>
    </row>
    <row r="588" spans="11:15" ht="15" customHeight="1" x14ac:dyDescent="0.25">
      <c r="K588" s="171"/>
      <c r="L588" s="39"/>
      <c r="M588" s="39"/>
      <c r="N588" s="39"/>
      <c r="O588" s="39"/>
    </row>
    <row r="589" spans="11:15" ht="15" customHeight="1" x14ac:dyDescent="0.25">
      <c r="K589" s="171"/>
      <c r="L589" s="39"/>
      <c r="M589" s="39"/>
      <c r="N589" s="39"/>
      <c r="O589" s="39"/>
    </row>
    <row r="590" spans="11:15" ht="15" customHeight="1" x14ac:dyDescent="0.25">
      <c r="K590" s="171"/>
      <c r="L590" s="39"/>
      <c r="M590" s="39"/>
      <c r="N590" s="39"/>
      <c r="O590" s="39"/>
    </row>
    <row r="591" spans="11:15" ht="15" customHeight="1" x14ac:dyDescent="0.25">
      <c r="K591" s="171"/>
      <c r="L591" s="39"/>
      <c r="M591" s="39"/>
      <c r="N591" s="39"/>
      <c r="O591" s="39"/>
    </row>
    <row r="592" spans="11:15" ht="15" customHeight="1" x14ac:dyDescent="0.25">
      <c r="K592" s="171"/>
      <c r="L592" s="39"/>
      <c r="M592" s="39"/>
      <c r="N592" s="39"/>
      <c r="O592" s="39"/>
    </row>
    <row r="593" spans="11:15" ht="15" customHeight="1" x14ac:dyDescent="0.25">
      <c r="K593" s="171"/>
      <c r="L593" s="39"/>
      <c r="M593" s="39"/>
      <c r="N593" s="39"/>
      <c r="O593" s="39"/>
    </row>
    <row r="594" spans="11:15" ht="15" customHeight="1" x14ac:dyDescent="0.25">
      <c r="K594" s="171"/>
      <c r="L594" s="39"/>
      <c r="M594" s="39"/>
      <c r="N594" s="39"/>
      <c r="O594" s="39"/>
    </row>
    <row r="595" spans="11:15" ht="15" customHeight="1" x14ac:dyDescent="0.25">
      <c r="K595" s="171"/>
      <c r="L595" s="39"/>
      <c r="M595" s="39"/>
      <c r="N595" s="39"/>
      <c r="O595" s="39"/>
    </row>
    <row r="596" spans="11:15" ht="15" customHeight="1" x14ac:dyDescent="0.25">
      <c r="K596" s="171"/>
      <c r="L596" s="39"/>
      <c r="M596" s="39"/>
      <c r="N596" s="39"/>
      <c r="O596" s="39"/>
    </row>
    <row r="597" spans="11:15" ht="15" customHeight="1" x14ac:dyDescent="0.25">
      <c r="K597" s="171"/>
      <c r="L597" s="39"/>
      <c r="M597" s="39"/>
      <c r="N597" s="39"/>
      <c r="O597" s="39"/>
    </row>
    <row r="598" spans="11:15" ht="15" customHeight="1" x14ac:dyDescent="0.25">
      <c r="K598" s="171"/>
      <c r="L598" s="39"/>
      <c r="M598" s="39"/>
      <c r="N598" s="39"/>
      <c r="O598" s="39"/>
    </row>
    <row r="599" spans="11:15" ht="15" customHeight="1" x14ac:dyDescent="0.25">
      <c r="K599" s="171"/>
      <c r="L599" s="39"/>
      <c r="M599" s="39"/>
      <c r="N599" s="39"/>
      <c r="O599" s="39"/>
    </row>
    <row r="600" spans="11:15" ht="15" customHeight="1" x14ac:dyDescent="0.25">
      <c r="K600" s="171"/>
      <c r="L600" s="39"/>
      <c r="M600" s="39"/>
      <c r="N600" s="39"/>
      <c r="O600" s="39"/>
    </row>
    <row r="601" spans="11:15" ht="15" customHeight="1" x14ac:dyDescent="0.25">
      <c r="K601" s="171"/>
      <c r="L601" s="39"/>
      <c r="M601" s="39"/>
      <c r="N601" s="39"/>
      <c r="O601" s="39"/>
    </row>
    <row r="602" spans="11:15" ht="15" customHeight="1" x14ac:dyDescent="0.25">
      <c r="K602" s="171"/>
      <c r="L602" s="39"/>
      <c r="M602" s="39"/>
      <c r="N602" s="39"/>
      <c r="O602" s="39"/>
    </row>
    <row r="603" spans="11:15" ht="15" customHeight="1" x14ac:dyDescent="0.25">
      <c r="K603" s="171"/>
      <c r="L603" s="39"/>
      <c r="M603" s="39"/>
      <c r="N603" s="39"/>
      <c r="O603" s="39"/>
    </row>
    <row r="604" spans="11:15" ht="15" customHeight="1" x14ac:dyDescent="0.25">
      <c r="K604" s="171"/>
      <c r="L604" s="39"/>
      <c r="M604" s="39"/>
      <c r="N604" s="39"/>
      <c r="O604" s="39"/>
    </row>
    <row r="605" spans="11:15" ht="15" customHeight="1" x14ac:dyDescent="0.25">
      <c r="K605" s="171"/>
      <c r="L605" s="39"/>
      <c r="M605" s="39"/>
      <c r="N605" s="39"/>
      <c r="O605" s="39"/>
    </row>
    <row r="606" spans="11:15" ht="15" customHeight="1" x14ac:dyDescent="0.25">
      <c r="K606" s="171"/>
      <c r="L606" s="39"/>
      <c r="M606" s="39"/>
      <c r="N606" s="39"/>
      <c r="O606" s="39"/>
    </row>
    <row r="607" spans="11:15" ht="15" customHeight="1" x14ac:dyDescent="0.25">
      <c r="K607" s="171"/>
      <c r="L607" s="39"/>
      <c r="M607" s="39"/>
      <c r="N607" s="39"/>
      <c r="O607" s="39"/>
    </row>
    <row r="608" spans="11:15" ht="15" customHeight="1" x14ac:dyDescent="0.25">
      <c r="K608" s="171"/>
      <c r="L608" s="39"/>
      <c r="M608" s="39"/>
      <c r="N608" s="39"/>
      <c r="O608" s="39"/>
    </row>
    <row r="609" spans="11:15" ht="15" customHeight="1" x14ac:dyDescent="0.25">
      <c r="K609" s="171"/>
      <c r="L609" s="39"/>
      <c r="M609" s="39"/>
      <c r="N609" s="39"/>
      <c r="O609" s="39"/>
    </row>
    <row r="610" spans="11:15" ht="15" customHeight="1" x14ac:dyDescent="0.25">
      <c r="K610" s="171"/>
      <c r="L610" s="39"/>
      <c r="M610" s="39"/>
      <c r="N610" s="39"/>
      <c r="O610" s="39"/>
    </row>
    <row r="611" spans="11:15" ht="15" customHeight="1" x14ac:dyDescent="0.25">
      <c r="K611" s="171"/>
      <c r="L611" s="39"/>
      <c r="M611" s="39"/>
      <c r="N611" s="39"/>
      <c r="O611" s="39"/>
    </row>
    <row r="612" spans="11:15" ht="15" customHeight="1" x14ac:dyDescent="0.25">
      <c r="K612" s="171"/>
      <c r="L612" s="39"/>
      <c r="M612" s="39"/>
      <c r="N612" s="39"/>
      <c r="O612" s="39"/>
    </row>
    <row r="613" spans="11:15" ht="15" customHeight="1" x14ac:dyDescent="0.25">
      <c r="K613" s="171"/>
      <c r="L613" s="39"/>
      <c r="M613" s="39"/>
      <c r="N613" s="39"/>
      <c r="O613" s="39"/>
    </row>
    <row r="614" spans="11:15" ht="15" customHeight="1" x14ac:dyDescent="0.25">
      <c r="K614" s="171"/>
      <c r="L614" s="39"/>
      <c r="M614" s="39"/>
      <c r="N614" s="39"/>
      <c r="O614" s="39"/>
    </row>
    <row r="615" spans="11:15" ht="15" customHeight="1" x14ac:dyDescent="0.25">
      <c r="K615" s="171"/>
      <c r="L615" s="39"/>
      <c r="M615" s="39"/>
      <c r="N615" s="39"/>
      <c r="O615" s="39"/>
    </row>
    <row r="616" spans="11:15" ht="15" customHeight="1" x14ac:dyDescent="0.25">
      <c r="K616" s="171"/>
      <c r="L616" s="39"/>
      <c r="M616" s="39"/>
      <c r="N616" s="39"/>
      <c r="O616" s="39"/>
    </row>
    <row r="617" spans="11:15" ht="15" customHeight="1" x14ac:dyDescent="0.25">
      <c r="K617" s="171"/>
      <c r="L617" s="39"/>
      <c r="M617" s="39"/>
      <c r="N617" s="39"/>
      <c r="O617" s="39"/>
    </row>
    <row r="618" spans="11:15" ht="15" customHeight="1" x14ac:dyDescent="0.25">
      <c r="K618" s="171"/>
      <c r="L618" s="39"/>
      <c r="M618" s="39"/>
      <c r="N618" s="39"/>
      <c r="O618" s="39"/>
    </row>
    <row r="619" spans="11:15" ht="15" customHeight="1" x14ac:dyDescent="0.25">
      <c r="K619" s="171"/>
      <c r="L619" s="39"/>
      <c r="M619" s="39"/>
      <c r="N619" s="39"/>
      <c r="O619" s="39"/>
    </row>
    <row r="620" spans="11:15" ht="15" customHeight="1" x14ac:dyDescent="0.25">
      <c r="K620" s="171"/>
      <c r="L620" s="39"/>
      <c r="M620" s="39"/>
      <c r="N620" s="39"/>
      <c r="O620" s="39"/>
    </row>
    <row r="621" spans="11:15" ht="15" customHeight="1" x14ac:dyDescent="0.25">
      <c r="K621" s="171"/>
      <c r="L621" s="39"/>
      <c r="M621" s="39"/>
      <c r="N621" s="39"/>
      <c r="O621" s="39"/>
    </row>
    <row r="622" spans="11:15" ht="15" customHeight="1" x14ac:dyDescent="0.25">
      <c r="K622" s="171"/>
      <c r="L622" s="39"/>
      <c r="M622" s="39"/>
      <c r="N622" s="39"/>
      <c r="O622" s="39"/>
    </row>
    <row r="623" spans="11:15" ht="15" customHeight="1" x14ac:dyDescent="0.25">
      <c r="K623" s="171"/>
      <c r="L623" s="39"/>
      <c r="M623" s="39"/>
      <c r="N623" s="39"/>
      <c r="O623" s="39"/>
    </row>
    <row r="624" spans="11:15" ht="15" customHeight="1" x14ac:dyDescent="0.25">
      <c r="K624" s="171"/>
      <c r="L624" s="39"/>
      <c r="M624" s="39"/>
      <c r="N624" s="39"/>
      <c r="O624" s="39"/>
    </row>
    <row r="625" spans="11:15" ht="15" customHeight="1" x14ac:dyDescent="0.25">
      <c r="K625" s="171"/>
      <c r="L625" s="39"/>
      <c r="M625" s="39"/>
      <c r="N625" s="39"/>
      <c r="O625" s="39"/>
    </row>
    <row r="626" spans="11:15" ht="15" customHeight="1" x14ac:dyDescent="0.25">
      <c r="K626" s="171"/>
      <c r="L626" s="39"/>
      <c r="M626" s="39"/>
      <c r="N626" s="39"/>
      <c r="O626" s="39"/>
    </row>
    <row r="627" spans="11:15" ht="15" customHeight="1" x14ac:dyDescent="0.25">
      <c r="K627" s="171"/>
      <c r="L627" s="39"/>
      <c r="M627" s="39"/>
      <c r="N627" s="39"/>
      <c r="O627" s="39"/>
    </row>
    <row r="628" spans="11:15" ht="15" customHeight="1" x14ac:dyDescent="0.25">
      <c r="K628" s="171"/>
      <c r="L628" s="39"/>
      <c r="M628" s="39"/>
      <c r="N628" s="39"/>
      <c r="O628" s="39"/>
    </row>
    <row r="629" spans="11:15" ht="15" customHeight="1" x14ac:dyDescent="0.25">
      <c r="K629" s="171"/>
      <c r="L629" s="39"/>
      <c r="M629" s="39"/>
      <c r="N629" s="39"/>
      <c r="O629" s="39"/>
    </row>
    <row r="630" spans="11:15" ht="15" customHeight="1" x14ac:dyDescent="0.25">
      <c r="K630" s="171"/>
      <c r="L630" s="39"/>
      <c r="M630" s="39"/>
      <c r="N630" s="39"/>
      <c r="O630" s="39"/>
    </row>
    <row r="631" spans="11:15" ht="15" customHeight="1" x14ac:dyDescent="0.25">
      <c r="K631" s="171"/>
      <c r="L631" s="39"/>
      <c r="M631" s="39"/>
      <c r="N631" s="39"/>
      <c r="O631" s="39"/>
    </row>
    <row r="632" spans="11:15" ht="15" customHeight="1" x14ac:dyDescent="0.25">
      <c r="K632" s="171"/>
      <c r="L632" s="39"/>
      <c r="M632" s="39"/>
      <c r="N632" s="39"/>
      <c r="O632" s="39"/>
    </row>
    <row r="633" spans="11:15" ht="15" customHeight="1" x14ac:dyDescent="0.25">
      <c r="K633" s="171"/>
      <c r="L633" s="39"/>
      <c r="M633" s="39"/>
      <c r="N633" s="39"/>
      <c r="O633" s="39"/>
    </row>
    <row r="634" spans="11:15" ht="15" customHeight="1" x14ac:dyDescent="0.25">
      <c r="K634" s="171"/>
      <c r="L634" s="39"/>
      <c r="M634" s="39"/>
      <c r="N634" s="39"/>
      <c r="O634" s="39"/>
    </row>
    <row r="635" spans="11:15" ht="15" customHeight="1" x14ac:dyDescent="0.25">
      <c r="K635" s="171"/>
      <c r="L635" s="39"/>
      <c r="M635" s="39"/>
      <c r="N635" s="39"/>
      <c r="O635" s="39"/>
    </row>
    <row r="636" spans="11:15" ht="15" customHeight="1" x14ac:dyDescent="0.25">
      <c r="K636" s="171"/>
      <c r="L636" s="39"/>
      <c r="M636" s="39"/>
      <c r="N636" s="39"/>
      <c r="O636" s="39"/>
    </row>
    <row r="637" spans="11:15" ht="15" customHeight="1" x14ac:dyDescent="0.25">
      <c r="K637" s="171"/>
      <c r="L637" s="39"/>
      <c r="M637" s="39"/>
      <c r="N637" s="39"/>
      <c r="O637" s="39"/>
    </row>
    <row r="638" spans="11:15" ht="15" customHeight="1" x14ac:dyDescent="0.25">
      <c r="K638" s="171"/>
      <c r="L638" s="39"/>
      <c r="M638" s="39"/>
      <c r="N638" s="39"/>
      <c r="O638" s="39"/>
    </row>
    <row r="639" spans="11:15" ht="15" customHeight="1" x14ac:dyDescent="0.25">
      <c r="K639" s="171"/>
      <c r="L639" s="39"/>
      <c r="M639" s="39"/>
      <c r="N639" s="39"/>
      <c r="O639" s="39"/>
    </row>
    <row r="640" spans="11:15" ht="15" customHeight="1" x14ac:dyDescent="0.25">
      <c r="K640" s="171"/>
      <c r="L640" s="39"/>
      <c r="M640" s="39"/>
      <c r="N640" s="39"/>
      <c r="O640" s="39"/>
    </row>
    <row r="641" spans="11:15" ht="15" customHeight="1" x14ac:dyDescent="0.25">
      <c r="K641" s="171"/>
      <c r="L641" s="39"/>
      <c r="M641" s="39"/>
      <c r="N641" s="39"/>
      <c r="O641" s="39"/>
    </row>
    <row r="642" spans="11:15" ht="15" customHeight="1" x14ac:dyDescent="0.25">
      <c r="K642" s="171"/>
      <c r="L642" s="39"/>
      <c r="M642" s="39"/>
      <c r="N642" s="39"/>
      <c r="O642" s="39"/>
    </row>
    <row r="643" spans="11:15" ht="15" customHeight="1" x14ac:dyDescent="0.25">
      <c r="K643" s="171"/>
      <c r="L643" s="39"/>
      <c r="M643" s="39"/>
      <c r="N643" s="39"/>
      <c r="O643" s="39"/>
    </row>
    <row r="644" spans="11:15" ht="15" customHeight="1" x14ac:dyDescent="0.25">
      <c r="K644" s="171"/>
      <c r="L644" s="39"/>
      <c r="M644" s="39"/>
      <c r="N644" s="39"/>
      <c r="O644" s="39"/>
    </row>
    <row r="645" spans="11:15" ht="15" customHeight="1" x14ac:dyDescent="0.25">
      <c r="K645" s="171"/>
      <c r="L645" s="39"/>
      <c r="M645" s="39"/>
      <c r="N645" s="39"/>
      <c r="O645" s="39"/>
    </row>
    <row r="646" spans="11:15" ht="15" customHeight="1" x14ac:dyDescent="0.25">
      <c r="K646" s="171"/>
      <c r="L646" s="39"/>
      <c r="M646" s="39"/>
      <c r="N646" s="39"/>
      <c r="O646" s="39"/>
    </row>
    <row r="647" spans="11:15" ht="15" customHeight="1" x14ac:dyDescent="0.25">
      <c r="K647" s="171"/>
      <c r="L647" s="39"/>
      <c r="M647" s="39"/>
      <c r="N647" s="39"/>
      <c r="O647" s="39"/>
    </row>
    <row r="648" spans="11:15" ht="15" customHeight="1" x14ac:dyDescent="0.25">
      <c r="K648" s="171"/>
      <c r="L648" s="39"/>
      <c r="M648" s="39"/>
      <c r="N648" s="39"/>
      <c r="O648" s="39"/>
    </row>
    <row r="649" spans="11:15" ht="15" customHeight="1" x14ac:dyDescent="0.25">
      <c r="K649" s="171"/>
      <c r="L649" s="39"/>
      <c r="M649" s="39"/>
      <c r="N649" s="39"/>
      <c r="O649" s="39"/>
    </row>
    <row r="650" spans="11:15" ht="15" customHeight="1" x14ac:dyDescent="0.25">
      <c r="K650" s="171"/>
      <c r="L650" s="39"/>
      <c r="M650" s="39"/>
      <c r="N650" s="39"/>
      <c r="O650" s="39"/>
    </row>
    <row r="651" spans="11:15" ht="15" customHeight="1" x14ac:dyDescent="0.25">
      <c r="K651" s="171"/>
      <c r="L651" s="39"/>
      <c r="M651" s="39"/>
      <c r="N651" s="39"/>
      <c r="O651" s="39"/>
    </row>
    <row r="652" spans="11:15" ht="15" customHeight="1" x14ac:dyDescent="0.25">
      <c r="K652" s="171"/>
      <c r="L652" s="39"/>
      <c r="M652" s="39"/>
      <c r="N652" s="39"/>
      <c r="O652" s="39"/>
    </row>
    <row r="653" spans="11:15" ht="15" customHeight="1" x14ac:dyDescent="0.25">
      <c r="K653" s="171"/>
      <c r="L653" s="39"/>
      <c r="M653" s="39"/>
      <c r="N653" s="39"/>
      <c r="O653" s="39"/>
    </row>
    <row r="654" spans="11:15" ht="15" customHeight="1" x14ac:dyDescent="0.25">
      <c r="K654" s="171"/>
      <c r="L654" s="39"/>
      <c r="M654" s="39"/>
      <c r="N654" s="39"/>
      <c r="O654" s="39"/>
    </row>
    <row r="655" spans="11:15" ht="15" customHeight="1" x14ac:dyDescent="0.25">
      <c r="K655" s="171"/>
      <c r="L655" s="39"/>
      <c r="M655" s="39"/>
      <c r="N655" s="39"/>
      <c r="O655" s="39"/>
    </row>
    <row r="656" spans="11:15" ht="15" customHeight="1" x14ac:dyDescent="0.25">
      <c r="K656" s="171"/>
      <c r="L656" s="39"/>
      <c r="M656" s="39"/>
      <c r="N656" s="39"/>
      <c r="O656" s="39"/>
    </row>
    <row r="657" spans="11:15" ht="15" customHeight="1" x14ac:dyDescent="0.25">
      <c r="K657" s="171"/>
      <c r="L657" s="39"/>
      <c r="M657" s="39"/>
      <c r="N657" s="39"/>
      <c r="O657" s="39"/>
    </row>
    <row r="658" spans="11:15" ht="15" customHeight="1" x14ac:dyDescent="0.25">
      <c r="K658" s="171"/>
      <c r="L658" s="39"/>
      <c r="M658" s="39"/>
      <c r="N658" s="39"/>
      <c r="O658" s="39"/>
    </row>
    <row r="659" spans="11:15" ht="15" customHeight="1" x14ac:dyDescent="0.25">
      <c r="K659" s="171"/>
      <c r="L659" s="39"/>
      <c r="M659" s="39"/>
      <c r="N659" s="39"/>
      <c r="O659" s="39"/>
    </row>
    <row r="660" spans="11:15" ht="15" customHeight="1" x14ac:dyDescent="0.25">
      <c r="K660" s="171"/>
      <c r="L660" s="39"/>
      <c r="M660" s="39"/>
      <c r="N660" s="39"/>
      <c r="O660" s="39"/>
    </row>
    <row r="661" spans="11:15" ht="15" customHeight="1" x14ac:dyDescent="0.25">
      <c r="K661" s="171"/>
      <c r="L661" s="39"/>
      <c r="M661" s="39"/>
      <c r="N661" s="39"/>
      <c r="O661" s="39"/>
    </row>
    <row r="662" spans="11:15" ht="15" customHeight="1" x14ac:dyDescent="0.25">
      <c r="K662" s="171"/>
      <c r="L662" s="39"/>
      <c r="M662" s="39"/>
      <c r="N662" s="39"/>
      <c r="O662" s="39"/>
    </row>
    <row r="663" spans="11:15" ht="15" customHeight="1" x14ac:dyDescent="0.25">
      <c r="K663" s="171"/>
      <c r="L663" s="39"/>
      <c r="M663" s="39"/>
      <c r="N663" s="39"/>
      <c r="O663" s="39"/>
    </row>
    <row r="664" spans="11:15" ht="15" customHeight="1" x14ac:dyDescent="0.25">
      <c r="K664" s="171"/>
      <c r="L664" s="39"/>
      <c r="M664" s="39"/>
      <c r="N664" s="39"/>
      <c r="O664" s="39"/>
    </row>
    <row r="665" spans="11:15" ht="15" customHeight="1" x14ac:dyDescent="0.25">
      <c r="K665" s="171"/>
      <c r="L665" s="39"/>
      <c r="M665" s="39"/>
      <c r="N665" s="39"/>
      <c r="O665" s="39"/>
    </row>
    <row r="666" spans="11:15" ht="15" customHeight="1" x14ac:dyDescent="0.25">
      <c r="K666" s="171"/>
      <c r="L666" s="39"/>
      <c r="M666" s="39"/>
      <c r="N666" s="39"/>
      <c r="O666" s="39"/>
    </row>
    <row r="667" spans="11:15" ht="15" customHeight="1" x14ac:dyDescent="0.25">
      <c r="K667" s="171"/>
      <c r="L667" s="39"/>
      <c r="M667" s="39"/>
      <c r="N667" s="39"/>
      <c r="O667" s="39"/>
    </row>
    <row r="668" spans="11:15" ht="15" customHeight="1" x14ac:dyDescent="0.25">
      <c r="K668" s="171"/>
      <c r="L668" s="39"/>
      <c r="M668" s="39"/>
      <c r="N668" s="39"/>
      <c r="O668" s="39"/>
    </row>
    <row r="669" spans="11:15" ht="15" customHeight="1" x14ac:dyDescent="0.25">
      <c r="K669" s="171"/>
      <c r="L669" s="39"/>
      <c r="M669" s="39"/>
      <c r="N669" s="39"/>
      <c r="O669" s="39"/>
    </row>
    <row r="670" spans="11:15" ht="15" customHeight="1" x14ac:dyDescent="0.25">
      <c r="K670" s="171"/>
      <c r="L670" s="39"/>
      <c r="M670" s="39"/>
      <c r="N670" s="39"/>
      <c r="O670" s="39"/>
    </row>
    <row r="671" spans="11:15" ht="15" customHeight="1" x14ac:dyDescent="0.25">
      <c r="K671" s="171"/>
      <c r="L671" s="39"/>
      <c r="M671" s="39"/>
      <c r="N671" s="39"/>
      <c r="O671" s="39"/>
    </row>
    <row r="672" spans="11:15" ht="15" customHeight="1" x14ac:dyDescent="0.25">
      <c r="K672" s="171"/>
      <c r="L672" s="39"/>
      <c r="M672" s="39"/>
      <c r="N672" s="39"/>
      <c r="O672" s="39"/>
    </row>
    <row r="673" spans="11:15" ht="15" customHeight="1" x14ac:dyDescent="0.25">
      <c r="K673" s="171"/>
      <c r="L673" s="39"/>
      <c r="M673" s="39"/>
      <c r="N673" s="39"/>
      <c r="O673" s="39"/>
    </row>
    <row r="674" spans="11:15" ht="15" customHeight="1" x14ac:dyDescent="0.25">
      <c r="K674" s="171"/>
      <c r="L674" s="39"/>
      <c r="M674" s="39"/>
      <c r="N674" s="39"/>
      <c r="O674" s="39"/>
    </row>
    <row r="675" spans="11:15" ht="15" customHeight="1" x14ac:dyDescent="0.25">
      <c r="K675" s="171"/>
      <c r="L675" s="39"/>
      <c r="M675" s="39"/>
      <c r="N675" s="39"/>
      <c r="O675" s="39"/>
    </row>
    <row r="676" spans="11:15" ht="15" customHeight="1" x14ac:dyDescent="0.25">
      <c r="K676" s="171"/>
      <c r="L676" s="39"/>
      <c r="M676" s="39"/>
      <c r="N676" s="39"/>
      <c r="O676" s="39"/>
    </row>
    <row r="677" spans="11:15" ht="15" customHeight="1" x14ac:dyDescent="0.25">
      <c r="K677" s="171"/>
      <c r="L677" s="39"/>
      <c r="M677" s="39"/>
      <c r="N677" s="39"/>
      <c r="O677" s="39"/>
    </row>
    <row r="678" spans="11:15" ht="15" customHeight="1" x14ac:dyDescent="0.25">
      <c r="K678" s="171"/>
      <c r="L678" s="39"/>
      <c r="M678" s="39"/>
      <c r="N678" s="39"/>
      <c r="O678" s="39"/>
    </row>
    <row r="679" spans="11:15" ht="15" customHeight="1" x14ac:dyDescent="0.25">
      <c r="K679" s="171"/>
      <c r="L679" s="39"/>
      <c r="M679" s="39"/>
      <c r="N679" s="39"/>
      <c r="O679" s="39"/>
    </row>
    <row r="680" spans="11:15" ht="15" customHeight="1" x14ac:dyDescent="0.25">
      <c r="K680" s="171"/>
      <c r="L680" s="39"/>
      <c r="M680" s="39"/>
      <c r="N680" s="39"/>
      <c r="O680" s="39"/>
    </row>
    <row r="681" spans="11:15" ht="15" customHeight="1" x14ac:dyDescent="0.25">
      <c r="K681" s="171"/>
      <c r="L681" s="39"/>
      <c r="M681" s="39"/>
      <c r="N681" s="39"/>
      <c r="O681" s="39"/>
    </row>
    <row r="682" spans="11:15" ht="15" customHeight="1" x14ac:dyDescent="0.25">
      <c r="K682" s="171"/>
      <c r="L682" s="39"/>
      <c r="M682" s="39"/>
      <c r="N682" s="39"/>
      <c r="O682" s="39"/>
    </row>
    <row r="683" spans="11:15" ht="15" customHeight="1" x14ac:dyDescent="0.25">
      <c r="K683" s="171"/>
      <c r="L683" s="39"/>
      <c r="M683" s="39"/>
      <c r="N683" s="39"/>
      <c r="O683" s="39"/>
    </row>
    <row r="684" spans="11:15" ht="15" customHeight="1" x14ac:dyDescent="0.25">
      <c r="K684" s="171"/>
      <c r="L684" s="39"/>
      <c r="M684" s="39"/>
      <c r="N684" s="39"/>
      <c r="O684" s="39"/>
    </row>
    <row r="685" spans="11:15" ht="15" customHeight="1" x14ac:dyDescent="0.25">
      <c r="K685" s="171"/>
      <c r="L685" s="39"/>
      <c r="M685" s="39"/>
      <c r="N685" s="39"/>
      <c r="O685" s="39"/>
    </row>
    <row r="686" spans="11:15" ht="15" customHeight="1" x14ac:dyDescent="0.25">
      <c r="K686" s="171"/>
      <c r="L686" s="39"/>
      <c r="M686" s="39"/>
      <c r="N686" s="39"/>
      <c r="O686" s="39"/>
    </row>
    <row r="687" spans="11:15" ht="15" customHeight="1" x14ac:dyDescent="0.25">
      <c r="K687" s="171"/>
      <c r="L687" s="39"/>
      <c r="M687" s="39"/>
      <c r="N687" s="39"/>
      <c r="O687" s="39"/>
    </row>
    <row r="688" spans="11:15" ht="15" customHeight="1" x14ac:dyDescent="0.25">
      <c r="K688" s="171"/>
      <c r="L688" s="39"/>
      <c r="M688" s="39"/>
      <c r="N688" s="39"/>
      <c r="O688" s="39"/>
    </row>
    <row r="689" spans="11:15" ht="15" customHeight="1" x14ac:dyDescent="0.25">
      <c r="K689" s="171"/>
      <c r="L689" s="39"/>
      <c r="M689" s="39"/>
      <c r="N689" s="39"/>
      <c r="O689" s="39"/>
    </row>
    <row r="690" spans="11:15" ht="15" customHeight="1" x14ac:dyDescent="0.25">
      <c r="K690" s="171"/>
      <c r="L690" s="39"/>
      <c r="M690" s="39"/>
      <c r="N690" s="39"/>
      <c r="O690" s="39"/>
    </row>
    <row r="691" spans="11:15" ht="15" customHeight="1" x14ac:dyDescent="0.25">
      <c r="K691" s="171"/>
      <c r="L691" s="39"/>
      <c r="M691" s="39"/>
      <c r="N691" s="39"/>
      <c r="O691" s="39"/>
    </row>
    <row r="692" spans="11:15" ht="15" customHeight="1" x14ac:dyDescent="0.25">
      <c r="K692" s="171"/>
      <c r="L692" s="39"/>
      <c r="M692" s="39"/>
      <c r="N692" s="39"/>
      <c r="O692" s="39"/>
    </row>
    <row r="693" spans="11:15" ht="15" customHeight="1" x14ac:dyDescent="0.25">
      <c r="K693" s="171"/>
      <c r="L693" s="39"/>
      <c r="M693" s="39"/>
      <c r="N693" s="39"/>
      <c r="O693" s="39"/>
    </row>
    <row r="694" spans="11:15" ht="15" customHeight="1" x14ac:dyDescent="0.25">
      <c r="K694" s="171"/>
      <c r="L694" s="39"/>
      <c r="M694" s="39"/>
      <c r="N694" s="39"/>
      <c r="O694" s="39"/>
    </row>
    <row r="695" spans="11:15" ht="15" customHeight="1" x14ac:dyDescent="0.25">
      <c r="K695" s="171"/>
      <c r="L695" s="39"/>
      <c r="M695" s="39"/>
      <c r="N695" s="39"/>
      <c r="O695" s="39"/>
    </row>
    <row r="696" spans="11:15" ht="15" customHeight="1" x14ac:dyDescent="0.25">
      <c r="K696" s="171"/>
      <c r="L696" s="39"/>
      <c r="M696" s="39"/>
      <c r="N696" s="39"/>
      <c r="O696" s="39"/>
    </row>
    <row r="697" spans="11:15" ht="15" customHeight="1" x14ac:dyDescent="0.25">
      <c r="K697" s="171"/>
      <c r="L697" s="39"/>
      <c r="M697" s="39"/>
      <c r="N697" s="39"/>
      <c r="O697" s="39"/>
    </row>
    <row r="698" spans="11:15" ht="15" customHeight="1" x14ac:dyDescent="0.25">
      <c r="K698" s="171"/>
      <c r="L698" s="39"/>
      <c r="M698" s="39"/>
      <c r="N698" s="39"/>
      <c r="O698" s="39"/>
    </row>
    <row r="699" spans="11:15" ht="15" customHeight="1" x14ac:dyDescent="0.25">
      <c r="K699" s="171"/>
      <c r="L699" s="39"/>
      <c r="M699" s="39"/>
      <c r="N699" s="39"/>
      <c r="O699" s="39"/>
    </row>
    <row r="700" spans="11:15" ht="15" customHeight="1" x14ac:dyDescent="0.25">
      <c r="K700" s="171"/>
      <c r="L700" s="39"/>
      <c r="M700" s="39"/>
      <c r="N700" s="39"/>
      <c r="O700" s="39"/>
    </row>
    <row r="701" spans="11:15" ht="15" customHeight="1" x14ac:dyDescent="0.25">
      <c r="K701" s="171"/>
      <c r="L701" s="39"/>
      <c r="M701" s="39"/>
      <c r="N701" s="39"/>
      <c r="O701" s="39"/>
    </row>
    <row r="702" spans="11:15" ht="15" customHeight="1" x14ac:dyDescent="0.25">
      <c r="K702" s="171"/>
      <c r="L702" s="39"/>
      <c r="M702" s="39"/>
      <c r="N702" s="39"/>
      <c r="O702" s="39"/>
    </row>
    <row r="703" spans="11:15" ht="15" customHeight="1" x14ac:dyDescent="0.25">
      <c r="K703" s="171"/>
      <c r="L703" s="39"/>
      <c r="M703" s="39"/>
      <c r="N703" s="39"/>
      <c r="O703" s="39"/>
    </row>
    <row r="704" spans="11:15" ht="15" customHeight="1" x14ac:dyDescent="0.25">
      <c r="K704" s="171"/>
      <c r="L704" s="39"/>
      <c r="M704" s="39"/>
      <c r="N704" s="39"/>
      <c r="O704" s="39"/>
    </row>
    <row r="705" spans="11:15" ht="15" customHeight="1" x14ac:dyDescent="0.25">
      <c r="K705" s="171"/>
      <c r="L705" s="39"/>
      <c r="M705" s="39"/>
      <c r="N705" s="39"/>
      <c r="O705" s="39"/>
    </row>
    <row r="706" spans="11:15" ht="15" customHeight="1" x14ac:dyDescent="0.25">
      <c r="K706" s="171"/>
      <c r="L706" s="39"/>
      <c r="M706" s="39"/>
      <c r="N706" s="39"/>
      <c r="O706" s="39"/>
    </row>
    <row r="707" spans="11:15" ht="15" customHeight="1" x14ac:dyDescent="0.25">
      <c r="K707" s="171"/>
      <c r="L707" s="39"/>
      <c r="M707" s="39"/>
      <c r="N707" s="39"/>
      <c r="O707" s="39"/>
    </row>
    <row r="708" spans="11:15" ht="15" customHeight="1" x14ac:dyDescent="0.25">
      <c r="K708" s="171"/>
      <c r="L708" s="39"/>
      <c r="M708" s="39"/>
      <c r="N708" s="39"/>
      <c r="O708" s="39"/>
    </row>
    <row r="709" spans="11:15" ht="15" customHeight="1" x14ac:dyDescent="0.25">
      <c r="K709" s="171"/>
      <c r="L709" s="39"/>
      <c r="M709" s="39"/>
      <c r="N709" s="39"/>
      <c r="O709" s="39"/>
    </row>
    <row r="710" spans="11:15" ht="15" customHeight="1" x14ac:dyDescent="0.25">
      <c r="K710" s="171"/>
      <c r="L710" s="39"/>
      <c r="M710" s="39"/>
      <c r="N710" s="39"/>
      <c r="O710" s="39"/>
    </row>
    <row r="711" spans="11:15" ht="15" customHeight="1" x14ac:dyDescent="0.25">
      <c r="K711" s="171"/>
      <c r="L711" s="39"/>
      <c r="M711" s="39"/>
      <c r="N711" s="39"/>
      <c r="O711" s="39"/>
    </row>
    <row r="712" spans="11:15" ht="15" customHeight="1" x14ac:dyDescent="0.25">
      <c r="K712" s="171"/>
      <c r="L712" s="39"/>
      <c r="M712" s="39"/>
      <c r="N712" s="39"/>
      <c r="O712" s="39"/>
    </row>
    <row r="713" spans="11:15" ht="15" customHeight="1" x14ac:dyDescent="0.25">
      <c r="K713" s="171"/>
      <c r="L713" s="39"/>
      <c r="M713" s="39"/>
      <c r="N713" s="39"/>
      <c r="O713" s="39"/>
    </row>
    <row r="714" spans="11:15" ht="15" customHeight="1" x14ac:dyDescent="0.25">
      <c r="K714" s="171"/>
      <c r="L714" s="39"/>
      <c r="M714" s="39"/>
      <c r="N714" s="39"/>
      <c r="O714" s="39"/>
    </row>
    <row r="715" spans="11:15" ht="15" customHeight="1" x14ac:dyDescent="0.25">
      <c r="K715" s="171"/>
      <c r="L715" s="39"/>
      <c r="M715" s="39"/>
      <c r="N715" s="39"/>
      <c r="O715" s="39"/>
    </row>
    <row r="716" spans="11:15" ht="15" customHeight="1" x14ac:dyDescent="0.25">
      <c r="K716" s="171"/>
      <c r="L716" s="39"/>
      <c r="M716" s="39"/>
      <c r="N716" s="39"/>
      <c r="O716" s="39"/>
    </row>
    <row r="717" spans="11:15" ht="15" customHeight="1" x14ac:dyDescent="0.25">
      <c r="K717" s="171"/>
      <c r="L717" s="39"/>
      <c r="M717" s="39"/>
      <c r="N717" s="39"/>
      <c r="O717" s="39"/>
    </row>
    <row r="718" spans="11:15" ht="15" customHeight="1" x14ac:dyDescent="0.25">
      <c r="K718" s="171"/>
      <c r="L718" s="39"/>
      <c r="M718" s="39"/>
      <c r="N718" s="39"/>
      <c r="O718" s="39"/>
    </row>
    <row r="719" spans="11:15" ht="15" customHeight="1" x14ac:dyDescent="0.25">
      <c r="K719" s="171"/>
      <c r="L719" s="39"/>
      <c r="M719" s="39"/>
      <c r="N719" s="39"/>
      <c r="O719" s="39"/>
    </row>
    <row r="720" spans="11:15" ht="15" customHeight="1" x14ac:dyDescent="0.25">
      <c r="K720" s="171"/>
      <c r="L720" s="39"/>
      <c r="M720" s="39"/>
      <c r="N720" s="39"/>
      <c r="O720" s="39"/>
    </row>
    <row r="721" spans="11:15" ht="15" customHeight="1" x14ac:dyDescent="0.25">
      <c r="K721" s="171"/>
      <c r="L721" s="39"/>
      <c r="M721" s="39"/>
      <c r="N721" s="39"/>
      <c r="O721" s="39"/>
    </row>
    <row r="722" spans="11:15" ht="15" customHeight="1" x14ac:dyDescent="0.25">
      <c r="K722" s="171"/>
      <c r="L722" s="39"/>
      <c r="M722" s="39"/>
      <c r="N722" s="39"/>
      <c r="O722" s="39"/>
    </row>
    <row r="723" spans="11:15" ht="15" customHeight="1" x14ac:dyDescent="0.25">
      <c r="K723" s="171"/>
      <c r="L723" s="39"/>
      <c r="M723" s="39"/>
      <c r="N723" s="39"/>
      <c r="O723" s="39"/>
    </row>
    <row r="724" spans="11:15" ht="15" customHeight="1" x14ac:dyDescent="0.25">
      <c r="K724" s="171"/>
      <c r="L724" s="39"/>
      <c r="M724" s="39"/>
      <c r="N724" s="39"/>
      <c r="O724" s="39"/>
    </row>
    <row r="725" spans="11:15" ht="15" customHeight="1" x14ac:dyDescent="0.25">
      <c r="K725" s="171"/>
      <c r="L725" s="39"/>
      <c r="M725" s="39"/>
      <c r="N725" s="39"/>
      <c r="O725" s="39"/>
    </row>
    <row r="726" spans="11:15" ht="15" customHeight="1" x14ac:dyDescent="0.25">
      <c r="K726" s="171"/>
      <c r="L726" s="39"/>
      <c r="M726" s="39"/>
      <c r="N726" s="39"/>
      <c r="O726" s="39"/>
    </row>
    <row r="727" spans="11:15" ht="15" customHeight="1" x14ac:dyDescent="0.25">
      <c r="K727" s="171"/>
      <c r="L727" s="39"/>
      <c r="M727" s="39"/>
      <c r="N727" s="39"/>
      <c r="O727" s="39"/>
    </row>
    <row r="728" spans="11:15" ht="15" customHeight="1" x14ac:dyDescent="0.25">
      <c r="K728" s="171"/>
      <c r="L728" s="39"/>
      <c r="M728" s="39"/>
      <c r="N728" s="39"/>
      <c r="O728" s="39"/>
    </row>
    <row r="729" spans="11:15" ht="15" customHeight="1" x14ac:dyDescent="0.25">
      <c r="K729" s="171"/>
      <c r="L729" s="39"/>
      <c r="M729" s="39"/>
      <c r="N729" s="39"/>
      <c r="O729" s="39"/>
    </row>
    <row r="730" spans="11:15" ht="15" customHeight="1" x14ac:dyDescent="0.25">
      <c r="K730" s="171"/>
      <c r="L730" s="39"/>
      <c r="M730" s="39"/>
      <c r="N730" s="39"/>
      <c r="O730" s="39"/>
    </row>
    <row r="731" spans="11:15" ht="15" customHeight="1" x14ac:dyDescent="0.25">
      <c r="K731" s="171"/>
      <c r="L731" s="39"/>
      <c r="M731" s="39"/>
      <c r="N731" s="39"/>
      <c r="O731" s="39"/>
    </row>
    <row r="732" spans="11:15" ht="15" customHeight="1" x14ac:dyDescent="0.25">
      <c r="K732" s="171"/>
      <c r="L732" s="39"/>
      <c r="M732" s="39"/>
      <c r="N732" s="39"/>
      <c r="O732" s="39"/>
    </row>
    <row r="733" spans="11:15" ht="15" customHeight="1" x14ac:dyDescent="0.25">
      <c r="K733" s="171"/>
      <c r="L733" s="39"/>
      <c r="M733" s="39"/>
      <c r="N733" s="39"/>
      <c r="O733" s="39"/>
    </row>
    <row r="734" spans="11:15" ht="15" customHeight="1" x14ac:dyDescent="0.25">
      <c r="K734" s="171"/>
      <c r="L734" s="39"/>
      <c r="M734" s="39"/>
      <c r="N734" s="39"/>
      <c r="O734" s="39"/>
    </row>
    <row r="735" spans="11:15" ht="15" customHeight="1" x14ac:dyDescent="0.25">
      <c r="K735" s="171"/>
      <c r="L735" s="39"/>
      <c r="M735" s="39"/>
      <c r="N735" s="39"/>
      <c r="O735" s="39"/>
    </row>
    <row r="736" spans="11:15" ht="15" customHeight="1" x14ac:dyDescent="0.25">
      <c r="K736" s="171"/>
      <c r="L736" s="39"/>
      <c r="M736" s="39"/>
      <c r="N736" s="39"/>
      <c r="O736" s="39"/>
    </row>
    <row r="737" spans="11:15" ht="15" customHeight="1" x14ac:dyDescent="0.25">
      <c r="K737" s="171"/>
      <c r="L737" s="39"/>
      <c r="M737" s="39"/>
      <c r="N737" s="39"/>
      <c r="O737" s="39"/>
    </row>
    <row r="738" spans="11:15" ht="15" customHeight="1" x14ac:dyDescent="0.25">
      <c r="K738" s="171"/>
      <c r="L738" s="39"/>
      <c r="M738" s="39"/>
      <c r="N738" s="39"/>
      <c r="O738" s="39"/>
    </row>
    <row r="739" spans="11:15" ht="15" customHeight="1" x14ac:dyDescent="0.25">
      <c r="K739" s="171"/>
      <c r="L739" s="39"/>
      <c r="M739" s="39"/>
      <c r="N739" s="39"/>
      <c r="O739" s="39"/>
    </row>
    <row r="740" spans="11:15" ht="15" customHeight="1" x14ac:dyDescent="0.25">
      <c r="K740" s="171"/>
      <c r="L740" s="39"/>
      <c r="M740" s="39"/>
      <c r="N740" s="39"/>
      <c r="O740" s="39"/>
    </row>
    <row r="741" spans="11:15" ht="15" customHeight="1" x14ac:dyDescent="0.25">
      <c r="K741" s="171"/>
      <c r="L741" s="39"/>
      <c r="M741" s="39"/>
      <c r="N741" s="39"/>
      <c r="O741" s="39"/>
    </row>
    <row r="742" spans="11:15" ht="15" customHeight="1" x14ac:dyDescent="0.25">
      <c r="K742" s="171"/>
      <c r="L742" s="39"/>
      <c r="M742" s="39"/>
      <c r="N742" s="39"/>
      <c r="O742" s="39"/>
    </row>
    <row r="743" spans="11:15" ht="15" customHeight="1" x14ac:dyDescent="0.25">
      <c r="K743" s="171"/>
      <c r="L743" s="39"/>
      <c r="M743" s="39"/>
      <c r="N743" s="39"/>
      <c r="O743" s="39"/>
    </row>
    <row r="744" spans="11:15" ht="15" customHeight="1" x14ac:dyDescent="0.25">
      <c r="K744" s="171"/>
      <c r="L744" s="39"/>
      <c r="M744" s="39"/>
      <c r="N744" s="39"/>
      <c r="O744" s="39"/>
    </row>
    <row r="745" spans="11:15" ht="15" customHeight="1" x14ac:dyDescent="0.25">
      <c r="K745" s="171"/>
      <c r="L745" s="39"/>
      <c r="M745" s="39"/>
      <c r="N745" s="39"/>
      <c r="O745" s="39"/>
    </row>
    <row r="746" spans="11:15" ht="15" customHeight="1" x14ac:dyDescent="0.25">
      <c r="K746" s="171"/>
      <c r="L746" s="39"/>
      <c r="M746" s="39"/>
      <c r="N746" s="39"/>
      <c r="O746" s="39"/>
    </row>
    <row r="747" spans="11:15" ht="15" customHeight="1" x14ac:dyDescent="0.25">
      <c r="K747" s="171"/>
      <c r="L747" s="39"/>
      <c r="M747" s="39"/>
      <c r="N747" s="39"/>
      <c r="O747" s="39"/>
    </row>
    <row r="748" spans="11:15" ht="15" customHeight="1" x14ac:dyDescent="0.25">
      <c r="K748" s="171"/>
      <c r="L748" s="39"/>
      <c r="M748" s="39"/>
      <c r="N748" s="39"/>
      <c r="O748" s="39"/>
    </row>
    <row r="749" spans="11:15" ht="15" customHeight="1" x14ac:dyDescent="0.25">
      <c r="K749" s="171"/>
      <c r="L749" s="39"/>
      <c r="M749" s="39"/>
      <c r="N749" s="39"/>
      <c r="O749" s="39"/>
    </row>
    <row r="750" spans="11:15" ht="15" customHeight="1" x14ac:dyDescent="0.25">
      <c r="K750" s="171"/>
      <c r="L750" s="39"/>
      <c r="M750" s="39"/>
      <c r="N750" s="39"/>
      <c r="O750" s="39"/>
    </row>
    <row r="751" spans="11:15" ht="15" customHeight="1" x14ac:dyDescent="0.25">
      <c r="K751" s="171"/>
      <c r="L751" s="39"/>
      <c r="M751" s="39"/>
      <c r="N751" s="39"/>
      <c r="O751" s="39"/>
    </row>
    <row r="752" spans="11:15" ht="15" customHeight="1" x14ac:dyDescent="0.25">
      <c r="K752" s="171"/>
      <c r="L752" s="39"/>
      <c r="M752" s="39"/>
      <c r="N752" s="39"/>
      <c r="O752" s="39"/>
    </row>
    <row r="753" spans="11:15" ht="15" customHeight="1" x14ac:dyDescent="0.25">
      <c r="K753" s="171"/>
      <c r="L753" s="39"/>
      <c r="M753" s="39"/>
      <c r="N753" s="39"/>
      <c r="O753" s="39"/>
    </row>
    <row r="754" spans="11:15" ht="15" customHeight="1" x14ac:dyDescent="0.25">
      <c r="K754" s="171"/>
      <c r="L754" s="39"/>
      <c r="M754" s="39"/>
      <c r="N754" s="39"/>
      <c r="O754" s="39"/>
    </row>
    <row r="755" spans="11:15" ht="15" customHeight="1" x14ac:dyDescent="0.25">
      <c r="K755" s="171"/>
      <c r="L755" s="39"/>
      <c r="M755" s="39"/>
      <c r="N755" s="39"/>
      <c r="O755" s="39"/>
    </row>
    <row r="756" spans="11:15" ht="15" customHeight="1" x14ac:dyDescent="0.25">
      <c r="K756" s="171"/>
      <c r="L756" s="39"/>
      <c r="M756" s="39"/>
      <c r="N756" s="39"/>
      <c r="O756" s="39"/>
    </row>
    <row r="757" spans="11:15" ht="15" customHeight="1" x14ac:dyDescent="0.25">
      <c r="K757" s="171"/>
      <c r="L757" s="39"/>
      <c r="M757" s="39"/>
      <c r="N757" s="39"/>
      <c r="O757" s="39"/>
    </row>
    <row r="758" spans="11:15" ht="15" customHeight="1" x14ac:dyDescent="0.25">
      <c r="K758" s="171"/>
      <c r="L758" s="39"/>
      <c r="M758" s="39"/>
      <c r="N758" s="39"/>
      <c r="O758" s="39"/>
    </row>
    <row r="759" spans="11:15" ht="15" customHeight="1" x14ac:dyDescent="0.25">
      <c r="K759" s="171"/>
      <c r="L759" s="39"/>
      <c r="M759" s="39"/>
      <c r="N759" s="39"/>
      <c r="O759" s="39"/>
    </row>
    <row r="760" spans="11:15" ht="15" customHeight="1" x14ac:dyDescent="0.25">
      <c r="K760" s="171"/>
      <c r="L760" s="39"/>
      <c r="M760" s="39"/>
      <c r="N760" s="39"/>
      <c r="O760" s="39"/>
    </row>
    <row r="761" spans="11:15" ht="15" customHeight="1" x14ac:dyDescent="0.25">
      <c r="K761" s="171"/>
      <c r="L761" s="39"/>
      <c r="M761" s="39"/>
      <c r="N761" s="39"/>
      <c r="O761" s="39"/>
    </row>
    <row r="762" spans="11:15" ht="15" customHeight="1" x14ac:dyDescent="0.25">
      <c r="K762" s="171"/>
      <c r="L762" s="39"/>
      <c r="M762" s="39"/>
      <c r="N762" s="39"/>
      <c r="O762" s="39"/>
    </row>
    <row r="763" spans="11:15" ht="15" customHeight="1" x14ac:dyDescent="0.25">
      <c r="K763" s="171"/>
      <c r="L763" s="39"/>
      <c r="M763" s="39"/>
      <c r="N763" s="39"/>
      <c r="O763" s="39"/>
    </row>
    <row r="764" spans="11:15" ht="15" customHeight="1" x14ac:dyDescent="0.25">
      <c r="K764" s="171"/>
      <c r="L764" s="39"/>
      <c r="M764" s="39"/>
      <c r="N764" s="39"/>
      <c r="O764" s="39"/>
    </row>
    <row r="765" spans="11:15" ht="15" customHeight="1" x14ac:dyDescent="0.25">
      <c r="K765" s="171"/>
      <c r="L765" s="39"/>
      <c r="M765" s="39"/>
      <c r="N765" s="39"/>
      <c r="O765" s="39"/>
    </row>
    <row r="766" spans="11:15" ht="15" customHeight="1" x14ac:dyDescent="0.25">
      <c r="K766" s="171"/>
      <c r="L766" s="39"/>
      <c r="M766" s="39"/>
      <c r="N766" s="39"/>
      <c r="O766" s="39"/>
    </row>
    <row r="767" spans="11:15" ht="15" customHeight="1" x14ac:dyDescent="0.25">
      <c r="K767" s="171"/>
      <c r="L767" s="39"/>
      <c r="M767" s="39"/>
      <c r="N767" s="39"/>
      <c r="O767" s="39"/>
    </row>
    <row r="768" spans="11:15" ht="15" customHeight="1" x14ac:dyDescent="0.25">
      <c r="K768" s="171"/>
      <c r="L768" s="39"/>
      <c r="M768" s="39"/>
      <c r="N768" s="39"/>
      <c r="O768" s="39"/>
    </row>
    <row r="769" spans="11:15" ht="15" customHeight="1" x14ac:dyDescent="0.25">
      <c r="K769" s="171"/>
      <c r="L769" s="39"/>
      <c r="M769" s="39"/>
      <c r="N769" s="39"/>
      <c r="O769" s="39"/>
    </row>
    <row r="770" spans="11:15" ht="15" customHeight="1" x14ac:dyDescent="0.25">
      <c r="K770" s="171"/>
      <c r="L770" s="39"/>
      <c r="M770" s="39"/>
      <c r="N770" s="39"/>
      <c r="O770" s="39"/>
    </row>
    <row r="771" spans="11:15" ht="15" customHeight="1" x14ac:dyDescent="0.25">
      <c r="K771" s="171"/>
      <c r="L771" s="39"/>
      <c r="M771" s="39"/>
      <c r="N771" s="39"/>
      <c r="O771" s="39"/>
    </row>
    <row r="772" spans="11:15" ht="15" customHeight="1" x14ac:dyDescent="0.25">
      <c r="K772" s="171"/>
      <c r="L772" s="39"/>
      <c r="M772" s="39"/>
      <c r="N772" s="39"/>
      <c r="O772" s="39"/>
    </row>
    <row r="773" spans="11:15" ht="15" customHeight="1" x14ac:dyDescent="0.25">
      <c r="K773" s="171"/>
      <c r="L773" s="39"/>
      <c r="M773" s="39"/>
      <c r="N773" s="39"/>
      <c r="O773" s="39"/>
    </row>
    <row r="774" spans="11:15" ht="15" customHeight="1" x14ac:dyDescent="0.25">
      <c r="K774" s="171"/>
      <c r="L774" s="39"/>
      <c r="M774" s="39"/>
      <c r="N774" s="39"/>
      <c r="O774" s="39"/>
    </row>
    <row r="775" spans="11:15" ht="15" customHeight="1" x14ac:dyDescent="0.25">
      <c r="K775" s="171"/>
      <c r="L775" s="39"/>
      <c r="M775" s="39"/>
      <c r="N775" s="39"/>
      <c r="O775" s="39"/>
    </row>
    <row r="776" spans="11:15" ht="15" customHeight="1" x14ac:dyDescent="0.25">
      <c r="K776" s="171"/>
      <c r="L776" s="39"/>
      <c r="M776" s="39"/>
      <c r="N776" s="39"/>
      <c r="O776" s="39"/>
    </row>
    <row r="777" spans="11:15" ht="15" customHeight="1" x14ac:dyDescent="0.25">
      <c r="K777" s="171"/>
      <c r="L777" s="39"/>
      <c r="M777" s="39"/>
      <c r="N777" s="39"/>
      <c r="O777" s="39"/>
    </row>
    <row r="778" spans="11:15" ht="15" customHeight="1" x14ac:dyDescent="0.25">
      <c r="K778" s="171"/>
      <c r="L778" s="39"/>
      <c r="M778" s="39"/>
      <c r="N778" s="39"/>
      <c r="O778" s="39"/>
    </row>
    <row r="779" spans="11:15" ht="15" customHeight="1" x14ac:dyDescent="0.25">
      <c r="K779" s="171"/>
      <c r="L779" s="39"/>
      <c r="M779" s="39"/>
      <c r="N779" s="39"/>
      <c r="O779" s="39"/>
    </row>
    <row r="780" spans="11:15" ht="15" customHeight="1" x14ac:dyDescent="0.25">
      <c r="K780" s="171"/>
      <c r="L780" s="39"/>
      <c r="M780" s="39"/>
      <c r="N780" s="39"/>
      <c r="O780" s="39"/>
    </row>
    <row r="781" spans="11:15" ht="15" customHeight="1" x14ac:dyDescent="0.25">
      <c r="K781" s="171"/>
      <c r="L781" s="39"/>
      <c r="M781" s="39"/>
      <c r="N781" s="39"/>
      <c r="O781" s="39"/>
    </row>
    <row r="782" spans="11:15" ht="15" customHeight="1" x14ac:dyDescent="0.25">
      <c r="K782" s="171"/>
      <c r="L782" s="39"/>
      <c r="M782" s="39"/>
      <c r="N782" s="39"/>
      <c r="O782" s="39"/>
    </row>
    <row r="783" spans="11:15" ht="15" customHeight="1" x14ac:dyDescent="0.25">
      <c r="K783" s="171"/>
      <c r="L783" s="39"/>
      <c r="M783" s="39"/>
      <c r="N783" s="39"/>
      <c r="O783" s="39"/>
    </row>
    <row r="784" spans="11:15" ht="15" customHeight="1" x14ac:dyDescent="0.25">
      <c r="K784" s="171"/>
      <c r="L784" s="39"/>
      <c r="M784" s="39"/>
      <c r="N784" s="39"/>
      <c r="O784" s="39"/>
    </row>
    <row r="785" spans="11:15" ht="15" customHeight="1" x14ac:dyDescent="0.25">
      <c r="K785" s="171"/>
      <c r="L785" s="39"/>
      <c r="M785" s="39"/>
      <c r="N785" s="39"/>
      <c r="O785" s="39"/>
    </row>
    <row r="786" spans="11:15" ht="15" customHeight="1" x14ac:dyDescent="0.25">
      <c r="K786" s="171"/>
      <c r="L786" s="39"/>
      <c r="M786" s="39"/>
      <c r="N786" s="39"/>
      <c r="O786" s="39"/>
    </row>
    <row r="787" spans="11:15" ht="15" customHeight="1" x14ac:dyDescent="0.25">
      <c r="K787" s="171"/>
      <c r="L787" s="39"/>
      <c r="M787" s="39"/>
      <c r="N787" s="39"/>
      <c r="O787" s="39"/>
    </row>
    <row r="788" spans="11:15" ht="15" customHeight="1" x14ac:dyDescent="0.25">
      <c r="K788" s="171"/>
      <c r="L788" s="39"/>
      <c r="M788" s="39"/>
      <c r="N788" s="39"/>
      <c r="O788" s="39"/>
    </row>
    <row r="789" spans="11:15" ht="15" customHeight="1" x14ac:dyDescent="0.25">
      <c r="K789" s="171"/>
      <c r="L789" s="39"/>
      <c r="M789" s="39"/>
      <c r="N789" s="39"/>
      <c r="O789" s="39"/>
    </row>
    <row r="790" spans="11:15" ht="15" customHeight="1" x14ac:dyDescent="0.25">
      <c r="K790" s="171"/>
      <c r="L790" s="39"/>
      <c r="M790" s="39"/>
      <c r="N790" s="39"/>
      <c r="O790" s="39"/>
    </row>
    <row r="791" spans="11:15" ht="15" customHeight="1" x14ac:dyDescent="0.25">
      <c r="K791" s="171"/>
      <c r="L791" s="39"/>
      <c r="M791" s="39"/>
      <c r="N791" s="39"/>
      <c r="O791" s="39"/>
    </row>
    <row r="792" spans="11:15" ht="15" customHeight="1" x14ac:dyDescent="0.25">
      <c r="K792" s="171"/>
      <c r="L792" s="39"/>
      <c r="M792" s="39"/>
      <c r="N792" s="39"/>
      <c r="O792" s="39"/>
    </row>
    <row r="793" spans="11:15" ht="15" customHeight="1" x14ac:dyDescent="0.25">
      <c r="K793" s="171"/>
      <c r="L793" s="39"/>
      <c r="M793" s="39"/>
      <c r="N793" s="39"/>
      <c r="O793" s="39"/>
    </row>
    <row r="794" spans="11:15" ht="15" customHeight="1" x14ac:dyDescent="0.25">
      <c r="K794" s="171"/>
      <c r="L794" s="39"/>
      <c r="M794" s="39"/>
      <c r="N794" s="39"/>
      <c r="O794" s="39"/>
    </row>
    <row r="795" spans="11:15" ht="15" customHeight="1" x14ac:dyDescent="0.25">
      <c r="K795" s="171"/>
      <c r="L795" s="39"/>
      <c r="M795" s="39"/>
      <c r="N795" s="39"/>
      <c r="O795" s="39"/>
    </row>
    <row r="796" spans="11:15" ht="15" customHeight="1" x14ac:dyDescent="0.25">
      <c r="K796" s="171"/>
      <c r="L796" s="39"/>
      <c r="M796" s="39"/>
      <c r="N796" s="39"/>
      <c r="O796" s="39"/>
    </row>
    <row r="797" spans="11:15" ht="15" customHeight="1" x14ac:dyDescent="0.25">
      <c r="K797" s="171"/>
      <c r="L797" s="39"/>
      <c r="M797" s="39"/>
      <c r="N797" s="39"/>
      <c r="O797" s="39"/>
    </row>
    <row r="798" spans="11:15" ht="15" customHeight="1" x14ac:dyDescent="0.25">
      <c r="K798" s="171"/>
      <c r="L798" s="39"/>
      <c r="M798" s="39"/>
      <c r="N798" s="39"/>
      <c r="O798" s="39"/>
    </row>
    <row r="799" spans="11:15" ht="15" customHeight="1" x14ac:dyDescent="0.25">
      <c r="K799" s="171"/>
      <c r="L799" s="39"/>
      <c r="M799" s="39"/>
      <c r="N799" s="39"/>
      <c r="O799" s="39"/>
    </row>
    <row r="800" spans="11:15" ht="15" customHeight="1" x14ac:dyDescent="0.25">
      <c r="K800" s="171"/>
      <c r="L800" s="39"/>
      <c r="M800" s="39"/>
      <c r="N800" s="39"/>
      <c r="O800" s="39"/>
    </row>
    <row r="801" spans="11:15" ht="15" customHeight="1" x14ac:dyDescent="0.25">
      <c r="K801" s="171"/>
      <c r="L801" s="39"/>
      <c r="M801" s="39"/>
      <c r="N801" s="39"/>
      <c r="O801" s="39"/>
    </row>
    <row r="802" spans="11:15" ht="15" customHeight="1" x14ac:dyDescent="0.25">
      <c r="K802" s="171"/>
      <c r="L802" s="39"/>
      <c r="M802" s="39"/>
      <c r="N802" s="39"/>
      <c r="O802" s="39"/>
    </row>
    <row r="803" spans="11:15" ht="15" customHeight="1" x14ac:dyDescent="0.25">
      <c r="K803" s="171"/>
      <c r="L803" s="39"/>
      <c r="M803" s="39"/>
      <c r="N803" s="39"/>
      <c r="O803" s="39"/>
    </row>
    <row r="804" spans="11:15" ht="15" customHeight="1" x14ac:dyDescent="0.25">
      <c r="K804" s="171"/>
      <c r="L804" s="39"/>
      <c r="M804" s="39"/>
      <c r="N804" s="39"/>
      <c r="O804" s="39"/>
    </row>
    <row r="805" spans="11:15" ht="15" customHeight="1" x14ac:dyDescent="0.25">
      <c r="K805" s="171"/>
      <c r="L805" s="39"/>
      <c r="M805" s="39"/>
      <c r="N805" s="39"/>
      <c r="O805" s="39"/>
    </row>
    <row r="806" spans="11:15" ht="15" customHeight="1" x14ac:dyDescent="0.25">
      <c r="K806" s="171"/>
      <c r="L806" s="39"/>
      <c r="M806" s="39"/>
      <c r="N806" s="39"/>
      <c r="O806" s="39"/>
    </row>
    <row r="807" spans="11:15" ht="15" customHeight="1" x14ac:dyDescent="0.25">
      <c r="K807" s="171"/>
      <c r="L807" s="39"/>
      <c r="M807" s="39"/>
      <c r="N807" s="39"/>
      <c r="O807" s="39"/>
    </row>
    <row r="808" spans="11:15" ht="15" customHeight="1" x14ac:dyDescent="0.25">
      <c r="K808" s="171"/>
      <c r="L808" s="39"/>
      <c r="M808" s="39"/>
      <c r="N808" s="39"/>
      <c r="O808" s="39"/>
    </row>
    <row r="809" spans="11:15" ht="15" customHeight="1" x14ac:dyDescent="0.25">
      <c r="K809" s="171"/>
      <c r="L809" s="39"/>
      <c r="M809" s="39"/>
      <c r="N809" s="39"/>
      <c r="O809" s="39"/>
    </row>
    <row r="810" spans="11:15" ht="15" customHeight="1" x14ac:dyDescent="0.25">
      <c r="K810" s="171"/>
      <c r="L810" s="39"/>
      <c r="M810" s="39"/>
      <c r="N810" s="39"/>
      <c r="O810" s="39"/>
    </row>
    <row r="811" spans="11:15" ht="15" customHeight="1" x14ac:dyDescent="0.25">
      <c r="K811" s="171"/>
      <c r="L811" s="39"/>
      <c r="M811" s="39"/>
      <c r="N811" s="39"/>
      <c r="O811" s="39"/>
    </row>
    <row r="812" spans="11:15" ht="15" customHeight="1" x14ac:dyDescent="0.25">
      <c r="K812" s="171"/>
      <c r="L812" s="39"/>
      <c r="M812" s="39"/>
      <c r="N812" s="39"/>
      <c r="O812" s="39"/>
    </row>
    <row r="813" spans="11:15" ht="15" customHeight="1" x14ac:dyDescent="0.25">
      <c r="K813" s="171"/>
      <c r="L813" s="39"/>
      <c r="M813" s="39"/>
      <c r="N813" s="39"/>
      <c r="O813" s="39"/>
    </row>
    <row r="814" spans="11:15" ht="15" customHeight="1" x14ac:dyDescent="0.25">
      <c r="K814" s="171"/>
      <c r="L814" s="39"/>
      <c r="M814" s="39"/>
      <c r="N814" s="39"/>
      <c r="O814" s="39"/>
    </row>
    <row r="815" spans="11:15" ht="15" customHeight="1" x14ac:dyDescent="0.25">
      <c r="K815" s="171"/>
      <c r="L815" s="39"/>
      <c r="M815" s="39"/>
      <c r="N815" s="39"/>
      <c r="O815" s="39"/>
    </row>
    <row r="816" spans="11:15" ht="15" customHeight="1" x14ac:dyDescent="0.25">
      <c r="K816" s="171"/>
      <c r="L816" s="39"/>
      <c r="M816" s="39"/>
      <c r="N816" s="39"/>
      <c r="O816" s="39"/>
    </row>
    <row r="817" spans="11:15" ht="15" customHeight="1" x14ac:dyDescent="0.25">
      <c r="K817" s="171"/>
      <c r="L817" s="39"/>
      <c r="M817" s="39"/>
      <c r="N817" s="39"/>
      <c r="O817" s="39"/>
    </row>
    <row r="818" spans="11:15" ht="15" customHeight="1" x14ac:dyDescent="0.25">
      <c r="K818" s="171"/>
      <c r="L818" s="39"/>
      <c r="M818" s="39"/>
      <c r="N818" s="39"/>
      <c r="O818" s="39"/>
    </row>
    <row r="819" spans="11:15" ht="15" customHeight="1" x14ac:dyDescent="0.25">
      <c r="K819" s="171"/>
      <c r="L819" s="39"/>
      <c r="M819" s="39"/>
      <c r="N819" s="39"/>
      <c r="O819" s="39"/>
    </row>
    <row r="820" spans="11:15" ht="15" customHeight="1" x14ac:dyDescent="0.25">
      <c r="K820" s="171"/>
      <c r="L820" s="39"/>
      <c r="M820" s="39"/>
      <c r="N820" s="39"/>
      <c r="O820" s="39"/>
    </row>
    <row r="821" spans="11:15" ht="15" customHeight="1" x14ac:dyDescent="0.25">
      <c r="K821" s="171"/>
      <c r="L821" s="39"/>
      <c r="M821" s="39"/>
      <c r="N821" s="39"/>
      <c r="O821" s="39"/>
    </row>
    <row r="822" spans="11:15" ht="15" customHeight="1" x14ac:dyDescent="0.25">
      <c r="K822" s="171"/>
      <c r="L822" s="39"/>
      <c r="M822" s="39"/>
      <c r="N822" s="39"/>
      <c r="O822" s="39"/>
    </row>
    <row r="823" spans="11:15" ht="15" customHeight="1" x14ac:dyDescent="0.25">
      <c r="K823" s="171"/>
      <c r="L823" s="39"/>
      <c r="M823" s="39"/>
      <c r="N823" s="39"/>
      <c r="O823" s="39"/>
    </row>
    <row r="824" spans="11:15" ht="15" customHeight="1" x14ac:dyDescent="0.25">
      <c r="K824" s="171"/>
      <c r="L824" s="39"/>
      <c r="M824" s="39"/>
      <c r="N824" s="39"/>
      <c r="O824" s="39"/>
    </row>
    <row r="825" spans="11:15" ht="15" customHeight="1" x14ac:dyDescent="0.25">
      <c r="K825" s="171"/>
      <c r="L825" s="39"/>
      <c r="M825" s="39"/>
      <c r="N825" s="39"/>
      <c r="O825" s="39"/>
    </row>
    <row r="826" spans="11:15" ht="15" customHeight="1" x14ac:dyDescent="0.25">
      <c r="K826" s="171"/>
      <c r="L826" s="39"/>
      <c r="M826" s="39"/>
      <c r="N826" s="39"/>
      <c r="O826" s="39"/>
    </row>
    <row r="827" spans="11:15" ht="15" customHeight="1" x14ac:dyDescent="0.25">
      <c r="K827" s="171"/>
      <c r="L827" s="39"/>
      <c r="M827" s="39"/>
      <c r="N827" s="39"/>
      <c r="O827" s="39"/>
    </row>
    <row r="828" spans="11:15" ht="15" customHeight="1" x14ac:dyDescent="0.25">
      <c r="K828" s="171"/>
      <c r="L828" s="39"/>
      <c r="M828" s="39"/>
      <c r="N828" s="39"/>
      <c r="O828" s="39"/>
    </row>
    <row r="829" spans="11:15" ht="15" customHeight="1" x14ac:dyDescent="0.25">
      <c r="K829" s="171"/>
      <c r="L829" s="39"/>
      <c r="M829" s="39"/>
      <c r="N829" s="39"/>
      <c r="O829" s="39"/>
    </row>
    <row r="830" spans="11:15" ht="15" customHeight="1" x14ac:dyDescent="0.25">
      <c r="K830" s="171"/>
      <c r="L830" s="39"/>
      <c r="M830" s="39"/>
      <c r="N830" s="39"/>
      <c r="O830" s="39"/>
    </row>
    <row r="831" spans="11:15" ht="15" customHeight="1" x14ac:dyDescent="0.25">
      <c r="K831" s="171"/>
      <c r="L831" s="39"/>
      <c r="M831" s="39"/>
      <c r="N831" s="39"/>
      <c r="O831" s="39"/>
    </row>
    <row r="832" spans="11:15" ht="15" customHeight="1" x14ac:dyDescent="0.25">
      <c r="K832" s="171"/>
      <c r="L832" s="39"/>
      <c r="M832" s="39"/>
      <c r="N832" s="39"/>
      <c r="O832" s="39"/>
    </row>
    <row r="833" spans="11:15" ht="15" customHeight="1" x14ac:dyDescent="0.25">
      <c r="K833" s="171"/>
      <c r="L833" s="39"/>
      <c r="M833" s="39"/>
      <c r="N833" s="39"/>
      <c r="O833" s="39"/>
    </row>
    <row r="834" spans="11:15" ht="15" customHeight="1" x14ac:dyDescent="0.25">
      <c r="K834" s="171"/>
      <c r="L834" s="39"/>
      <c r="M834" s="39"/>
      <c r="N834" s="39"/>
      <c r="O834" s="39"/>
    </row>
    <row r="835" spans="11:15" ht="15" customHeight="1" x14ac:dyDescent="0.25">
      <c r="K835" s="171"/>
      <c r="L835" s="39"/>
      <c r="M835" s="39"/>
      <c r="N835" s="39"/>
      <c r="O835" s="39"/>
    </row>
    <row r="836" spans="11:15" ht="15" customHeight="1" x14ac:dyDescent="0.25">
      <c r="K836" s="171"/>
      <c r="L836" s="39"/>
      <c r="M836" s="39"/>
      <c r="N836" s="39"/>
      <c r="O836" s="39"/>
    </row>
    <row r="837" spans="11:15" ht="15" customHeight="1" x14ac:dyDescent="0.25">
      <c r="K837" s="171"/>
      <c r="L837" s="39"/>
      <c r="M837" s="39"/>
      <c r="N837" s="39"/>
      <c r="O837" s="39"/>
    </row>
    <row r="838" spans="11:15" ht="15" customHeight="1" x14ac:dyDescent="0.25">
      <c r="K838" s="171"/>
      <c r="L838" s="39"/>
      <c r="M838" s="39"/>
      <c r="N838" s="39"/>
      <c r="O838" s="39"/>
    </row>
    <row r="839" spans="11:15" ht="15" customHeight="1" x14ac:dyDescent="0.25">
      <c r="K839" s="171"/>
      <c r="L839" s="39"/>
      <c r="M839" s="39"/>
      <c r="N839" s="39"/>
      <c r="O839" s="39"/>
    </row>
    <row r="840" spans="11:15" ht="15" customHeight="1" x14ac:dyDescent="0.25">
      <c r="K840" s="171"/>
      <c r="L840" s="39"/>
      <c r="M840" s="39"/>
      <c r="N840" s="39"/>
      <c r="O840" s="39"/>
    </row>
    <row r="841" spans="11:15" ht="15" customHeight="1" x14ac:dyDescent="0.25">
      <c r="K841" s="171"/>
      <c r="L841" s="39"/>
      <c r="M841" s="39"/>
      <c r="N841" s="39"/>
      <c r="O841" s="39"/>
    </row>
    <row r="842" spans="11:15" ht="15" customHeight="1" x14ac:dyDescent="0.25">
      <c r="K842" s="171"/>
      <c r="L842" s="39"/>
      <c r="M842" s="39"/>
      <c r="N842" s="39"/>
      <c r="O842" s="39"/>
    </row>
    <row r="843" spans="11:15" ht="15" customHeight="1" x14ac:dyDescent="0.25">
      <c r="K843" s="171"/>
      <c r="L843" s="39"/>
      <c r="M843" s="39"/>
      <c r="N843" s="39"/>
      <c r="O843" s="39"/>
    </row>
    <row r="844" spans="11:15" ht="15" customHeight="1" x14ac:dyDescent="0.25">
      <c r="K844" s="171"/>
      <c r="L844" s="39"/>
      <c r="M844" s="39"/>
      <c r="N844" s="39"/>
      <c r="O844" s="39"/>
    </row>
    <row r="845" spans="11:15" ht="15" customHeight="1" x14ac:dyDescent="0.25">
      <c r="K845" s="171"/>
      <c r="L845" s="39"/>
      <c r="M845" s="39"/>
      <c r="N845" s="39"/>
      <c r="O845" s="39"/>
    </row>
    <row r="846" spans="11:15" ht="15" customHeight="1" x14ac:dyDescent="0.25">
      <c r="K846" s="171"/>
      <c r="L846" s="39"/>
      <c r="M846" s="39"/>
      <c r="N846" s="39"/>
      <c r="O846" s="39"/>
    </row>
    <row r="847" spans="11:15" ht="15" customHeight="1" x14ac:dyDescent="0.25">
      <c r="K847" s="171"/>
      <c r="L847" s="39"/>
      <c r="M847" s="39"/>
      <c r="N847" s="39"/>
      <c r="O847" s="39"/>
    </row>
    <row r="848" spans="11:15" ht="15" customHeight="1" x14ac:dyDescent="0.25">
      <c r="K848" s="171"/>
      <c r="L848" s="39"/>
      <c r="M848" s="39"/>
      <c r="N848" s="39"/>
      <c r="O848" s="39"/>
    </row>
    <row r="849" spans="11:15" ht="15" customHeight="1" x14ac:dyDescent="0.25">
      <c r="K849" s="171"/>
      <c r="L849" s="39"/>
      <c r="M849" s="39"/>
      <c r="N849" s="39"/>
      <c r="O849" s="39"/>
    </row>
    <row r="850" spans="11:15" ht="15" customHeight="1" x14ac:dyDescent="0.25">
      <c r="K850" s="171"/>
      <c r="L850" s="39"/>
      <c r="M850" s="39"/>
      <c r="N850" s="39"/>
      <c r="O850" s="39"/>
    </row>
    <row r="851" spans="11:15" ht="15" customHeight="1" x14ac:dyDescent="0.25">
      <c r="K851" s="171"/>
      <c r="L851" s="39"/>
      <c r="M851" s="39"/>
      <c r="N851" s="39"/>
      <c r="O851" s="39"/>
    </row>
    <row r="852" spans="11:15" ht="15" customHeight="1" x14ac:dyDescent="0.25">
      <c r="K852" s="171"/>
      <c r="L852" s="39"/>
      <c r="M852" s="39"/>
      <c r="N852" s="39"/>
      <c r="O852" s="39"/>
    </row>
    <row r="853" spans="11:15" ht="15" customHeight="1" x14ac:dyDescent="0.25">
      <c r="K853" s="171"/>
      <c r="L853" s="39"/>
      <c r="M853" s="39"/>
      <c r="N853" s="39"/>
      <c r="O853" s="39"/>
    </row>
    <row r="854" spans="11:15" ht="15" customHeight="1" x14ac:dyDescent="0.25">
      <c r="K854" s="171"/>
      <c r="L854" s="39"/>
      <c r="M854" s="39"/>
      <c r="N854" s="39"/>
      <c r="O854" s="39"/>
    </row>
    <row r="855" spans="11:15" ht="15" customHeight="1" x14ac:dyDescent="0.25">
      <c r="K855" s="171"/>
      <c r="L855" s="39"/>
      <c r="M855" s="39"/>
      <c r="N855" s="39"/>
      <c r="O855" s="39"/>
    </row>
    <row r="856" spans="11:15" ht="15" customHeight="1" x14ac:dyDescent="0.25">
      <c r="K856" s="171"/>
      <c r="L856" s="39"/>
      <c r="M856" s="39"/>
      <c r="N856" s="39"/>
      <c r="O856" s="39"/>
    </row>
    <row r="857" spans="11:15" ht="15" customHeight="1" x14ac:dyDescent="0.25">
      <c r="K857" s="171"/>
      <c r="L857" s="39"/>
      <c r="M857" s="39"/>
      <c r="N857" s="39"/>
      <c r="O857" s="39"/>
    </row>
    <row r="858" spans="11:15" ht="15" customHeight="1" x14ac:dyDescent="0.25">
      <c r="K858" s="171"/>
      <c r="L858" s="39"/>
      <c r="M858" s="39"/>
      <c r="N858" s="39"/>
      <c r="O858" s="39"/>
    </row>
    <row r="859" spans="11:15" ht="15" customHeight="1" x14ac:dyDescent="0.25">
      <c r="K859" s="171"/>
      <c r="L859" s="39"/>
      <c r="M859" s="39"/>
      <c r="N859" s="39"/>
      <c r="O859" s="39"/>
    </row>
    <row r="860" spans="11:15" ht="15" customHeight="1" x14ac:dyDescent="0.25">
      <c r="K860" s="171"/>
      <c r="L860" s="39"/>
      <c r="M860" s="39"/>
      <c r="N860" s="39"/>
      <c r="O860" s="39"/>
    </row>
    <row r="861" spans="11:15" ht="15" customHeight="1" x14ac:dyDescent="0.25">
      <c r="K861" s="171"/>
      <c r="L861" s="39"/>
      <c r="M861" s="39"/>
      <c r="N861" s="39"/>
      <c r="O861" s="39"/>
    </row>
    <row r="862" spans="11:15" ht="15" customHeight="1" x14ac:dyDescent="0.25">
      <c r="K862" s="171"/>
      <c r="L862" s="39"/>
      <c r="M862" s="39"/>
      <c r="N862" s="39"/>
      <c r="O862" s="39"/>
    </row>
    <row r="863" spans="11:15" ht="15" customHeight="1" x14ac:dyDescent="0.25">
      <c r="K863" s="171"/>
      <c r="L863" s="39"/>
      <c r="M863" s="39"/>
      <c r="N863" s="39"/>
      <c r="O863" s="39"/>
    </row>
    <row r="864" spans="11:15" ht="15" customHeight="1" x14ac:dyDescent="0.25">
      <c r="K864" s="171"/>
      <c r="L864" s="39"/>
      <c r="M864" s="39"/>
      <c r="N864" s="39"/>
      <c r="O864" s="39"/>
    </row>
    <row r="865" spans="11:15" ht="15" customHeight="1" x14ac:dyDescent="0.25">
      <c r="K865" s="171"/>
      <c r="L865" s="39"/>
      <c r="M865" s="39"/>
      <c r="N865" s="39"/>
      <c r="O865" s="39"/>
    </row>
    <row r="866" spans="11:15" ht="15" customHeight="1" x14ac:dyDescent="0.25">
      <c r="K866" s="171"/>
      <c r="L866" s="39"/>
      <c r="M866" s="39"/>
      <c r="N866" s="39"/>
      <c r="O866" s="39"/>
    </row>
    <row r="867" spans="11:15" ht="15" customHeight="1" x14ac:dyDescent="0.25">
      <c r="K867" s="171"/>
      <c r="L867" s="39"/>
      <c r="M867" s="39"/>
      <c r="N867" s="39"/>
      <c r="O867" s="39"/>
    </row>
    <row r="868" spans="11:15" ht="15" customHeight="1" x14ac:dyDescent="0.25">
      <c r="K868" s="171"/>
      <c r="L868" s="39"/>
      <c r="M868" s="39"/>
      <c r="N868" s="39"/>
      <c r="O868" s="39"/>
    </row>
    <row r="869" spans="11:15" ht="15" customHeight="1" x14ac:dyDescent="0.25">
      <c r="K869" s="171"/>
      <c r="L869" s="39"/>
      <c r="M869" s="39"/>
      <c r="N869" s="39"/>
      <c r="O869" s="39"/>
    </row>
    <row r="870" spans="11:15" ht="15" customHeight="1" x14ac:dyDescent="0.25">
      <c r="K870" s="171"/>
      <c r="L870" s="39"/>
      <c r="M870" s="39"/>
      <c r="N870" s="39"/>
      <c r="O870" s="39"/>
    </row>
    <row r="871" spans="11:15" ht="15" customHeight="1" x14ac:dyDescent="0.25">
      <c r="K871" s="171"/>
      <c r="L871" s="39"/>
      <c r="M871" s="39"/>
      <c r="N871" s="39"/>
      <c r="O871" s="39"/>
    </row>
    <row r="872" spans="11:15" ht="15" customHeight="1" x14ac:dyDescent="0.25">
      <c r="K872" s="171"/>
      <c r="L872" s="39"/>
      <c r="M872" s="39"/>
      <c r="N872" s="39"/>
      <c r="O872" s="39"/>
    </row>
    <row r="873" spans="11:15" ht="15" customHeight="1" x14ac:dyDescent="0.25">
      <c r="K873" s="171"/>
      <c r="L873" s="39"/>
      <c r="M873" s="39"/>
      <c r="N873" s="39"/>
      <c r="O873" s="39"/>
    </row>
    <row r="874" spans="11:15" ht="15" customHeight="1" x14ac:dyDescent="0.25">
      <c r="K874" s="171"/>
      <c r="L874" s="39"/>
      <c r="M874" s="39"/>
      <c r="N874" s="39"/>
      <c r="O874" s="39"/>
    </row>
    <row r="875" spans="11:15" ht="15" customHeight="1" x14ac:dyDescent="0.25">
      <c r="K875" s="171"/>
      <c r="L875" s="39"/>
      <c r="M875" s="39"/>
      <c r="N875" s="39"/>
      <c r="O875" s="39"/>
    </row>
    <row r="876" spans="11:15" ht="15" customHeight="1" x14ac:dyDescent="0.25">
      <c r="K876" s="171"/>
      <c r="L876" s="39"/>
      <c r="M876" s="39"/>
      <c r="N876" s="39"/>
      <c r="O876" s="39"/>
    </row>
    <row r="877" spans="11:15" ht="15" customHeight="1" x14ac:dyDescent="0.25">
      <c r="K877" s="171"/>
      <c r="L877" s="39"/>
      <c r="M877" s="39"/>
      <c r="N877" s="39"/>
      <c r="O877" s="39"/>
    </row>
    <row r="878" spans="11:15" ht="15" customHeight="1" x14ac:dyDescent="0.25">
      <c r="K878" s="171"/>
      <c r="L878" s="39"/>
      <c r="M878" s="39"/>
      <c r="N878" s="39"/>
      <c r="O878" s="39"/>
    </row>
    <row r="879" spans="11:15" ht="15" customHeight="1" x14ac:dyDescent="0.25">
      <c r="K879" s="171"/>
      <c r="L879" s="39"/>
      <c r="M879" s="39"/>
      <c r="N879" s="39"/>
      <c r="O879" s="39"/>
    </row>
    <row r="880" spans="11:15" ht="15" customHeight="1" x14ac:dyDescent="0.25">
      <c r="K880" s="171"/>
      <c r="L880" s="39"/>
      <c r="M880" s="39"/>
      <c r="N880" s="39"/>
      <c r="O880" s="39"/>
    </row>
    <row r="881" spans="11:15" ht="15" customHeight="1" x14ac:dyDescent="0.25">
      <c r="K881" s="171"/>
      <c r="L881" s="39"/>
      <c r="M881" s="39"/>
      <c r="N881" s="39"/>
      <c r="O881" s="39"/>
    </row>
    <row r="882" spans="11:15" ht="15" customHeight="1" x14ac:dyDescent="0.25">
      <c r="K882" s="171"/>
      <c r="L882" s="39"/>
      <c r="M882" s="39"/>
      <c r="N882" s="39"/>
      <c r="O882" s="39"/>
    </row>
    <row r="883" spans="11:15" ht="15" customHeight="1" x14ac:dyDescent="0.25">
      <c r="K883" s="171"/>
      <c r="L883" s="39"/>
      <c r="M883" s="39"/>
      <c r="N883" s="39"/>
      <c r="O883" s="39"/>
    </row>
    <row r="884" spans="11:15" ht="15" customHeight="1" x14ac:dyDescent="0.25">
      <c r="K884" s="171"/>
      <c r="L884" s="39"/>
      <c r="M884" s="39"/>
      <c r="N884" s="39"/>
      <c r="O884" s="39"/>
    </row>
    <row r="885" spans="11:15" ht="15" customHeight="1" x14ac:dyDescent="0.25">
      <c r="K885" s="171"/>
      <c r="L885" s="39"/>
      <c r="M885" s="39"/>
      <c r="N885" s="39"/>
      <c r="O885" s="39"/>
    </row>
    <row r="886" spans="11:15" ht="15" customHeight="1" x14ac:dyDescent="0.25">
      <c r="K886" s="171"/>
      <c r="L886" s="39"/>
      <c r="M886" s="39"/>
      <c r="N886" s="39"/>
      <c r="O886" s="39"/>
    </row>
    <row r="887" spans="11:15" ht="15" customHeight="1" x14ac:dyDescent="0.25">
      <c r="K887" s="171"/>
      <c r="L887" s="39"/>
      <c r="M887" s="39"/>
      <c r="N887" s="39"/>
      <c r="O887" s="39"/>
    </row>
    <row r="888" spans="11:15" ht="15" customHeight="1" x14ac:dyDescent="0.25">
      <c r="K888" s="171"/>
      <c r="L888" s="39"/>
      <c r="M888" s="39"/>
      <c r="N888" s="39"/>
      <c r="O888" s="39"/>
    </row>
    <row r="889" spans="11:15" ht="15" customHeight="1" x14ac:dyDescent="0.25">
      <c r="K889" s="171"/>
      <c r="L889" s="39"/>
      <c r="M889" s="39"/>
      <c r="N889" s="39"/>
      <c r="O889" s="39"/>
    </row>
    <row r="890" spans="11:15" ht="15" customHeight="1" x14ac:dyDescent="0.25">
      <c r="K890" s="171"/>
      <c r="L890" s="39"/>
      <c r="M890" s="39"/>
      <c r="N890" s="39"/>
      <c r="O890" s="39"/>
    </row>
    <row r="891" spans="11:15" ht="15" customHeight="1" x14ac:dyDescent="0.25">
      <c r="K891" s="171"/>
      <c r="L891" s="39"/>
      <c r="M891" s="39"/>
      <c r="N891" s="39"/>
      <c r="O891" s="39"/>
    </row>
    <row r="892" spans="11:15" ht="15" customHeight="1" x14ac:dyDescent="0.25">
      <c r="K892" s="171"/>
      <c r="L892" s="39"/>
      <c r="M892" s="39"/>
      <c r="N892" s="39"/>
      <c r="O892" s="39"/>
    </row>
    <row r="893" spans="11:15" ht="15" customHeight="1" x14ac:dyDescent="0.25">
      <c r="K893" s="171"/>
      <c r="L893" s="39"/>
      <c r="M893" s="39"/>
      <c r="N893" s="39"/>
      <c r="O893" s="39"/>
    </row>
    <row r="894" spans="11:15" ht="15" customHeight="1" x14ac:dyDescent="0.25">
      <c r="K894" s="171"/>
      <c r="L894" s="39"/>
      <c r="M894" s="39"/>
      <c r="N894" s="39"/>
      <c r="O894" s="39"/>
    </row>
    <row r="895" spans="11:15" ht="15" customHeight="1" x14ac:dyDescent="0.25">
      <c r="K895" s="171"/>
      <c r="L895" s="39"/>
      <c r="M895" s="39"/>
      <c r="N895" s="39"/>
      <c r="O895" s="39"/>
    </row>
    <row r="896" spans="11:15" ht="15" customHeight="1" x14ac:dyDescent="0.25">
      <c r="K896" s="171"/>
      <c r="L896" s="39"/>
      <c r="M896" s="39"/>
      <c r="N896" s="39"/>
      <c r="O896" s="39"/>
    </row>
    <row r="897" spans="11:15" ht="15" customHeight="1" x14ac:dyDescent="0.25">
      <c r="K897" s="171"/>
      <c r="L897" s="39"/>
      <c r="M897" s="39"/>
      <c r="N897" s="39"/>
      <c r="O897" s="39"/>
    </row>
    <row r="898" spans="11:15" ht="15" customHeight="1" x14ac:dyDescent="0.25">
      <c r="K898" s="171"/>
      <c r="L898" s="39"/>
      <c r="M898" s="39"/>
      <c r="N898" s="39"/>
      <c r="O898" s="39"/>
    </row>
    <row r="899" spans="11:15" ht="15" customHeight="1" x14ac:dyDescent="0.25">
      <c r="K899" s="171"/>
      <c r="L899" s="39"/>
      <c r="M899" s="39"/>
      <c r="N899" s="39"/>
      <c r="O899" s="39"/>
    </row>
    <row r="900" spans="11:15" ht="15" customHeight="1" x14ac:dyDescent="0.25">
      <c r="K900" s="171"/>
      <c r="L900" s="39"/>
      <c r="M900" s="39"/>
      <c r="N900" s="39"/>
      <c r="O900" s="39"/>
    </row>
    <row r="901" spans="11:15" ht="15" customHeight="1" x14ac:dyDescent="0.25">
      <c r="K901" s="171"/>
      <c r="L901" s="39"/>
      <c r="M901" s="39"/>
      <c r="N901" s="39"/>
      <c r="O901" s="39"/>
    </row>
    <row r="902" spans="11:15" ht="15" customHeight="1" x14ac:dyDescent="0.25">
      <c r="K902" s="171"/>
      <c r="L902" s="39"/>
      <c r="M902" s="39"/>
      <c r="N902" s="39"/>
      <c r="O902" s="39"/>
    </row>
    <row r="903" spans="11:15" ht="15" customHeight="1" x14ac:dyDescent="0.25">
      <c r="K903" s="171"/>
      <c r="L903" s="39"/>
      <c r="M903" s="39"/>
      <c r="N903" s="39"/>
      <c r="O903" s="39"/>
    </row>
    <row r="904" spans="11:15" ht="15" customHeight="1" x14ac:dyDescent="0.25">
      <c r="K904" s="171"/>
      <c r="L904" s="39"/>
      <c r="M904" s="39"/>
      <c r="N904" s="39"/>
      <c r="O904" s="39"/>
    </row>
    <row r="905" spans="11:15" ht="15" customHeight="1" x14ac:dyDescent="0.25">
      <c r="K905" s="171"/>
      <c r="L905" s="39"/>
      <c r="M905" s="39"/>
      <c r="N905" s="39"/>
      <c r="O905" s="39"/>
    </row>
    <row r="906" spans="11:15" ht="15" customHeight="1" x14ac:dyDescent="0.25">
      <c r="K906" s="171"/>
      <c r="L906" s="39"/>
      <c r="M906" s="39"/>
      <c r="N906" s="39"/>
      <c r="O906" s="39"/>
    </row>
    <row r="907" spans="11:15" ht="15" customHeight="1" x14ac:dyDescent="0.25">
      <c r="K907" s="171"/>
      <c r="L907" s="39"/>
      <c r="M907" s="39"/>
      <c r="N907" s="39"/>
      <c r="O907" s="39"/>
    </row>
    <row r="908" spans="11:15" ht="15" customHeight="1" x14ac:dyDescent="0.25">
      <c r="K908" s="171"/>
      <c r="L908" s="39"/>
      <c r="M908" s="39"/>
      <c r="N908" s="39"/>
      <c r="O908" s="39"/>
    </row>
    <row r="909" spans="11:15" ht="15" customHeight="1" x14ac:dyDescent="0.25">
      <c r="K909" s="171"/>
      <c r="L909" s="39"/>
      <c r="M909" s="39"/>
      <c r="N909" s="39"/>
      <c r="O909" s="39"/>
    </row>
    <row r="910" spans="11:15" ht="15" customHeight="1" x14ac:dyDescent="0.25">
      <c r="K910" s="171"/>
      <c r="L910" s="39"/>
      <c r="M910" s="39"/>
      <c r="N910" s="39"/>
      <c r="O910" s="39"/>
    </row>
    <row r="911" spans="11:15" ht="15" customHeight="1" x14ac:dyDescent="0.25">
      <c r="K911" s="171"/>
      <c r="L911" s="39"/>
      <c r="M911" s="39"/>
      <c r="N911" s="39"/>
      <c r="O911" s="39"/>
    </row>
    <row r="912" spans="11:15" ht="15" customHeight="1" x14ac:dyDescent="0.25">
      <c r="K912" s="171"/>
      <c r="L912" s="39"/>
      <c r="M912" s="39"/>
      <c r="N912" s="39"/>
      <c r="O912" s="39"/>
    </row>
    <row r="913" spans="11:15" ht="15" customHeight="1" x14ac:dyDescent="0.25">
      <c r="K913" s="171"/>
      <c r="L913" s="39"/>
      <c r="M913" s="39"/>
      <c r="N913" s="39"/>
      <c r="O913" s="39"/>
    </row>
    <row r="914" spans="11:15" ht="15" customHeight="1" x14ac:dyDescent="0.25">
      <c r="K914" s="171"/>
      <c r="L914" s="39"/>
      <c r="M914" s="39"/>
      <c r="N914" s="39"/>
      <c r="O914" s="39"/>
    </row>
    <row r="915" spans="11:15" ht="15" customHeight="1" x14ac:dyDescent="0.25">
      <c r="K915" s="171"/>
      <c r="L915" s="39"/>
      <c r="M915" s="39"/>
      <c r="N915" s="39"/>
      <c r="O915" s="39"/>
    </row>
    <row r="916" spans="11:15" ht="15" customHeight="1" x14ac:dyDescent="0.25">
      <c r="K916" s="171"/>
      <c r="L916" s="39"/>
      <c r="M916" s="39"/>
      <c r="N916" s="39"/>
      <c r="O916" s="39"/>
    </row>
    <row r="917" spans="11:15" ht="15" customHeight="1" x14ac:dyDescent="0.25">
      <c r="K917" s="171"/>
      <c r="L917" s="39"/>
      <c r="M917" s="39"/>
      <c r="N917" s="39"/>
      <c r="O917" s="39"/>
    </row>
    <row r="918" spans="11:15" ht="15" customHeight="1" x14ac:dyDescent="0.25">
      <c r="K918" s="171"/>
      <c r="L918" s="39"/>
      <c r="M918" s="39"/>
      <c r="N918" s="39"/>
      <c r="O918" s="39"/>
    </row>
    <row r="919" spans="11:15" ht="15" customHeight="1" x14ac:dyDescent="0.25">
      <c r="K919" s="171"/>
      <c r="L919" s="39"/>
      <c r="M919" s="39"/>
      <c r="N919" s="39"/>
      <c r="O919" s="39"/>
    </row>
    <row r="920" spans="11:15" ht="15" customHeight="1" x14ac:dyDescent="0.25">
      <c r="K920" s="171"/>
      <c r="L920" s="39"/>
      <c r="M920" s="39"/>
      <c r="N920" s="39"/>
      <c r="O920" s="39"/>
    </row>
    <row r="921" spans="11:15" ht="15" customHeight="1" x14ac:dyDescent="0.25">
      <c r="K921" s="171"/>
      <c r="L921" s="39"/>
      <c r="M921" s="39"/>
      <c r="N921" s="39"/>
      <c r="O921" s="39"/>
    </row>
    <row r="922" spans="11:15" ht="15" customHeight="1" x14ac:dyDescent="0.25">
      <c r="K922" s="171"/>
      <c r="L922" s="39"/>
      <c r="M922" s="39"/>
      <c r="N922" s="39"/>
      <c r="O922" s="39"/>
    </row>
    <row r="923" spans="11:15" ht="15" customHeight="1" x14ac:dyDescent="0.25">
      <c r="K923" s="171"/>
      <c r="L923" s="39"/>
      <c r="M923" s="39"/>
      <c r="N923" s="39"/>
      <c r="O923" s="39"/>
    </row>
    <row r="924" spans="11:15" ht="15" customHeight="1" x14ac:dyDescent="0.25">
      <c r="K924" s="171"/>
      <c r="L924" s="39"/>
      <c r="M924" s="39"/>
      <c r="N924" s="39"/>
      <c r="O924" s="39"/>
    </row>
    <row r="925" spans="11:15" ht="15" customHeight="1" x14ac:dyDescent="0.25">
      <c r="K925" s="171"/>
      <c r="L925" s="39"/>
      <c r="M925" s="39"/>
      <c r="N925" s="39"/>
      <c r="O925" s="39"/>
    </row>
    <row r="926" spans="11:15" ht="15" customHeight="1" x14ac:dyDescent="0.25">
      <c r="K926" s="171"/>
      <c r="L926" s="39"/>
      <c r="M926" s="39"/>
      <c r="N926" s="39"/>
      <c r="O926" s="39"/>
    </row>
    <row r="927" spans="11:15" ht="15" customHeight="1" x14ac:dyDescent="0.25">
      <c r="K927" s="171"/>
      <c r="L927" s="39"/>
      <c r="M927" s="39"/>
      <c r="N927" s="39"/>
      <c r="O927" s="39"/>
    </row>
    <row r="928" spans="11:15" ht="15" customHeight="1" x14ac:dyDescent="0.25">
      <c r="K928" s="171"/>
      <c r="L928" s="39"/>
      <c r="M928" s="39"/>
      <c r="N928" s="39"/>
      <c r="O928" s="39"/>
    </row>
    <row r="929" spans="11:15" ht="15" customHeight="1" x14ac:dyDescent="0.25">
      <c r="K929" s="171"/>
      <c r="L929" s="39"/>
      <c r="M929" s="39"/>
      <c r="N929" s="39"/>
      <c r="O929" s="39"/>
    </row>
    <row r="930" spans="11:15" ht="15" customHeight="1" x14ac:dyDescent="0.25">
      <c r="K930" s="171"/>
      <c r="L930" s="39"/>
      <c r="M930" s="39"/>
      <c r="N930" s="39"/>
      <c r="O930" s="39"/>
    </row>
    <row r="931" spans="11:15" ht="15" customHeight="1" x14ac:dyDescent="0.25">
      <c r="K931" s="171"/>
      <c r="L931" s="39"/>
      <c r="M931" s="39"/>
      <c r="N931" s="39"/>
      <c r="O931" s="39"/>
    </row>
    <row r="932" spans="11:15" ht="15" customHeight="1" x14ac:dyDescent="0.25">
      <c r="K932" s="171"/>
      <c r="L932" s="39"/>
      <c r="M932" s="39"/>
      <c r="N932" s="39"/>
      <c r="O932" s="39"/>
    </row>
    <row r="933" spans="11:15" ht="15" customHeight="1" x14ac:dyDescent="0.25">
      <c r="K933" s="171"/>
      <c r="L933" s="39"/>
      <c r="M933" s="39"/>
      <c r="N933" s="39"/>
      <c r="O933" s="39"/>
    </row>
    <row r="934" spans="11:15" ht="15" customHeight="1" x14ac:dyDescent="0.25">
      <c r="K934" s="171"/>
      <c r="L934" s="39"/>
      <c r="M934" s="39"/>
      <c r="N934" s="39"/>
      <c r="O934" s="39"/>
    </row>
    <row r="935" spans="11:15" ht="15" customHeight="1" x14ac:dyDescent="0.25">
      <c r="K935" s="171"/>
      <c r="L935" s="39"/>
      <c r="M935" s="39"/>
      <c r="N935" s="39"/>
      <c r="O935" s="39"/>
    </row>
    <row r="936" spans="11:15" ht="15" customHeight="1" x14ac:dyDescent="0.25">
      <c r="K936" s="171"/>
      <c r="L936" s="39"/>
      <c r="M936" s="39"/>
      <c r="N936" s="39"/>
      <c r="O936" s="39"/>
    </row>
    <row r="937" spans="11:15" ht="15" customHeight="1" x14ac:dyDescent="0.25">
      <c r="K937" s="171"/>
      <c r="L937" s="39"/>
      <c r="M937" s="39"/>
      <c r="N937" s="39"/>
      <c r="O937" s="39"/>
    </row>
    <row r="938" spans="11:15" ht="15" customHeight="1" x14ac:dyDescent="0.25">
      <c r="K938" s="171"/>
      <c r="L938" s="39"/>
      <c r="M938" s="39"/>
      <c r="N938" s="39"/>
      <c r="O938" s="39"/>
    </row>
    <row r="939" spans="11:15" ht="15" customHeight="1" x14ac:dyDescent="0.25">
      <c r="K939" s="171"/>
      <c r="L939" s="39"/>
      <c r="M939" s="39"/>
      <c r="N939" s="39"/>
      <c r="O939" s="39"/>
    </row>
    <row r="940" spans="11:15" ht="15" customHeight="1" x14ac:dyDescent="0.25">
      <c r="K940" s="171"/>
      <c r="L940" s="39"/>
      <c r="M940" s="39"/>
      <c r="N940" s="39"/>
      <c r="O940" s="39"/>
    </row>
    <row r="941" spans="11:15" ht="15" customHeight="1" x14ac:dyDescent="0.25">
      <c r="K941" s="171"/>
      <c r="L941" s="39"/>
      <c r="M941" s="39"/>
      <c r="N941" s="39"/>
      <c r="O941" s="39"/>
    </row>
    <row r="942" spans="11:15" ht="15" customHeight="1" x14ac:dyDescent="0.25">
      <c r="K942" s="171"/>
      <c r="L942" s="39"/>
      <c r="M942" s="39"/>
      <c r="N942" s="39"/>
      <c r="O942" s="39"/>
    </row>
    <row r="943" spans="11:15" ht="15" customHeight="1" x14ac:dyDescent="0.25">
      <c r="K943" s="171"/>
      <c r="L943" s="39"/>
      <c r="M943" s="39"/>
      <c r="N943" s="39"/>
      <c r="O943" s="39"/>
    </row>
    <row r="944" spans="11:15" ht="15" customHeight="1" x14ac:dyDescent="0.25">
      <c r="K944" s="171"/>
      <c r="L944" s="39"/>
      <c r="M944" s="39"/>
      <c r="N944" s="39"/>
      <c r="O944" s="39"/>
    </row>
    <row r="945" spans="11:15" ht="15" customHeight="1" x14ac:dyDescent="0.25">
      <c r="K945" s="171"/>
      <c r="L945" s="39"/>
      <c r="M945" s="39"/>
      <c r="N945" s="39"/>
      <c r="O945" s="39"/>
    </row>
    <row r="946" spans="11:15" ht="15" customHeight="1" x14ac:dyDescent="0.25">
      <c r="K946" s="171"/>
      <c r="L946" s="39"/>
      <c r="M946" s="39"/>
      <c r="N946" s="39"/>
      <c r="O946" s="39"/>
    </row>
    <row r="947" spans="11:15" ht="15" customHeight="1" x14ac:dyDescent="0.25">
      <c r="K947" s="171"/>
      <c r="L947" s="39"/>
      <c r="M947" s="39"/>
      <c r="N947" s="39"/>
      <c r="O947" s="39"/>
    </row>
    <row r="948" spans="11:15" ht="15" customHeight="1" x14ac:dyDescent="0.25">
      <c r="K948" s="171"/>
      <c r="L948" s="39"/>
      <c r="M948" s="39"/>
      <c r="N948" s="39"/>
      <c r="O948" s="39"/>
    </row>
    <row r="949" spans="11:15" ht="15" customHeight="1" x14ac:dyDescent="0.25">
      <c r="K949" s="171"/>
      <c r="L949" s="39"/>
      <c r="M949" s="39"/>
      <c r="N949" s="39"/>
      <c r="O949" s="39"/>
    </row>
    <row r="950" spans="11:15" ht="15" customHeight="1" x14ac:dyDescent="0.25">
      <c r="K950" s="171"/>
      <c r="L950" s="39"/>
      <c r="M950" s="39"/>
      <c r="N950" s="39"/>
      <c r="O950" s="39"/>
    </row>
    <row r="951" spans="11:15" ht="15" customHeight="1" x14ac:dyDescent="0.25">
      <c r="K951" s="171"/>
      <c r="L951" s="39"/>
      <c r="M951" s="39"/>
      <c r="N951" s="39"/>
      <c r="O951" s="39"/>
    </row>
    <row r="952" spans="11:15" ht="15" customHeight="1" x14ac:dyDescent="0.25">
      <c r="K952" s="171"/>
      <c r="L952" s="39"/>
      <c r="M952" s="39"/>
      <c r="N952" s="39"/>
      <c r="O952" s="39"/>
    </row>
    <row r="953" spans="11:15" ht="15" customHeight="1" x14ac:dyDescent="0.25">
      <c r="K953" s="171"/>
      <c r="L953" s="39"/>
      <c r="M953" s="39"/>
      <c r="N953" s="39"/>
      <c r="O953" s="39"/>
    </row>
    <row r="954" spans="11:15" ht="15" customHeight="1" x14ac:dyDescent="0.25">
      <c r="K954" s="171"/>
      <c r="L954" s="39"/>
      <c r="M954" s="39"/>
      <c r="N954" s="39"/>
      <c r="O954" s="39"/>
    </row>
    <row r="955" spans="11:15" ht="15" customHeight="1" x14ac:dyDescent="0.25">
      <c r="K955" s="171"/>
      <c r="L955" s="39"/>
      <c r="M955" s="39"/>
      <c r="N955" s="39"/>
      <c r="O955" s="39"/>
    </row>
    <row r="956" spans="11:15" ht="15" customHeight="1" x14ac:dyDescent="0.25">
      <c r="K956" s="171"/>
      <c r="L956" s="39"/>
      <c r="M956" s="39"/>
      <c r="N956" s="39"/>
      <c r="O956" s="39"/>
    </row>
    <row r="957" spans="11:15" ht="15" customHeight="1" x14ac:dyDescent="0.25">
      <c r="K957" s="171"/>
      <c r="L957" s="39"/>
      <c r="M957" s="39"/>
      <c r="N957" s="39"/>
      <c r="O957" s="39"/>
    </row>
    <row r="958" spans="11:15" ht="15" customHeight="1" x14ac:dyDescent="0.25">
      <c r="K958" s="171"/>
      <c r="L958" s="39"/>
      <c r="M958" s="39"/>
      <c r="N958" s="39"/>
      <c r="O958" s="39"/>
    </row>
    <row r="959" spans="11:15" ht="15" customHeight="1" x14ac:dyDescent="0.25">
      <c r="K959" s="171"/>
      <c r="L959" s="39"/>
      <c r="M959" s="39"/>
      <c r="N959" s="39"/>
      <c r="O959" s="39"/>
    </row>
    <row r="960" spans="11:15" ht="15" customHeight="1" x14ac:dyDescent="0.25">
      <c r="K960" s="171"/>
      <c r="L960" s="39"/>
      <c r="M960" s="39"/>
      <c r="N960" s="39"/>
      <c r="O960" s="39"/>
    </row>
    <row r="961" spans="11:15" ht="15" customHeight="1" x14ac:dyDescent="0.25">
      <c r="K961" s="171"/>
      <c r="L961" s="39"/>
      <c r="M961" s="39"/>
      <c r="N961" s="39"/>
      <c r="O961" s="39"/>
    </row>
    <row r="962" spans="11:15" ht="15" customHeight="1" x14ac:dyDescent="0.25">
      <c r="K962" s="171"/>
      <c r="L962" s="39"/>
      <c r="M962" s="39"/>
      <c r="N962" s="39"/>
      <c r="O962" s="39"/>
    </row>
    <row r="963" spans="11:15" ht="15" customHeight="1" x14ac:dyDescent="0.25">
      <c r="K963" s="171"/>
      <c r="L963" s="39"/>
      <c r="M963" s="39"/>
      <c r="N963" s="39"/>
      <c r="O963" s="39"/>
    </row>
    <row r="964" spans="11:15" ht="15" customHeight="1" x14ac:dyDescent="0.25">
      <c r="K964" s="171"/>
      <c r="L964" s="39"/>
      <c r="M964" s="39"/>
      <c r="N964" s="39"/>
      <c r="O964" s="39"/>
    </row>
    <row r="965" spans="11:15" ht="15" customHeight="1" x14ac:dyDescent="0.25">
      <c r="K965" s="171"/>
      <c r="L965" s="39"/>
      <c r="M965" s="39"/>
      <c r="N965" s="39"/>
      <c r="O965" s="39"/>
    </row>
    <row r="966" spans="11:15" ht="15" customHeight="1" x14ac:dyDescent="0.25">
      <c r="K966" s="171"/>
      <c r="L966" s="39"/>
      <c r="M966" s="39"/>
      <c r="N966" s="39"/>
      <c r="O966" s="39"/>
    </row>
    <row r="967" spans="11:15" ht="15" customHeight="1" x14ac:dyDescent="0.25">
      <c r="K967" s="171"/>
      <c r="L967" s="39"/>
      <c r="M967" s="39"/>
      <c r="N967" s="39"/>
      <c r="O967" s="39"/>
    </row>
    <row r="968" spans="11:15" ht="15" customHeight="1" x14ac:dyDescent="0.25">
      <c r="K968" s="171"/>
      <c r="L968" s="39"/>
      <c r="M968" s="39"/>
      <c r="N968" s="39"/>
      <c r="O968" s="39"/>
    </row>
    <row r="969" spans="11:15" ht="15" customHeight="1" x14ac:dyDescent="0.25">
      <c r="K969" s="171"/>
      <c r="L969" s="39"/>
      <c r="M969" s="39"/>
      <c r="N969" s="39"/>
      <c r="O969" s="39"/>
    </row>
    <row r="970" spans="11:15" ht="15" customHeight="1" x14ac:dyDescent="0.25">
      <c r="K970" s="171"/>
      <c r="L970" s="39"/>
      <c r="M970" s="39"/>
      <c r="N970" s="39"/>
      <c r="O970" s="39"/>
    </row>
    <row r="971" spans="11:15" ht="15" customHeight="1" x14ac:dyDescent="0.25">
      <c r="K971" s="171"/>
      <c r="L971" s="39"/>
      <c r="M971" s="39"/>
      <c r="N971" s="39"/>
      <c r="O971" s="39"/>
    </row>
    <row r="972" spans="11:15" ht="15" customHeight="1" x14ac:dyDescent="0.25">
      <c r="K972" s="171"/>
      <c r="L972" s="39"/>
      <c r="M972" s="39"/>
      <c r="N972" s="39"/>
      <c r="O972" s="39"/>
    </row>
    <row r="973" spans="11:15" ht="15" customHeight="1" x14ac:dyDescent="0.25">
      <c r="K973" s="171"/>
      <c r="L973" s="39"/>
      <c r="M973" s="39"/>
      <c r="N973" s="39"/>
      <c r="O973" s="39"/>
    </row>
    <row r="974" spans="11:15" ht="15" customHeight="1" x14ac:dyDescent="0.25">
      <c r="K974" s="171"/>
      <c r="L974" s="39"/>
      <c r="M974" s="39"/>
      <c r="N974" s="39"/>
      <c r="O974" s="39"/>
    </row>
    <row r="975" spans="11:15" ht="15" customHeight="1" x14ac:dyDescent="0.25">
      <c r="K975" s="171"/>
      <c r="L975" s="39"/>
      <c r="M975" s="39"/>
      <c r="N975" s="39"/>
      <c r="O975" s="39"/>
    </row>
    <row r="976" spans="11:15" ht="15" customHeight="1" x14ac:dyDescent="0.25">
      <c r="K976" s="171"/>
      <c r="L976" s="39"/>
      <c r="M976" s="39"/>
      <c r="N976" s="39"/>
      <c r="O976" s="39"/>
    </row>
    <row r="977" spans="11:15" ht="15" customHeight="1" x14ac:dyDescent="0.25">
      <c r="K977" s="171"/>
      <c r="L977" s="39"/>
      <c r="M977" s="39"/>
      <c r="N977" s="39"/>
      <c r="O977" s="39"/>
    </row>
    <row r="978" spans="11:15" ht="15" customHeight="1" x14ac:dyDescent="0.25">
      <c r="K978" s="171"/>
      <c r="L978" s="39"/>
      <c r="M978" s="39"/>
      <c r="N978" s="39"/>
      <c r="O978" s="39"/>
    </row>
    <row r="979" spans="11:15" ht="15" customHeight="1" x14ac:dyDescent="0.25">
      <c r="K979" s="171"/>
      <c r="L979" s="39"/>
      <c r="M979" s="39"/>
      <c r="N979" s="39"/>
      <c r="O979" s="39"/>
    </row>
    <row r="980" spans="11:15" ht="15" customHeight="1" x14ac:dyDescent="0.25">
      <c r="K980" s="171"/>
      <c r="L980" s="39"/>
      <c r="M980" s="39"/>
      <c r="N980" s="39"/>
      <c r="O980" s="39"/>
    </row>
    <row r="981" spans="11:15" ht="15" customHeight="1" x14ac:dyDescent="0.25">
      <c r="K981" s="171"/>
      <c r="L981" s="39"/>
      <c r="M981" s="39"/>
      <c r="N981" s="39"/>
      <c r="O981" s="39"/>
    </row>
    <row r="982" spans="11:15" ht="15" customHeight="1" x14ac:dyDescent="0.25">
      <c r="K982" s="171"/>
      <c r="L982" s="39"/>
      <c r="M982" s="39"/>
      <c r="N982" s="39"/>
      <c r="O982" s="39"/>
    </row>
    <row r="983" spans="11:15" ht="15" customHeight="1" x14ac:dyDescent="0.25">
      <c r="K983" s="171"/>
      <c r="L983" s="39"/>
      <c r="M983" s="39"/>
      <c r="N983" s="39"/>
      <c r="O983" s="39"/>
    </row>
    <row r="984" spans="11:15" ht="15" customHeight="1" x14ac:dyDescent="0.25">
      <c r="K984" s="171"/>
      <c r="L984" s="39"/>
      <c r="M984" s="39"/>
      <c r="N984" s="39"/>
      <c r="O984" s="39"/>
    </row>
    <row r="985" spans="11:15" ht="15" customHeight="1" x14ac:dyDescent="0.25">
      <c r="K985" s="171"/>
      <c r="L985" s="39"/>
      <c r="M985" s="39"/>
      <c r="N985" s="39"/>
      <c r="O985" s="39"/>
    </row>
    <row r="986" spans="11:15" ht="15" customHeight="1" x14ac:dyDescent="0.25">
      <c r="K986" s="171"/>
      <c r="L986" s="39"/>
      <c r="M986" s="39"/>
      <c r="N986" s="39"/>
      <c r="O986" s="39"/>
    </row>
    <row r="987" spans="11:15" ht="15" customHeight="1" x14ac:dyDescent="0.25">
      <c r="K987" s="171"/>
      <c r="L987" s="39"/>
      <c r="M987" s="39"/>
      <c r="N987" s="39"/>
      <c r="O987" s="39"/>
    </row>
    <row r="988" spans="11:15" ht="15" customHeight="1" x14ac:dyDescent="0.25">
      <c r="K988" s="171"/>
      <c r="L988" s="39"/>
      <c r="M988" s="39"/>
      <c r="N988" s="39"/>
      <c r="O988" s="39"/>
    </row>
    <row r="989" spans="11:15" ht="15" customHeight="1" x14ac:dyDescent="0.25">
      <c r="K989" s="171"/>
      <c r="L989" s="39"/>
      <c r="M989" s="39"/>
      <c r="N989" s="39"/>
      <c r="O989" s="39"/>
    </row>
    <row r="990" spans="11:15" ht="15" customHeight="1" x14ac:dyDescent="0.25">
      <c r="K990" s="171"/>
      <c r="L990" s="39"/>
      <c r="M990" s="39"/>
      <c r="N990" s="39"/>
      <c r="O990" s="39"/>
    </row>
    <row r="991" spans="11:15" ht="15" customHeight="1" x14ac:dyDescent="0.25">
      <c r="K991" s="171"/>
      <c r="L991" s="39"/>
      <c r="M991" s="39"/>
      <c r="N991" s="39"/>
      <c r="O991" s="39"/>
    </row>
    <row r="992" spans="11:15" ht="15" customHeight="1" x14ac:dyDescent="0.25">
      <c r="K992" s="171"/>
      <c r="L992" s="39"/>
      <c r="M992" s="39"/>
      <c r="N992" s="39"/>
      <c r="O992" s="39"/>
    </row>
    <row r="993" spans="11:15" ht="15" customHeight="1" x14ac:dyDescent="0.25">
      <c r="K993" s="171"/>
      <c r="L993" s="39"/>
      <c r="M993" s="39"/>
      <c r="N993" s="39"/>
      <c r="O993" s="39"/>
    </row>
    <row r="994" spans="11:15" ht="15" customHeight="1" x14ac:dyDescent="0.25">
      <c r="K994" s="171"/>
      <c r="L994" s="39"/>
      <c r="M994" s="39"/>
      <c r="N994" s="39"/>
      <c r="O994" s="39"/>
    </row>
    <row r="995" spans="11:15" ht="15" customHeight="1" x14ac:dyDescent="0.25">
      <c r="K995" s="171"/>
      <c r="L995" s="39"/>
      <c r="M995" s="39"/>
      <c r="N995" s="39"/>
      <c r="O995" s="39"/>
    </row>
    <row r="996" spans="11:15" ht="15" customHeight="1" x14ac:dyDescent="0.25">
      <c r="K996" s="171"/>
      <c r="L996" s="39"/>
      <c r="M996" s="39"/>
      <c r="N996" s="39"/>
      <c r="O996" s="39"/>
    </row>
    <row r="997" spans="11:15" ht="15" customHeight="1" x14ac:dyDescent="0.25">
      <c r="K997" s="171"/>
      <c r="L997" s="39"/>
      <c r="M997" s="39"/>
      <c r="N997" s="39"/>
      <c r="O997" s="39"/>
    </row>
    <row r="998" spans="11:15" ht="15" customHeight="1" x14ac:dyDescent="0.25">
      <c r="K998" s="171"/>
      <c r="L998" s="39"/>
      <c r="M998" s="39"/>
      <c r="N998" s="39"/>
      <c r="O998" s="39"/>
    </row>
    <row r="999" spans="11:15" ht="15" customHeight="1" x14ac:dyDescent="0.25">
      <c r="K999" s="171"/>
      <c r="L999" s="39"/>
      <c r="M999" s="39"/>
      <c r="N999" s="39"/>
      <c r="O999" s="39"/>
    </row>
    <row r="1000" spans="11:15" ht="15" customHeight="1" x14ac:dyDescent="0.25">
      <c r="K1000" s="171"/>
      <c r="L1000" s="39"/>
      <c r="M1000" s="39"/>
      <c r="N1000" s="39"/>
      <c r="O1000" s="39"/>
    </row>
    <row r="1001" spans="11:15" ht="15" customHeight="1" x14ac:dyDescent="0.25">
      <c r="K1001" s="171"/>
      <c r="L1001" s="39"/>
      <c r="M1001" s="39"/>
      <c r="N1001" s="39"/>
      <c r="O1001" s="39"/>
    </row>
    <row r="1002" spans="11:15" ht="15" customHeight="1" x14ac:dyDescent="0.25">
      <c r="K1002" s="171"/>
      <c r="L1002" s="39"/>
      <c r="M1002" s="39"/>
      <c r="N1002" s="39"/>
      <c r="O1002" s="39"/>
    </row>
    <row r="1003" spans="11:15" ht="15" customHeight="1" x14ac:dyDescent="0.25">
      <c r="K1003" s="171"/>
      <c r="L1003" s="39"/>
      <c r="M1003" s="39"/>
      <c r="N1003" s="39"/>
      <c r="O1003" s="39"/>
    </row>
    <row r="1004" spans="11:15" ht="15" customHeight="1" x14ac:dyDescent="0.25">
      <c r="K1004" s="171"/>
      <c r="L1004" s="39"/>
      <c r="M1004" s="39"/>
      <c r="N1004" s="39"/>
      <c r="O1004" s="39"/>
    </row>
    <row r="1005" spans="11:15" ht="15" customHeight="1" x14ac:dyDescent="0.25">
      <c r="K1005" s="171"/>
      <c r="L1005" s="39"/>
      <c r="M1005" s="39"/>
      <c r="N1005" s="39"/>
      <c r="O1005" s="39"/>
    </row>
    <row r="1006" spans="11:15" ht="15" customHeight="1" x14ac:dyDescent="0.25">
      <c r="K1006" s="171"/>
      <c r="L1006" s="39"/>
      <c r="M1006" s="39"/>
      <c r="N1006" s="39"/>
      <c r="O1006" s="39"/>
    </row>
    <row r="1007" spans="11:15" ht="15" customHeight="1" x14ac:dyDescent="0.25">
      <c r="K1007" s="171"/>
      <c r="L1007" s="39"/>
      <c r="M1007" s="39"/>
      <c r="N1007" s="39"/>
      <c r="O1007" s="39"/>
    </row>
    <row r="1008" spans="11:15" ht="15" customHeight="1" x14ac:dyDescent="0.25">
      <c r="K1008" s="171"/>
      <c r="L1008" s="39"/>
      <c r="M1008" s="39"/>
      <c r="N1008" s="39"/>
      <c r="O1008" s="39"/>
    </row>
    <row r="1009" spans="11:15" ht="15" customHeight="1" x14ac:dyDescent="0.25">
      <c r="K1009" s="171"/>
      <c r="L1009" s="39"/>
      <c r="M1009" s="39"/>
      <c r="N1009" s="39"/>
      <c r="O1009" s="39"/>
    </row>
    <row r="1010" spans="11:15" ht="15" customHeight="1" x14ac:dyDescent="0.25">
      <c r="K1010" s="171"/>
      <c r="L1010" s="39"/>
      <c r="M1010" s="39"/>
      <c r="N1010" s="39"/>
      <c r="O1010" s="39"/>
    </row>
    <row r="1011" spans="11:15" ht="15" customHeight="1" x14ac:dyDescent="0.25">
      <c r="K1011" s="171"/>
      <c r="L1011" s="39"/>
      <c r="M1011" s="39"/>
      <c r="N1011" s="39"/>
      <c r="O1011" s="39"/>
    </row>
    <row r="1012" spans="11:15" ht="15" customHeight="1" x14ac:dyDescent="0.25">
      <c r="K1012" s="171"/>
      <c r="L1012" s="39"/>
      <c r="M1012" s="39"/>
      <c r="N1012" s="39"/>
      <c r="O1012" s="39"/>
    </row>
    <row r="1013" spans="11:15" ht="15" customHeight="1" x14ac:dyDescent="0.25">
      <c r="K1013" s="171"/>
      <c r="L1013" s="39"/>
      <c r="M1013" s="39"/>
      <c r="N1013" s="39"/>
      <c r="O1013" s="39"/>
    </row>
    <row r="1014" spans="11:15" ht="15" customHeight="1" x14ac:dyDescent="0.25">
      <c r="K1014" s="171"/>
      <c r="L1014" s="39"/>
      <c r="M1014" s="39"/>
      <c r="N1014" s="39"/>
      <c r="O1014" s="39"/>
    </row>
    <row r="1015" spans="11:15" ht="15" customHeight="1" x14ac:dyDescent="0.25">
      <c r="K1015" s="171"/>
      <c r="L1015" s="39"/>
      <c r="M1015" s="39"/>
      <c r="N1015" s="39"/>
      <c r="O1015" s="39"/>
    </row>
    <row r="1016" spans="11:15" ht="15" customHeight="1" x14ac:dyDescent="0.25">
      <c r="K1016" s="171"/>
      <c r="L1016" s="39"/>
      <c r="M1016" s="39"/>
      <c r="N1016" s="39"/>
      <c r="O1016" s="39"/>
    </row>
    <row r="1017" spans="11:15" ht="15" customHeight="1" x14ac:dyDescent="0.25">
      <c r="K1017" s="171"/>
      <c r="L1017" s="39"/>
      <c r="M1017" s="39"/>
      <c r="N1017" s="39"/>
      <c r="O1017" s="39"/>
    </row>
    <row r="1018" spans="11:15" ht="15" customHeight="1" x14ac:dyDescent="0.25">
      <c r="K1018" s="171"/>
      <c r="L1018" s="39"/>
      <c r="M1018" s="39"/>
      <c r="N1018" s="39"/>
      <c r="O1018" s="39"/>
    </row>
    <row r="1019" spans="11:15" ht="15" customHeight="1" x14ac:dyDescent="0.25">
      <c r="K1019" s="171"/>
      <c r="L1019" s="39"/>
      <c r="M1019" s="39"/>
      <c r="N1019" s="39"/>
      <c r="O1019" s="39"/>
    </row>
    <row r="1020" spans="11:15" ht="15" customHeight="1" x14ac:dyDescent="0.25">
      <c r="K1020" s="171"/>
      <c r="L1020" s="39"/>
      <c r="M1020" s="39"/>
      <c r="N1020" s="39"/>
      <c r="O1020" s="39"/>
    </row>
    <row r="1021" spans="11:15" ht="15" customHeight="1" x14ac:dyDescent="0.25">
      <c r="K1021" s="171"/>
      <c r="L1021" s="39"/>
      <c r="M1021" s="39"/>
      <c r="N1021" s="39"/>
      <c r="O1021" s="39"/>
    </row>
    <row r="1022" spans="11:15" ht="15" customHeight="1" x14ac:dyDescent="0.25">
      <c r="K1022" s="171"/>
      <c r="L1022" s="39"/>
      <c r="M1022" s="39"/>
      <c r="N1022" s="39"/>
      <c r="O1022" s="39"/>
    </row>
    <row r="1023" spans="11:15" ht="15" customHeight="1" x14ac:dyDescent="0.25">
      <c r="K1023" s="171"/>
      <c r="L1023" s="39"/>
      <c r="M1023" s="39"/>
      <c r="N1023" s="39"/>
      <c r="O1023" s="39"/>
    </row>
    <row r="1024" spans="11:15" ht="15" customHeight="1" x14ac:dyDescent="0.25">
      <c r="K1024" s="171"/>
      <c r="L1024" s="39"/>
      <c r="M1024" s="39"/>
      <c r="N1024" s="39"/>
      <c r="O1024" s="39"/>
    </row>
    <row r="1025" spans="11:15" ht="15" customHeight="1" x14ac:dyDescent="0.25">
      <c r="K1025" s="171"/>
      <c r="L1025" s="39"/>
      <c r="M1025" s="39"/>
      <c r="N1025" s="39"/>
      <c r="O1025" s="39"/>
    </row>
    <row r="1026" spans="11:15" ht="15" customHeight="1" x14ac:dyDescent="0.25">
      <c r="K1026" s="171"/>
      <c r="L1026" s="39"/>
      <c r="M1026" s="39"/>
      <c r="N1026" s="39"/>
      <c r="O1026" s="39"/>
    </row>
    <row r="1027" spans="11:15" ht="15" customHeight="1" x14ac:dyDescent="0.25">
      <c r="K1027" s="171"/>
      <c r="L1027" s="39"/>
      <c r="M1027" s="39"/>
      <c r="N1027" s="39"/>
      <c r="O1027" s="39"/>
    </row>
    <row r="1028" spans="11:15" ht="15" customHeight="1" x14ac:dyDescent="0.25">
      <c r="K1028" s="171"/>
      <c r="L1028" s="39"/>
      <c r="M1028" s="39"/>
      <c r="N1028" s="39"/>
      <c r="O1028" s="39"/>
    </row>
    <row r="1029" spans="11:15" ht="15" customHeight="1" x14ac:dyDescent="0.25">
      <c r="K1029" s="171"/>
      <c r="L1029" s="39"/>
      <c r="M1029" s="39"/>
      <c r="N1029" s="39"/>
      <c r="O1029" s="39"/>
    </row>
    <row r="1030" spans="11:15" ht="15" customHeight="1" x14ac:dyDescent="0.25">
      <c r="K1030" s="171"/>
      <c r="L1030" s="39"/>
      <c r="M1030" s="39"/>
      <c r="N1030" s="39"/>
      <c r="O1030" s="39"/>
    </row>
    <row r="1031" spans="11:15" ht="15" customHeight="1" x14ac:dyDescent="0.25">
      <c r="K1031" s="171"/>
      <c r="L1031" s="39"/>
      <c r="M1031" s="39"/>
      <c r="N1031" s="39"/>
      <c r="O1031" s="39"/>
    </row>
    <row r="1032" spans="11:15" ht="15" customHeight="1" x14ac:dyDescent="0.25">
      <c r="K1032" s="171"/>
      <c r="L1032" s="39"/>
      <c r="M1032" s="39"/>
      <c r="N1032" s="39"/>
      <c r="O1032" s="39"/>
    </row>
    <row r="1033" spans="11:15" ht="15" customHeight="1" x14ac:dyDescent="0.25">
      <c r="K1033" s="171"/>
      <c r="L1033" s="39"/>
      <c r="M1033" s="39"/>
      <c r="N1033" s="39"/>
      <c r="O1033" s="39"/>
    </row>
    <row r="1034" spans="11:15" ht="15" customHeight="1" x14ac:dyDescent="0.25">
      <c r="K1034" s="171"/>
      <c r="L1034" s="39"/>
      <c r="M1034" s="39"/>
      <c r="N1034" s="39"/>
      <c r="O1034" s="39"/>
    </row>
    <row r="1035" spans="11:15" ht="15" customHeight="1" x14ac:dyDescent="0.25">
      <c r="K1035" s="171"/>
      <c r="L1035" s="39"/>
      <c r="M1035" s="39"/>
      <c r="N1035" s="39"/>
      <c r="O1035" s="39"/>
    </row>
    <row r="1036" spans="11:15" ht="15" customHeight="1" x14ac:dyDescent="0.25">
      <c r="K1036" s="171"/>
      <c r="L1036" s="39"/>
      <c r="M1036" s="39"/>
      <c r="N1036" s="39"/>
      <c r="O1036" s="39"/>
    </row>
    <row r="1037" spans="11:15" ht="15" customHeight="1" x14ac:dyDescent="0.25">
      <c r="K1037" s="171"/>
      <c r="L1037" s="39"/>
      <c r="M1037" s="39"/>
      <c r="N1037" s="39"/>
      <c r="O1037" s="39"/>
    </row>
    <row r="1038" spans="11:15" ht="15" customHeight="1" x14ac:dyDescent="0.25">
      <c r="K1038" s="171"/>
      <c r="L1038" s="39"/>
      <c r="M1038" s="39"/>
      <c r="N1038" s="39"/>
      <c r="O1038" s="39"/>
    </row>
    <row r="1039" spans="11:15" ht="15" customHeight="1" x14ac:dyDescent="0.25">
      <c r="K1039" s="171"/>
      <c r="L1039" s="39"/>
      <c r="M1039" s="39"/>
      <c r="N1039" s="39"/>
      <c r="O1039" s="39"/>
    </row>
    <row r="1040" spans="11:15" ht="15" customHeight="1" x14ac:dyDescent="0.25">
      <c r="K1040" s="171"/>
      <c r="L1040" s="39"/>
      <c r="M1040" s="39"/>
      <c r="N1040" s="39"/>
      <c r="O1040" s="39"/>
    </row>
    <row r="1041" spans="11:15" ht="15" customHeight="1" x14ac:dyDescent="0.25">
      <c r="K1041" s="171"/>
      <c r="L1041" s="39"/>
      <c r="M1041" s="39"/>
      <c r="N1041" s="39"/>
      <c r="O1041" s="39"/>
    </row>
    <row r="1042" spans="11:15" ht="15" customHeight="1" x14ac:dyDescent="0.25">
      <c r="K1042" s="171"/>
      <c r="L1042" s="39"/>
      <c r="M1042" s="39"/>
      <c r="N1042" s="39"/>
      <c r="O1042" s="39"/>
    </row>
    <row r="1043" spans="11:15" ht="15" customHeight="1" x14ac:dyDescent="0.25">
      <c r="K1043" s="171"/>
      <c r="L1043" s="39"/>
      <c r="M1043" s="39"/>
      <c r="N1043" s="39"/>
      <c r="O1043" s="39"/>
    </row>
    <row r="1044" spans="11:15" ht="15" customHeight="1" x14ac:dyDescent="0.25">
      <c r="K1044" s="171"/>
      <c r="L1044" s="39"/>
      <c r="M1044" s="39"/>
      <c r="N1044" s="39"/>
      <c r="O1044" s="39"/>
    </row>
    <row r="1045" spans="11:15" ht="15" customHeight="1" x14ac:dyDescent="0.25">
      <c r="K1045" s="171"/>
      <c r="L1045" s="39"/>
      <c r="M1045" s="39"/>
      <c r="N1045" s="39"/>
      <c r="O1045" s="39"/>
    </row>
    <row r="1046" spans="11:15" ht="15" customHeight="1" x14ac:dyDescent="0.25">
      <c r="K1046" s="171"/>
      <c r="L1046" s="39"/>
      <c r="M1046" s="39"/>
      <c r="N1046" s="39"/>
      <c r="O1046" s="39"/>
    </row>
    <row r="1047" spans="11:15" ht="15" customHeight="1" x14ac:dyDescent="0.25">
      <c r="K1047" s="171"/>
      <c r="L1047" s="39"/>
      <c r="M1047" s="39"/>
      <c r="N1047" s="39"/>
      <c r="O1047" s="39"/>
    </row>
    <row r="1048" spans="11:15" ht="15" customHeight="1" x14ac:dyDescent="0.25">
      <c r="K1048" s="171"/>
      <c r="L1048" s="39"/>
      <c r="M1048" s="39"/>
      <c r="N1048" s="39"/>
      <c r="O1048" s="39"/>
    </row>
    <row r="1049" spans="11:15" ht="15" customHeight="1" x14ac:dyDescent="0.25">
      <c r="K1049" s="171"/>
      <c r="L1049" s="39"/>
      <c r="M1049" s="39"/>
      <c r="N1049" s="39"/>
      <c r="O1049" s="39"/>
    </row>
    <row r="1050" spans="11:15" ht="15" customHeight="1" x14ac:dyDescent="0.25">
      <c r="K1050" s="171"/>
      <c r="L1050" s="39"/>
      <c r="M1050" s="39"/>
      <c r="N1050" s="39"/>
      <c r="O1050" s="39"/>
    </row>
    <row r="1051" spans="11:15" ht="15" customHeight="1" x14ac:dyDescent="0.25">
      <c r="K1051" s="171"/>
      <c r="L1051" s="39"/>
      <c r="M1051" s="39"/>
      <c r="N1051" s="39"/>
      <c r="O1051" s="39"/>
    </row>
    <row r="1052" spans="11:15" ht="15" customHeight="1" x14ac:dyDescent="0.25">
      <c r="K1052" s="171"/>
      <c r="L1052" s="39"/>
      <c r="M1052" s="39"/>
      <c r="N1052" s="39"/>
      <c r="O1052" s="39"/>
    </row>
    <row r="1053" spans="11:15" ht="15" customHeight="1" x14ac:dyDescent="0.25">
      <c r="K1053" s="171"/>
      <c r="L1053" s="39"/>
      <c r="M1053" s="39"/>
      <c r="N1053" s="39"/>
      <c r="O1053" s="39"/>
    </row>
    <row r="1054" spans="11:15" ht="15" customHeight="1" x14ac:dyDescent="0.25">
      <c r="K1054" s="171"/>
      <c r="L1054" s="39"/>
      <c r="M1054" s="39"/>
      <c r="N1054" s="39"/>
      <c r="O1054" s="39"/>
    </row>
    <row r="1055" spans="11:15" ht="15" customHeight="1" x14ac:dyDescent="0.25">
      <c r="K1055" s="171"/>
      <c r="L1055" s="39"/>
      <c r="M1055" s="39"/>
      <c r="N1055" s="39"/>
      <c r="O1055" s="39"/>
    </row>
    <row r="1056" spans="11:15" ht="15" customHeight="1" x14ac:dyDescent="0.25">
      <c r="K1056" s="171"/>
      <c r="L1056" s="39"/>
      <c r="M1056" s="39"/>
      <c r="N1056" s="39"/>
      <c r="O1056" s="39"/>
    </row>
    <row r="1057" spans="11:15" ht="15" customHeight="1" x14ac:dyDescent="0.25">
      <c r="K1057" s="171"/>
      <c r="L1057" s="39"/>
      <c r="M1057" s="39"/>
      <c r="N1057" s="39"/>
      <c r="O1057" s="39"/>
    </row>
    <row r="1058" spans="11:15" ht="15" customHeight="1" x14ac:dyDescent="0.25">
      <c r="K1058" s="171"/>
      <c r="L1058" s="39"/>
      <c r="M1058" s="39"/>
      <c r="N1058" s="39"/>
      <c r="O1058" s="39"/>
    </row>
    <row r="1059" spans="11:15" ht="15" customHeight="1" x14ac:dyDescent="0.25">
      <c r="K1059" s="171"/>
      <c r="L1059" s="39"/>
      <c r="M1059" s="39"/>
      <c r="N1059" s="39"/>
      <c r="O1059" s="39"/>
    </row>
    <row r="1060" spans="11:15" ht="15" customHeight="1" x14ac:dyDescent="0.25">
      <c r="K1060" s="171"/>
      <c r="L1060" s="39"/>
      <c r="M1060" s="39"/>
      <c r="N1060" s="39"/>
      <c r="O1060" s="39"/>
    </row>
    <row r="1061" spans="11:15" ht="15" customHeight="1" x14ac:dyDescent="0.25">
      <c r="K1061" s="171"/>
      <c r="L1061" s="39"/>
      <c r="M1061" s="39"/>
      <c r="N1061" s="39"/>
      <c r="O1061" s="39"/>
    </row>
    <row r="1062" spans="11:15" ht="15" customHeight="1" x14ac:dyDescent="0.25">
      <c r="K1062" s="171"/>
      <c r="L1062" s="39"/>
      <c r="M1062" s="39"/>
      <c r="N1062" s="39"/>
      <c r="O1062" s="39"/>
    </row>
    <row r="1063" spans="11:15" ht="15" customHeight="1" x14ac:dyDescent="0.25">
      <c r="K1063" s="171"/>
      <c r="L1063" s="39"/>
      <c r="M1063" s="39"/>
      <c r="N1063" s="39"/>
      <c r="O1063" s="39"/>
    </row>
    <row r="1064" spans="11:15" ht="15" customHeight="1" x14ac:dyDescent="0.25">
      <c r="K1064" s="171"/>
      <c r="L1064" s="39"/>
      <c r="M1064" s="39"/>
      <c r="N1064" s="39"/>
      <c r="O1064" s="39"/>
    </row>
    <row r="1065" spans="11:15" ht="15" customHeight="1" x14ac:dyDescent="0.25">
      <c r="K1065" s="171"/>
      <c r="L1065" s="39"/>
      <c r="M1065" s="39"/>
      <c r="N1065" s="39"/>
      <c r="O1065" s="39"/>
    </row>
    <row r="1066" spans="11:15" ht="15" customHeight="1" x14ac:dyDescent="0.25">
      <c r="K1066" s="171"/>
      <c r="L1066" s="39"/>
      <c r="M1066" s="39"/>
      <c r="N1066" s="39"/>
      <c r="O1066" s="39"/>
    </row>
    <row r="1067" spans="11:15" ht="15" customHeight="1" x14ac:dyDescent="0.25">
      <c r="K1067" s="171"/>
      <c r="L1067" s="39"/>
      <c r="M1067" s="39"/>
      <c r="N1067" s="39"/>
      <c r="O1067" s="39"/>
    </row>
    <row r="1068" spans="11:15" ht="15" customHeight="1" x14ac:dyDescent="0.25">
      <c r="K1068" s="171"/>
      <c r="L1068" s="39"/>
      <c r="M1068" s="39"/>
      <c r="N1068" s="39"/>
      <c r="O1068" s="39"/>
    </row>
    <row r="1069" spans="11:15" ht="15" customHeight="1" x14ac:dyDescent="0.25">
      <c r="K1069" s="171"/>
      <c r="L1069" s="39"/>
      <c r="M1069" s="39"/>
      <c r="N1069" s="39"/>
      <c r="O1069" s="39"/>
    </row>
    <row r="1070" spans="11:15" ht="15" customHeight="1" x14ac:dyDescent="0.25">
      <c r="K1070" s="171"/>
      <c r="L1070" s="39"/>
      <c r="M1070" s="39"/>
      <c r="N1070" s="39"/>
      <c r="O1070" s="39"/>
    </row>
    <row r="1071" spans="11:15" ht="15" customHeight="1" x14ac:dyDescent="0.25">
      <c r="K1071" s="171"/>
      <c r="L1071" s="39"/>
      <c r="M1071" s="39"/>
      <c r="N1071" s="39"/>
      <c r="O1071" s="39"/>
    </row>
    <row r="1072" spans="11:15" ht="15" customHeight="1" x14ac:dyDescent="0.25">
      <c r="K1072" s="171"/>
      <c r="L1072" s="39"/>
      <c r="M1072" s="39"/>
      <c r="N1072" s="39"/>
      <c r="O1072" s="39"/>
    </row>
    <row r="1073" spans="11:15" ht="15" customHeight="1" x14ac:dyDescent="0.25">
      <c r="K1073" s="171"/>
      <c r="L1073" s="39"/>
      <c r="M1073" s="39"/>
      <c r="N1073" s="39"/>
      <c r="O1073" s="39"/>
    </row>
    <row r="1074" spans="11:15" ht="15" customHeight="1" x14ac:dyDescent="0.25">
      <c r="K1074" s="171"/>
      <c r="L1074" s="39"/>
      <c r="M1074" s="39"/>
      <c r="N1074" s="39"/>
      <c r="O1074" s="39"/>
    </row>
    <row r="1075" spans="11:15" ht="15" customHeight="1" x14ac:dyDescent="0.25">
      <c r="K1075" s="171"/>
      <c r="L1075" s="39"/>
      <c r="M1075" s="39"/>
      <c r="N1075" s="39"/>
      <c r="O1075" s="39"/>
    </row>
    <row r="1076" spans="11:15" ht="15" customHeight="1" x14ac:dyDescent="0.25">
      <c r="K1076" s="171"/>
      <c r="L1076" s="39"/>
      <c r="M1076" s="39"/>
      <c r="N1076" s="39"/>
      <c r="O1076" s="39"/>
    </row>
    <row r="1077" spans="11:15" ht="15" customHeight="1" x14ac:dyDescent="0.25">
      <c r="K1077" s="171"/>
      <c r="L1077" s="39"/>
      <c r="M1077" s="39"/>
      <c r="N1077" s="39"/>
      <c r="O1077" s="39"/>
    </row>
    <row r="1078" spans="11:15" ht="15" customHeight="1" x14ac:dyDescent="0.25">
      <c r="K1078" s="171"/>
      <c r="L1078" s="39"/>
      <c r="M1078" s="39"/>
      <c r="N1078" s="39"/>
      <c r="O1078" s="39"/>
    </row>
    <row r="1079" spans="11:15" ht="15" customHeight="1" x14ac:dyDescent="0.25">
      <c r="K1079" s="171"/>
      <c r="L1079" s="39"/>
      <c r="M1079" s="39"/>
      <c r="N1079" s="39"/>
      <c r="O1079" s="39"/>
    </row>
    <row r="1080" spans="11:15" ht="15" customHeight="1" x14ac:dyDescent="0.25">
      <c r="K1080" s="171"/>
      <c r="L1080" s="39"/>
      <c r="M1080" s="39"/>
      <c r="N1080" s="39"/>
      <c r="O1080" s="39"/>
    </row>
    <row r="1081" spans="11:15" ht="15" customHeight="1" x14ac:dyDescent="0.25">
      <c r="K1081" s="171"/>
      <c r="L1081" s="39"/>
      <c r="M1081" s="39"/>
      <c r="N1081" s="39"/>
      <c r="O1081" s="39"/>
    </row>
    <row r="1082" spans="11:15" ht="15" customHeight="1" x14ac:dyDescent="0.25">
      <c r="K1082" s="171"/>
      <c r="L1082" s="39"/>
      <c r="M1082" s="39"/>
      <c r="N1082" s="39"/>
      <c r="O1082" s="39"/>
    </row>
    <row r="1083" spans="11:15" ht="15" customHeight="1" x14ac:dyDescent="0.25">
      <c r="K1083" s="171"/>
      <c r="L1083" s="39"/>
      <c r="M1083" s="39"/>
      <c r="N1083" s="39"/>
      <c r="O1083" s="39"/>
    </row>
    <row r="1084" spans="11:15" ht="15" customHeight="1" x14ac:dyDescent="0.25">
      <c r="K1084" s="171"/>
      <c r="L1084" s="39"/>
      <c r="M1084" s="39"/>
      <c r="N1084" s="39"/>
      <c r="O1084" s="39"/>
    </row>
    <row r="1085" spans="11:15" ht="15" customHeight="1" x14ac:dyDescent="0.25">
      <c r="K1085" s="171"/>
      <c r="L1085" s="39"/>
      <c r="M1085" s="39"/>
      <c r="N1085" s="39"/>
      <c r="O1085" s="39"/>
    </row>
    <row r="1086" spans="11:15" ht="15" customHeight="1" x14ac:dyDescent="0.25">
      <c r="K1086" s="171"/>
      <c r="L1086" s="39"/>
      <c r="M1086" s="39"/>
      <c r="N1086" s="39"/>
      <c r="O1086" s="39"/>
    </row>
    <row r="1087" spans="11:15" ht="15" customHeight="1" x14ac:dyDescent="0.25">
      <c r="K1087" s="171"/>
      <c r="L1087" s="39"/>
      <c r="M1087" s="39"/>
      <c r="N1087" s="39"/>
      <c r="O1087" s="39"/>
    </row>
    <row r="1088" spans="11:15" ht="15" customHeight="1" x14ac:dyDescent="0.25">
      <c r="K1088" s="171"/>
      <c r="L1088" s="39"/>
      <c r="M1088" s="39"/>
      <c r="N1088" s="39"/>
      <c r="O1088" s="39"/>
    </row>
    <row r="1089" spans="11:15" ht="15" customHeight="1" x14ac:dyDescent="0.25">
      <c r="K1089" s="171"/>
      <c r="L1089" s="39"/>
      <c r="M1089" s="39"/>
      <c r="N1089" s="39"/>
      <c r="O1089" s="39"/>
    </row>
    <row r="1090" spans="11:15" ht="15" customHeight="1" x14ac:dyDescent="0.25">
      <c r="K1090" s="171"/>
      <c r="L1090" s="39"/>
      <c r="M1090" s="39"/>
      <c r="N1090" s="39"/>
      <c r="O1090" s="39"/>
    </row>
    <row r="1091" spans="11:15" ht="15" customHeight="1" x14ac:dyDescent="0.25">
      <c r="K1091" s="171"/>
      <c r="L1091" s="39"/>
      <c r="M1091" s="39"/>
      <c r="N1091" s="39"/>
      <c r="O1091" s="39"/>
    </row>
    <row r="1092" spans="11:15" ht="15" customHeight="1" x14ac:dyDescent="0.25">
      <c r="K1092" s="171"/>
      <c r="L1092" s="39"/>
      <c r="M1092" s="39"/>
      <c r="N1092" s="39"/>
      <c r="O1092" s="39"/>
    </row>
    <row r="1093" spans="11:15" ht="15" customHeight="1" x14ac:dyDescent="0.25">
      <c r="K1093" s="171"/>
      <c r="L1093" s="39"/>
      <c r="M1093" s="39"/>
      <c r="N1093" s="39"/>
      <c r="O1093" s="39"/>
    </row>
    <row r="1094" spans="11:15" ht="15" customHeight="1" x14ac:dyDescent="0.25">
      <c r="K1094" s="171"/>
      <c r="L1094" s="39"/>
      <c r="M1094" s="39"/>
      <c r="N1094" s="39"/>
      <c r="O1094" s="39"/>
    </row>
    <row r="1095" spans="11:15" ht="15" customHeight="1" x14ac:dyDescent="0.25">
      <c r="K1095" s="171"/>
      <c r="L1095" s="39"/>
      <c r="M1095" s="39"/>
      <c r="N1095" s="39"/>
      <c r="O1095" s="39"/>
    </row>
    <row r="1096" spans="11:15" ht="15" customHeight="1" x14ac:dyDescent="0.25">
      <c r="K1096" s="171"/>
      <c r="L1096" s="39"/>
      <c r="M1096" s="39"/>
      <c r="N1096" s="39"/>
      <c r="O1096" s="39"/>
    </row>
    <row r="1097" spans="11:15" ht="15" customHeight="1" x14ac:dyDescent="0.25">
      <c r="K1097" s="171"/>
      <c r="L1097" s="39"/>
      <c r="M1097" s="39"/>
      <c r="N1097" s="39"/>
      <c r="O1097" s="39"/>
    </row>
    <row r="1098" spans="11:15" ht="15" customHeight="1" x14ac:dyDescent="0.25">
      <c r="K1098" s="171"/>
      <c r="L1098" s="39"/>
      <c r="M1098" s="39"/>
      <c r="N1098" s="39"/>
      <c r="O1098" s="39"/>
    </row>
    <row r="1099" spans="11:15" ht="15" customHeight="1" x14ac:dyDescent="0.25">
      <c r="K1099" s="171"/>
      <c r="L1099" s="39"/>
      <c r="M1099" s="39"/>
      <c r="N1099" s="39"/>
      <c r="O1099" s="39"/>
    </row>
    <row r="1100" spans="11:15" ht="15" customHeight="1" x14ac:dyDescent="0.25">
      <c r="K1100" s="171"/>
      <c r="L1100" s="39"/>
      <c r="M1100" s="39"/>
      <c r="N1100" s="39"/>
      <c r="O1100" s="39"/>
    </row>
    <row r="1101" spans="11:15" ht="15" customHeight="1" x14ac:dyDescent="0.25">
      <c r="K1101" s="171"/>
      <c r="L1101" s="39"/>
      <c r="M1101" s="39"/>
      <c r="N1101" s="39"/>
      <c r="O1101" s="39"/>
    </row>
    <row r="1102" spans="11:15" ht="15" customHeight="1" x14ac:dyDescent="0.25">
      <c r="K1102" s="171"/>
      <c r="L1102" s="39"/>
      <c r="M1102" s="39"/>
      <c r="N1102" s="39"/>
      <c r="O1102" s="39"/>
    </row>
    <row r="1103" spans="11:15" ht="15" customHeight="1" x14ac:dyDescent="0.25">
      <c r="K1103" s="171"/>
      <c r="L1103" s="39"/>
      <c r="M1103" s="39"/>
      <c r="N1103" s="39"/>
      <c r="O1103" s="39"/>
    </row>
    <row r="1104" spans="11:15" ht="15" customHeight="1" x14ac:dyDescent="0.25">
      <c r="K1104" s="171"/>
      <c r="L1104" s="39"/>
      <c r="M1104" s="39"/>
      <c r="N1104" s="39"/>
      <c r="O1104" s="39"/>
    </row>
    <row r="1105" spans="11:15" ht="15" customHeight="1" x14ac:dyDescent="0.25">
      <c r="K1105" s="171"/>
      <c r="L1105" s="39"/>
      <c r="M1105" s="39"/>
      <c r="N1105" s="39"/>
      <c r="O1105" s="39"/>
    </row>
    <row r="1106" spans="11:15" ht="15" customHeight="1" x14ac:dyDescent="0.25">
      <c r="K1106" s="171"/>
      <c r="L1106" s="39"/>
      <c r="M1106" s="39"/>
      <c r="N1106" s="39"/>
      <c r="O1106" s="39"/>
    </row>
    <row r="1107" spans="11:15" ht="15" customHeight="1" x14ac:dyDescent="0.25">
      <c r="K1107" s="171"/>
      <c r="L1107" s="39"/>
      <c r="M1107" s="39"/>
      <c r="N1107" s="39"/>
      <c r="O1107" s="39"/>
    </row>
    <row r="1108" spans="11:15" ht="15" customHeight="1" x14ac:dyDescent="0.25">
      <c r="K1108" s="171"/>
      <c r="L1108" s="39"/>
      <c r="M1108" s="39"/>
      <c r="N1108" s="39"/>
      <c r="O1108" s="39"/>
    </row>
    <row r="1109" spans="11:15" ht="15" customHeight="1" x14ac:dyDescent="0.25">
      <c r="K1109" s="171"/>
      <c r="L1109" s="39"/>
      <c r="M1109" s="39"/>
      <c r="N1109" s="39"/>
      <c r="O1109" s="39"/>
    </row>
    <row r="1110" spans="11:15" ht="15" customHeight="1" x14ac:dyDescent="0.25">
      <c r="K1110" s="171"/>
      <c r="L1110" s="39"/>
      <c r="M1110" s="39"/>
      <c r="N1110" s="39"/>
      <c r="O1110" s="39"/>
    </row>
    <row r="1111" spans="11:15" ht="15" customHeight="1" x14ac:dyDescent="0.25">
      <c r="K1111" s="171"/>
      <c r="L1111" s="39"/>
      <c r="M1111" s="39"/>
      <c r="N1111" s="39"/>
      <c r="O1111" s="39"/>
    </row>
    <row r="1112" spans="11:15" ht="15" customHeight="1" x14ac:dyDescent="0.25">
      <c r="K1112" s="171"/>
      <c r="L1112" s="39"/>
      <c r="M1112" s="39"/>
      <c r="N1112" s="39"/>
      <c r="O1112" s="39"/>
    </row>
    <row r="1113" spans="11:15" ht="15" customHeight="1" x14ac:dyDescent="0.25">
      <c r="K1113" s="171"/>
      <c r="L1113" s="39"/>
      <c r="M1113" s="39"/>
      <c r="N1113" s="39"/>
      <c r="O1113" s="39"/>
    </row>
    <row r="1114" spans="11:15" ht="15" customHeight="1" x14ac:dyDescent="0.25">
      <c r="K1114" s="171"/>
      <c r="L1114" s="39"/>
      <c r="M1114" s="39"/>
      <c r="N1114" s="39"/>
      <c r="O1114" s="39"/>
    </row>
    <row r="1115" spans="11:15" ht="15" customHeight="1" x14ac:dyDescent="0.25">
      <c r="K1115" s="171"/>
      <c r="L1115" s="39"/>
      <c r="M1115" s="39"/>
      <c r="N1115" s="39"/>
      <c r="O1115" s="39"/>
    </row>
    <row r="1116" spans="11:15" ht="15" customHeight="1" x14ac:dyDescent="0.25">
      <c r="K1116" s="171"/>
      <c r="L1116" s="39"/>
      <c r="M1116" s="39"/>
      <c r="N1116" s="39"/>
      <c r="O1116" s="39"/>
    </row>
    <row r="1117" spans="11:15" ht="15" customHeight="1" x14ac:dyDescent="0.25">
      <c r="K1117" s="171"/>
      <c r="L1117" s="39"/>
      <c r="M1117" s="39"/>
      <c r="N1117" s="39"/>
      <c r="O1117" s="39"/>
    </row>
    <row r="1118" spans="11:15" ht="15" customHeight="1" x14ac:dyDescent="0.25">
      <c r="K1118" s="171"/>
      <c r="L1118" s="39"/>
      <c r="M1118" s="39"/>
      <c r="N1118" s="39"/>
      <c r="O1118" s="39"/>
    </row>
    <row r="1119" spans="11:15" ht="15" customHeight="1" x14ac:dyDescent="0.25">
      <c r="K1119" s="171"/>
      <c r="L1119" s="39"/>
      <c r="M1119" s="39"/>
      <c r="N1119" s="39"/>
      <c r="O1119" s="39"/>
    </row>
    <row r="1120" spans="11:15" ht="15" customHeight="1" x14ac:dyDescent="0.25">
      <c r="K1120" s="171"/>
      <c r="L1120" s="39"/>
      <c r="M1120" s="39"/>
      <c r="N1120" s="39"/>
      <c r="O1120" s="39"/>
    </row>
    <row r="1121" spans="11:15" ht="15" customHeight="1" x14ac:dyDescent="0.25">
      <c r="K1121" s="171"/>
      <c r="L1121" s="39"/>
      <c r="M1121" s="39"/>
      <c r="N1121" s="39"/>
      <c r="O1121" s="39"/>
    </row>
    <row r="1122" spans="11:15" ht="15" customHeight="1" x14ac:dyDescent="0.25">
      <c r="K1122" s="171"/>
      <c r="L1122" s="39"/>
      <c r="M1122" s="39"/>
      <c r="N1122" s="39"/>
      <c r="O1122" s="39"/>
    </row>
    <row r="1123" spans="11:15" ht="15" customHeight="1" x14ac:dyDescent="0.25">
      <c r="K1123" s="171"/>
      <c r="L1123" s="39"/>
      <c r="M1123" s="39"/>
      <c r="N1123" s="39"/>
      <c r="O1123" s="39"/>
    </row>
    <row r="1124" spans="11:15" ht="15" customHeight="1" x14ac:dyDescent="0.25">
      <c r="K1124" s="171"/>
      <c r="L1124" s="39"/>
      <c r="M1124" s="39"/>
      <c r="N1124" s="39"/>
      <c r="O1124" s="39"/>
    </row>
    <row r="1125" spans="11:15" ht="15" customHeight="1" x14ac:dyDescent="0.25">
      <c r="K1125" s="171"/>
      <c r="L1125" s="39"/>
      <c r="M1125" s="39"/>
      <c r="N1125" s="39"/>
      <c r="O1125" s="39"/>
    </row>
    <row r="1126" spans="11:15" ht="15" customHeight="1" x14ac:dyDescent="0.25">
      <c r="K1126" s="171"/>
      <c r="L1126" s="39"/>
      <c r="M1126" s="39"/>
      <c r="N1126" s="39"/>
      <c r="O1126" s="39"/>
    </row>
    <row r="1127" spans="11:15" ht="15" customHeight="1" x14ac:dyDescent="0.25">
      <c r="K1127" s="171"/>
      <c r="L1127" s="39"/>
      <c r="M1127" s="39"/>
      <c r="N1127" s="39"/>
      <c r="O1127" s="39"/>
    </row>
    <row r="1128" spans="11:15" ht="15" customHeight="1" x14ac:dyDescent="0.25">
      <c r="K1128" s="171"/>
      <c r="L1128" s="39"/>
      <c r="M1128" s="39"/>
      <c r="N1128" s="39"/>
      <c r="O1128" s="39"/>
    </row>
    <row r="1129" spans="11:15" ht="15" customHeight="1" x14ac:dyDescent="0.25">
      <c r="K1129" s="171"/>
      <c r="L1129" s="39"/>
      <c r="M1129" s="39"/>
      <c r="N1129" s="39"/>
      <c r="O1129" s="39"/>
    </row>
    <row r="1130" spans="11:15" ht="15" customHeight="1" x14ac:dyDescent="0.25">
      <c r="K1130" s="171"/>
      <c r="L1130" s="39"/>
      <c r="M1130" s="39"/>
      <c r="N1130" s="39"/>
      <c r="O1130" s="39"/>
    </row>
    <row r="1131" spans="11:15" ht="15" customHeight="1" x14ac:dyDescent="0.25">
      <c r="K1131" s="171"/>
      <c r="L1131" s="39"/>
      <c r="M1131" s="39"/>
      <c r="N1131" s="39"/>
      <c r="O1131" s="39"/>
    </row>
    <row r="1132" spans="11:15" ht="15" customHeight="1" x14ac:dyDescent="0.25">
      <c r="K1132" s="171"/>
      <c r="L1132" s="39"/>
      <c r="M1132" s="39"/>
      <c r="N1132" s="39"/>
      <c r="O1132" s="39"/>
    </row>
    <row r="1133" spans="11:15" ht="15" customHeight="1" x14ac:dyDescent="0.25">
      <c r="K1133" s="171"/>
      <c r="L1133" s="39"/>
      <c r="M1133" s="39"/>
      <c r="N1133" s="39"/>
      <c r="O1133" s="39"/>
    </row>
    <row r="1134" spans="11:15" ht="15" customHeight="1" x14ac:dyDescent="0.25">
      <c r="K1134" s="171"/>
      <c r="L1134" s="39"/>
      <c r="M1134" s="39"/>
      <c r="N1134" s="39"/>
      <c r="O1134" s="39"/>
    </row>
    <row r="1135" spans="11:15" ht="15" customHeight="1" x14ac:dyDescent="0.25">
      <c r="K1135" s="171"/>
      <c r="L1135" s="39"/>
      <c r="M1135" s="39"/>
      <c r="N1135" s="39"/>
      <c r="O1135" s="39"/>
    </row>
    <row r="1136" spans="11:15" ht="15" customHeight="1" x14ac:dyDescent="0.25">
      <c r="K1136" s="171"/>
      <c r="L1136" s="39"/>
      <c r="M1136" s="39"/>
      <c r="N1136" s="39"/>
      <c r="O1136" s="39"/>
    </row>
    <row r="1137" spans="11:15" ht="15" customHeight="1" x14ac:dyDescent="0.25">
      <c r="K1137" s="171"/>
      <c r="L1137" s="39"/>
      <c r="M1137" s="39"/>
      <c r="N1137" s="39"/>
      <c r="O1137" s="39"/>
    </row>
    <row r="1138" spans="11:15" ht="15" customHeight="1" x14ac:dyDescent="0.25">
      <c r="K1138" s="171"/>
      <c r="L1138" s="39"/>
      <c r="M1138" s="39"/>
      <c r="N1138" s="39"/>
      <c r="O1138" s="39"/>
    </row>
    <row r="1139" spans="11:15" ht="15" customHeight="1" x14ac:dyDescent="0.25">
      <c r="K1139" s="171"/>
      <c r="L1139" s="39"/>
      <c r="M1139" s="39"/>
      <c r="N1139" s="39"/>
      <c r="O1139" s="39"/>
    </row>
    <row r="1140" spans="11:15" ht="15" customHeight="1" x14ac:dyDescent="0.25">
      <c r="K1140" s="171"/>
      <c r="L1140" s="39"/>
      <c r="M1140" s="39"/>
      <c r="N1140" s="39"/>
      <c r="O1140" s="39"/>
    </row>
    <row r="1141" spans="11:15" ht="15" customHeight="1" x14ac:dyDescent="0.25">
      <c r="K1141" s="171"/>
      <c r="L1141" s="39"/>
      <c r="M1141" s="39"/>
      <c r="N1141" s="39"/>
      <c r="O1141" s="39"/>
    </row>
    <row r="1142" spans="11:15" ht="15" customHeight="1" x14ac:dyDescent="0.25">
      <c r="K1142" s="171"/>
      <c r="L1142" s="39"/>
      <c r="M1142" s="39"/>
      <c r="N1142" s="39"/>
      <c r="O1142" s="39"/>
    </row>
    <row r="1143" spans="11:15" ht="15" customHeight="1" x14ac:dyDescent="0.25">
      <c r="K1143" s="171"/>
      <c r="L1143" s="39"/>
      <c r="M1143" s="39"/>
      <c r="N1143" s="39"/>
      <c r="O1143" s="39"/>
    </row>
    <row r="1144" spans="11:15" ht="15" customHeight="1" x14ac:dyDescent="0.25">
      <c r="K1144" s="171"/>
      <c r="L1144" s="39"/>
      <c r="M1144" s="39"/>
      <c r="N1144" s="39"/>
      <c r="O1144" s="39"/>
    </row>
    <row r="1145" spans="11:15" ht="15" customHeight="1" x14ac:dyDescent="0.25">
      <c r="K1145" s="171"/>
      <c r="L1145" s="39"/>
      <c r="M1145" s="39"/>
      <c r="N1145" s="39"/>
      <c r="O1145" s="39"/>
    </row>
    <row r="1146" spans="11:15" ht="15" customHeight="1" x14ac:dyDescent="0.25">
      <c r="K1146" s="171"/>
      <c r="L1146" s="39"/>
      <c r="M1146" s="39"/>
      <c r="N1146" s="39"/>
      <c r="O1146" s="39"/>
    </row>
    <row r="1147" spans="11:15" ht="15" customHeight="1" x14ac:dyDescent="0.25">
      <c r="K1147" s="171"/>
      <c r="L1147" s="39"/>
      <c r="M1147" s="39"/>
      <c r="N1147" s="39"/>
      <c r="O1147" s="39"/>
    </row>
    <row r="1148" spans="11:15" ht="15" customHeight="1" x14ac:dyDescent="0.25">
      <c r="K1148" s="171"/>
      <c r="L1148" s="39"/>
      <c r="M1148" s="39"/>
      <c r="N1148" s="39"/>
      <c r="O1148" s="39"/>
    </row>
    <row r="1149" spans="11:15" ht="15" customHeight="1" x14ac:dyDescent="0.25">
      <c r="K1149" s="171"/>
      <c r="L1149" s="39"/>
      <c r="M1149" s="39"/>
      <c r="N1149" s="39"/>
      <c r="O1149" s="39"/>
    </row>
    <row r="1150" spans="11:15" ht="15" customHeight="1" x14ac:dyDescent="0.25">
      <c r="K1150" s="171"/>
      <c r="L1150" s="39"/>
      <c r="M1150" s="39"/>
      <c r="N1150" s="39"/>
      <c r="O1150" s="39"/>
    </row>
    <row r="1151" spans="11:15" ht="15" customHeight="1" x14ac:dyDescent="0.25">
      <c r="K1151" s="171"/>
      <c r="L1151" s="39"/>
      <c r="M1151" s="39"/>
      <c r="N1151" s="39"/>
      <c r="O1151" s="39"/>
    </row>
    <row r="1152" spans="11:15" ht="15" customHeight="1" x14ac:dyDescent="0.25">
      <c r="K1152" s="171"/>
      <c r="L1152" s="39"/>
      <c r="M1152" s="39"/>
      <c r="N1152" s="39"/>
      <c r="O1152" s="39"/>
    </row>
    <row r="1153" spans="11:15" ht="15" customHeight="1" x14ac:dyDescent="0.25">
      <c r="K1153" s="171"/>
      <c r="L1153" s="39"/>
      <c r="M1153" s="39"/>
      <c r="N1153" s="39"/>
      <c r="O1153" s="39"/>
    </row>
    <row r="1154" spans="11:15" ht="15" customHeight="1" x14ac:dyDescent="0.25">
      <c r="K1154" s="171"/>
      <c r="L1154" s="39"/>
      <c r="M1154" s="39"/>
      <c r="N1154" s="39"/>
      <c r="O1154" s="39"/>
    </row>
    <row r="1155" spans="11:15" ht="15" customHeight="1" x14ac:dyDescent="0.25">
      <c r="K1155" s="171"/>
      <c r="L1155" s="39"/>
      <c r="M1155" s="39"/>
      <c r="N1155" s="39"/>
      <c r="O1155" s="39"/>
    </row>
    <row r="1156" spans="11:15" ht="15" customHeight="1" x14ac:dyDescent="0.25">
      <c r="K1156" s="171"/>
      <c r="L1156" s="39"/>
      <c r="M1156" s="39"/>
      <c r="N1156" s="39"/>
      <c r="O1156" s="39"/>
    </row>
    <row r="1157" spans="11:15" ht="15" customHeight="1" x14ac:dyDescent="0.25">
      <c r="K1157" s="171"/>
      <c r="L1157" s="39"/>
      <c r="M1157" s="39"/>
      <c r="N1157" s="39"/>
      <c r="O1157" s="39"/>
    </row>
    <row r="1158" spans="11:15" ht="15" customHeight="1" x14ac:dyDescent="0.25">
      <c r="K1158" s="171"/>
      <c r="L1158" s="39"/>
      <c r="M1158" s="39"/>
      <c r="N1158" s="39"/>
      <c r="O1158" s="39"/>
    </row>
    <row r="1159" spans="11:15" ht="15" customHeight="1" x14ac:dyDescent="0.25">
      <c r="K1159" s="171"/>
      <c r="L1159" s="39"/>
      <c r="M1159" s="39"/>
      <c r="N1159" s="39"/>
      <c r="O1159" s="39"/>
    </row>
    <row r="1160" spans="11:15" ht="15" customHeight="1" x14ac:dyDescent="0.25">
      <c r="K1160" s="171"/>
      <c r="L1160" s="39"/>
      <c r="M1160" s="39"/>
      <c r="N1160" s="39"/>
      <c r="O1160" s="39"/>
    </row>
    <row r="1161" spans="11:15" ht="15" customHeight="1" x14ac:dyDescent="0.25">
      <c r="K1161" s="171"/>
      <c r="L1161" s="39"/>
      <c r="M1161" s="39"/>
      <c r="N1161" s="39"/>
      <c r="O1161" s="39"/>
    </row>
    <row r="1162" spans="11:15" ht="15" customHeight="1" x14ac:dyDescent="0.25">
      <c r="K1162" s="171"/>
      <c r="L1162" s="39"/>
      <c r="M1162" s="39"/>
      <c r="N1162" s="39"/>
      <c r="O1162" s="39"/>
    </row>
    <row r="1163" spans="11:15" ht="15" customHeight="1" x14ac:dyDescent="0.25">
      <c r="K1163" s="171"/>
      <c r="L1163" s="39"/>
      <c r="M1163" s="39"/>
      <c r="N1163" s="39"/>
      <c r="O1163" s="39"/>
    </row>
    <row r="1164" spans="11:15" ht="15" customHeight="1" x14ac:dyDescent="0.25">
      <c r="K1164" s="171"/>
      <c r="L1164" s="39"/>
      <c r="M1164" s="39"/>
      <c r="N1164" s="39"/>
      <c r="O1164" s="39"/>
    </row>
    <row r="1165" spans="11:15" ht="15" customHeight="1" x14ac:dyDescent="0.25">
      <c r="K1165" s="171"/>
      <c r="L1165" s="39"/>
      <c r="M1165" s="39"/>
      <c r="N1165" s="39"/>
      <c r="O1165" s="39"/>
    </row>
    <row r="1166" spans="11:15" ht="15" customHeight="1" x14ac:dyDescent="0.25">
      <c r="K1166" s="171"/>
      <c r="L1166" s="39"/>
      <c r="M1166" s="39"/>
      <c r="N1166" s="39"/>
      <c r="O1166" s="39"/>
    </row>
    <row r="1167" spans="11:15" ht="15" customHeight="1" x14ac:dyDescent="0.25">
      <c r="K1167" s="171"/>
      <c r="L1167" s="39"/>
      <c r="M1167" s="39"/>
      <c r="N1167" s="39"/>
      <c r="O1167" s="39"/>
    </row>
    <row r="1168" spans="11:15" ht="15" customHeight="1" x14ac:dyDescent="0.25">
      <c r="K1168" s="171"/>
      <c r="L1168" s="39"/>
      <c r="M1168" s="39"/>
      <c r="N1168" s="39"/>
      <c r="O1168" s="39"/>
    </row>
    <row r="1169" spans="11:15" ht="15" customHeight="1" x14ac:dyDescent="0.25">
      <c r="K1169" s="171"/>
      <c r="L1169" s="39"/>
      <c r="M1169" s="39"/>
      <c r="N1169" s="39"/>
      <c r="O1169" s="39"/>
    </row>
    <row r="1170" spans="11:15" ht="15" customHeight="1" x14ac:dyDescent="0.25">
      <c r="K1170" s="171"/>
      <c r="L1170" s="39"/>
      <c r="M1170" s="39"/>
      <c r="N1170" s="39"/>
      <c r="O1170" s="39"/>
    </row>
    <row r="1171" spans="11:15" ht="15" customHeight="1" x14ac:dyDescent="0.25">
      <c r="K1171" s="171"/>
      <c r="L1171" s="39"/>
      <c r="M1171" s="39"/>
      <c r="N1171" s="39"/>
      <c r="O1171" s="39"/>
    </row>
    <row r="1172" spans="11:15" ht="15" customHeight="1" x14ac:dyDescent="0.25">
      <c r="K1172" s="171"/>
      <c r="L1172" s="39"/>
      <c r="M1172" s="39"/>
      <c r="N1172" s="39"/>
      <c r="O1172" s="39"/>
    </row>
    <row r="1173" spans="11:15" ht="15" customHeight="1" x14ac:dyDescent="0.25">
      <c r="K1173" s="171"/>
      <c r="L1173" s="39"/>
      <c r="M1173" s="39"/>
      <c r="N1173" s="39"/>
      <c r="O1173" s="39"/>
    </row>
    <row r="1174" spans="11:15" ht="15" customHeight="1" x14ac:dyDescent="0.25">
      <c r="K1174" s="171"/>
      <c r="L1174" s="39"/>
      <c r="M1174" s="39"/>
      <c r="N1174" s="39"/>
      <c r="O1174" s="39"/>
    </row>
    <row r="1175" spans="11:15" ht="15" customHeight="1" x14ac:dyDescent="0.25">
      <c r="K1175" s="171"/>
      <c r="L1175" s="39"/>
      <c r="M1175" s="39"/>
      <c r="N1175" s="39"/>
      <c r="O1175" s="39"/>
    </row>
    <row r="1176" spans="11:15" ht="15" customHeight="1" x14ac:dyDescent="0.25">
      <c r="K1176" s="171"/>
      <c r="L1176" s="39"/>
      <c r="M1176" s="39"/>
      <c r="N1176" s="39"/>
      <c r="O1176" s="39"/>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236">
    <mergeCell ref="X129:X131"/>
    <mergeCell ref="F161:F162"/>
    <mergeCell ref="A160:A162"/>
    <mergeCell ref="F168:F170"/>
    <mergeCell ref="O168:O170"/>
    <mergeCell ref="N168:N170"/>
    <mergeCell ref="M168:M170"/>
    <mergeCell ref="L168:L170"/>
    <mergeCell ref="K168:K170"/>
    <mergeCell ref="I168:I170"/>
    <mergeCell ref="K161:K162"/>
    <mergeCell ref="L161:L162"/>
    <mergeCell ref="M161:M162"/>
    <mergeCell ref="N161:N162"/>
    <mergeCell ref="O161:O162"/>
    <mergeCell ref="H161:H162"/>
    <mergeCell ref="I161:I162"/>
    <mergeCell ref="K154:O154"/>
    <mergeCell ref="K158:O158"/>
    <mergeCell ref="K166:O166"/>
    <mergeCell ref="A129:A140"/>
    <mergeCell ref="B135:B140"/>
    <mergeCell ref="C135:C140"/>
    <mergeCell ref="X62:X64"/>
    <mergeCell ref="X73:X75"/>
    <mergeCell ref="F73:F78"/>
    <mergeCell ref="F82:F84"/>
    <mergeCell ref="F79:F81"/>
    <mergeCell ref="F92:F97"/>
    <mergeCell ref="X18:X20"/>
    <mergeCell ref="F18:F23"/>
    <mergeCell ref="F24:F29"/>
    <mergeCell ref="F30:F35"/>
    <mergeCell ref="F36:F41"/>
    <mergeCell ref="F48:F53"/>
    <mergeCell ref="H18:H23"/>
    <mergeCell ref="H79:H81"/>
    <mergeCell ref="H73:H78"/>
    <mergeCell ref="G92:G97"/>
    <mergeCell ref="H92:H97"/>
    <mergeCell ref="K173:O173"/>
    <mergeCell ref="K194:O194"/>
    <mergeCell ref="K203:O203"/>
    <mergeCell ref="K210:O210"/>
    <mergeCell ref="A146:A149"/>
    <mergeCell ref="B60:C60"/>
    <mergeCell ref="B111:B113"/>
    <mergeCell ref="C111:C113"/>
    <mergeCell ref="D111:D113"/>
    <mergeCell ref="E111:E113"/>
    <mergeCell ref="G111:G113"/>
    <mergeCell ref="H111:H113"/>
    <mergeCell ref="C79:C81"/>
    <mergeCell ref="B79:B81"/>
    <mergeCell ref="A92:A97"/>
    <mergeCell ref="B92:B97"/>
    <mergeCell ref="F62:F67"/>
    <mergeCell ref="A62:A67"/>
    <mergeCell ref="B62:B67"/>
    <mergeCell ref="C62:C67"/>
    <mergeCell ref="K3:O3"/>
    <mergeCell ref="K16:O16"/>
    <mergeCell ref="K60:O60"/>
    <mergeCell ref="K71:O71"/>
    <mergeCell ref="K90:O90"/>
    <mergeCell ref="K101:O101"/>
    <mergeCell ref="K119:O119"/>
    <mergeCell ref="K127:O127"/>
    <mergeCell ref="K144:O144"/>
    <mergeCell ref="A212:A218"/>
    <mergeCell ref="A205:A206"/>
    <mergeCell ref="A175:A189"/>
    <mergeCell ref="E129:E134"/>
    <mergeCell ref="G129:G134"/>
    <mergeCell ref="B212:B217"/>
    <mergeCell ref="C212:C217"/>
    <mergeCell ref="D212:D217"/>
    <mergeCell ref="E212:E217"/>
    <mergeCell ref="G212:G217"/>
    <mergeCell ref="B129:B134"/>
    <mergeCell ref="C129:C134"/>
    <mergeCell ref="D129:D134"/>
    <mergeCell ref="B157:C157"/>
    <mergeCell ref="F129:F134"/>
    <mergeCell ref="F135:F140"/>
    <mergeCell ref="F187:F189"/>
    <mergeCell ref="F181:F186"/>
    <mergeCell ref="F175:F180"/>
    <mergeCell ref="C161:C162"/>
    <mergeCell ref="D161:D162"/>
    <mergeCell ref="E161:E162"/>
    <mergeCell ref="G161:G162"/>
    <mergeCell ref="B144:C144"/>
    <mergeCell ref="H212:H217"/>
    <mergeCell ref="B175:B180"/>
    <mergeCell ref="C175:C180"/>
    <mergeCell ref="D175:D180"/>
    <mergeCell ref="E175:E180"/>
    <mergeCell ref="G175:G180"/>
    <mergeCell ref="G181:G186"/>
    <mergeCell ref="E181:E186"/>
    <mergeCell ref="D181:D186"/>
    <mergeCell ref="C181:C186"/>
    <mergeCell ref="B181:B186"/>
    <mergeCell ref="B202:C202"/>
    <mergeCell ref="B196:B201"/>
    <mergeCell ref="C196:C201"/>
    <mergeCell ref="D196:D201"/>
    <mergeCell ref="E196:E201"/>
    <mergeCell ref="F196:F201"/>
    <mergeCell ref="G196:G201"/>
    <mergeCell ref="H196:H201"/>
    <mergeCell ref="F212:F217"/>
    <mergeCell ref="B187:B189"/>
    <mergeCell ref="C187:C189"/>
    <mergeCell ref="D187:D189"/>
    <mergeCell ref="H175:H180"/>
    <mergeCell ref="H181:H186"/>
    <mergeCell ref="A103:A114"/>
    <mergeCell ref="H129:H134"/>
    <mergeCell ref="D168:D170"/>
    <mergeCell ref="E168:E170"/>
    <mergeCell ref="B73:B78"/>
    <mergeCell ref="C73:C78"/>
    <mergeCell ref="D73:D78"/>
    <mergeCell ref="E73:E78"/>
    <mergeCell ref="G73:G78"/>
    <mergeCell ref="H82:H84"/>
    <mergeCell ref="E82:E84"/>
    <mergeCell ref="A18:A53"/>
    <mergeCell ref="B24:B29"/>
    <mergeCell ref="C24:C29"/>
    <mergeCell ref="D24:D29"/>
    <mergeCell ref="E24:E29"/>
    <mergeCell ref="G24:G29"/>
    <mergeCell ref="H24:H29"/>
    <mergeCell ref="E187:E189"/>
    <mergeCell ref="G187:G189"/>
    <mergeCell ref="H187:H189"/>
    <mergeCell ref="A73:A84"/>
    <mergeCell ref="D82:D84"/>
    <mergeCell ref="C42:C47"/>
    <mergeCell ref="D42:D47"/>
    <mergeCell ref="D62:D67"/>
    <mergeCell ref="E62:E67"/>
    <mergeCell ref="G62:G67"/>
    <mergeCell ref="H62:H67"/>
    <mergeCell ref="B71:C71"/>
    <mergeCell ref="G42:G47"/>
    <mergeCell ref="H42:H47"/>
    <mergeCell ref="H48:H53"/>
    <mergeCell ref="A196:A201"/>
    <mergeCell ref="D135:D140"/>
    <mergeCell ref="E135:E140"/>
    <mergeCell ref="G135:G140"/>
    <mergeCell ref="H135:H140"/>
    <mergeCell ref="A168:A170"/>
    <mergeCell ref="B166:C166"/>
    <mergeCell ref="B173:C173"/>
    <mergeCell ref="B168:B170"/>
    <mergeCell ref="C168:C170"/>
    <mergeCell ref="F121:F125"/>
    <mergeCell ref="G168:G170"/>
    <mergeCell ref="H168:H170"/>
    <mergeCell ref="A121:A125"/>
    <mergeCell ref="C121:C125"/>
    <mergeCell ref="B108:B110"/>
    <mergeCell ref="C108:C110"/>
    <mergeCell ref="D108:D110"/>
    <mergeCell ref="G108:G110"/>
    <mergeCell ref="H108:H110"/>
    <mergeCell ref="B106:B107"/>
    <mergeCell ref="C106:C107"/>
    <mergeCell ref="D106:D107"/>
    <mergeCell ref="E106:E107"/>
    <mergeCell ref="G106:G107"/>
    <mergeCell ref="H106:H107"/>
    <mergeCell ref="E108:E110"/>
    <mergeCell ref="F106:F107"/>
    <mergeCell ref="F108:F110"/>
    <mergeCell ref="F111:F113"/>
    <mergeCell ref="B121:B125"/>
    <mergeCell ref="D121:D125"/>
    <mergeCell ref="E121:E125"/>
    <mergeCell ref="G121:G125"/>
    <mergeCell ref="H121:H125"/>
    <mergeCell ref="B82:B84"/>
    <mergeCell ref="C82:C84"/>
    <mergeCell ref="B18:B23"/>
    <mergeCell ref="C18:C23"/>
    <mergeCell ref="D18:D23"/>
    <mergeCell ref="B36:B41"/>
    <mergeCell ref="C36:C41"/>
    <mergeCell ref="D36:D41"/>
    <mergeCell ref="G82:G84"/>
    <mergeCell ref="E18:E23"/>
    <mergeCell ref="G18:G23"/>
    <mergeCell ref="B30:B35"/>
    <mergeCell ref="C30:C35"/>
    <mergeCell ref="D30:D35"/>
    <mergeCell ref="E30:E35"/>
    <mergeCell ref="G30:G35"/>
    <mergeCell ref="D92:D97"/>
    <mergeCell ref="E92:E97"/>
    <mergeCell ref="B5:B9"/>
    <mergeCell ref="C5:C9"/>
    <mergeCell ref="D5:D9"/>
    <mergeCell ref="G5:G9"/>
    <mergeCell ref="H5:H9"/>
    <mergeCell ref="C92:C97"/>
    <mergeCell ref="D79:D81"/>
    <mergeCell ref="E79:E81"/>
    <mergeCell ref="G79:G81"/>
    <mergeCell ref="H30:H35"/>
    <mergeCell ref="E36:E41"/>
    <mergeCell ref="G36:G41"/>
    <mergeCell ref="H36:H41"/>
    <mergeCell ref="B48:B53"/>
    <mergeCell ref="C48:C53"/>
    <mergeCell ref="D48:D53"/>
    <mergeCell ref="E48:E53"/>
    <mergeCell ref="G48:G53"/>
    <mergeCell ref="B42:B47"/>
    <mergeCell ref="E42:E47"/>
    <mergeCell ref="F42:F47"/>
    <mergeCell ref="B10:B14"/>
    <mergeCell ref="C10:C14"/>
    <mergeCell ref="D10:D14"/>
    <mergeCell ref="H10:H14"/>
    <mergeCell ref="G10:G14"/>
    <mergeCell ref="E5:F9"/>
    <mergeCell ref="E10:F14"/>
    <mergeCell ref="E4:F4"/>
    <mergeCell ref="A1:O2"/>
    <mergeCell ref="B161:B162"/>
    <mergeCell ref="A5:A14"/>
  </mergeCells>
  <phoneticPr fontId="17" type="noConversion"/>
  <pageMargins left="0.70866141732283472" right="0.70866141732283472" top="0.74803149606299213" bottom="0.74803149606299213" header="0" footer="0"/>
  <pageSetup paperSize="9" scale="34" fitToHeight="0" orientation="landscape" cellComments="asDisplayed" errors="dash" r:id="rId4"/>
  <rowBreaks count="1" manualBreakCount="1">
    <brk id="136" max="46"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workbookViewId="0">
      <selection activeCell="A32" sqref="A1:XFD1048576"/>
    </sheetView>
  </sheetViews>
  <sheetFormatPr defaultColWidth="8.7109375" defaultRowHeight="12.75" x14ac:dyDescent="0.2"/>
  <cols>
    <col min="1" max="16" width="15.5703125" style="232" customWidth="1"/>
    <col min="17" max="16384" width="8.7109375" style="232"/>
  </cols>
  <sheetData>
    <row r="1" spans="1:16" s="218" customFormat="1" ht="30" customHeight="1" x14ac:dyDescent="0.25">
      <c r="A1" s="451" t="s">
        <v>149</v>
      </c>
      <c r="B1" s="451" t="s">
        <v>150</v>
      </c>
      <c r="C1" s="451" t="s">
        <v>266</v>
      </c>
      <c r="D1" s="451" t="s">
        <v>151</v>
      </c>
      <c r="E1" s="451" t="s">
        <v>152</v>
      </c>
      <c r="F1" s="451" t="s">
        <v>153</v>
      </c>
      <c r="G1" s="449" t="s">
        <v>151</v>
      </c>
      <c r="H1" s="450"/>
      <c r="I1" s="450"/>
      <c r="J1" s="450"/>
      <c r="K1" s="450"/>
      <c r="L1" s="450"/>
      <c r="M1" s="450"/>
      <c r="N1" s="450"/>
      <c r="O1" s="450"/>
      <c r="P1" s="450"/>
    </row>
    <row r="2" spans="1:16" s="218" customFormat="1" ht="30" customHeight="1" x14ac:dyDescent="0.25">
      <c r="A2" s="452"/>
      <c r="B2" s="452"/>
      <c r="C2" s="452"/>
      <c r="D2" s="452"/>
      <c r="E2" s="452"/>
      <c r="F2" s="452"/>
      <c r="G2" s="219" t="s">
        <v>154</v>
      </c>
      <c r="H2" s="219" t="s">
        <v>155</v>
      </c>
      <c r="I2" s="220" t="s">
        <v>156</v>
      </c>
      <c r="J2" s="220" t="s">
        <v>157</v>
      </c>
      <c r="K2" s="221" t="s">
        <v>158</v>
      </c>
      <c r="L2" s="222" t="s">
        <v>159</v>
      </c>
      <c r="M2" s="221" t="s">
        <v>160</v>
      </c>
      <c r="N2" s="221" t="s">
        <v>161</v>
      </c>
      <c r="O2" s="221" t="s">
        <v>267</v>
      </c>
      <c r="P2" s="221" t="s">
        <v>270</v>
      </c>
    </row>
    <row r="3" spans="1:16" ht="30" customHeight="1" x14ac:dyDescent="0.2">
      <c r="A3" s="223" t="s">
        <v>162</v>
      </c>
      <c r="B3" s="224">
        <v>3864296</v>
      </c>
      <c r="C3" s="225">
        <v>2122634</v>
      </c>
      <c r="D3" s="225">
        <f>C3*60%</f>
        <v>1273580.3999999999</v>
      </c>
      <c r="E3" s="226">
        <f>D3/2</f>
        <v>636790.19999999995</v>
      </c>
      <c r="F3" s="226">
        <f>D3/2</f>
        <v>636790.19999999995</v>
      </c>
      <c r="G3" s="227">
        <f>D3*H3</f>
        <v>662261.80799999996</v>
      </c>
      <c r="H3" s="228">
        <v>0.52</v>
      </c>
      <c r="I3" s="227">
        <f>D3*J3</f>
        <v>611318.59199999995</v>
      </c>
      <c r="J3" s="229">
        <v>0.48</v>
      </c>
      <c r="K3" s="230">
        <f>D3*L3</f>
        <v>396720.29459999996</v>
      </c>
      <c r="L3" s="228">
        <v>0.3115</v>
      </c>
      <c r="M3" s="227">
        <f>N3*D3</f>
        <v>203772.864</v>
      </c>
      <c r="N3" s="228">
        <v>0.16</v>
      </c>
      <c r="O3" s="227">
        <f>P3*D3</f>
        <v>191037.05999999997</v>
      </c>
      <c r="P3" s="231">
        <v>0.15</v>
      </c>
    </row>
    <row r="4" spans="1:16" ht="30" customHeight="1" x14ac:dyDescent="0.2">
      <c r="A4" s="223" t="s">
        <v>163</v>
      </c>
      <c r="B4" s="224">
        <v>1500000</v>
      </c>
      <c r="C4" s="225">
        <f>B4*91%</f>
        <v>1365000</v>
      </c>
      <c r="D4" s="225">
        <f>C4</f>
        <v>1365000</v>
      </c>
      <c r="E4" s="226">
        <f t="shared" ref="E4:E6" si="0">D4/2</f>
        <v>682500</v>
      </c>
      <c r="F4" s="226">
        <f t="shared" ref="F4:F6" si="1">D4/2</f>
        <v>682500</v>
      </c>
      <c r="G4" s="227">
        <f t="shared" ref="G4:G6" si="2">D4*H4</f>
        <v>701610</v>
      </c>
      <c r="H4" s="228">
        <v>0.51400000000000001</v>
      </c>
      <c r="I4" s="227">
        <f t="shared" ref="I4:I6" si="3">D4*J4</f>
        <v>663390</v>
      </c>
      <c r="J4" s="229">
        <f>100%-H4</f>
        <v>0.48599999999999999</v>
      </c>
      <c r="K4" s="230">
        <f t="shared" ref="K4:K6" si="4">D4*L4</f>
        <v>709800</v>
      </c>
      <c r="L4" s="228">
        <v>0.52</v>
      </c>
      <c r="M4" s="227">
        <f t="shared" ref="M4:M6" si="5">N4*D4</f>
        <v>273000</v>
      </c>
      <c r="N4" s="228">
        <v>0.2</v>
      </c>
      <c r="O4" s="227">
        <f t="shared" ref="O4:O6" si="6">P4*D4</f>
        <v>204750</v>
      </c>
      <c r="P4" s="231">
        <v>0.15</v>
      </c>
    </row>
    <row r="5" spans="1:16" ht="30" customHeight="1" x14ac:dyDescent="0.2">
      <c r="A5" s="223" t="s">
        <v>164</v>
      </c>
      <c r="B5" s="224">
        <v>30220</v>
      </c>
      <c r="C5" s="225">
        <v>30220</v>
      </c>
      <c r="D5" s="225">
        <v>30220</v>
      </c>
      <c r="E5" s="226">
        <f t="shared" si="0"/>
        <v>15110</v>
      </c>
      <c r="F5" s="226">
        <f t="shared" si="1"/>
        <v>15110</v>
      </c>
      <c r="G5" s="227">
        <f t="shared" si="2"/>
        <v>15653.960000000001</v>
      </c>
      <c r="H5" s="228">
        <v>0.51800000000000002</v>
      </c>
      <c r="I5" s="227">
        <f t="shared" si="3"/>
        <v>14566.039999999999</v>
      </c>
      <c r="J5" s="229">
        <f>100%-H5</f>
        <v>0.48199999999999998</v>
      </c>
      <c r="K5" s="230">
        <f t="shared" si="4"/>
        <v>12187.726000000001</v>
      </c>
      <c r="L5" s="228">
        <v>0.40329999999999999</v>
      </c>
      <c r="M5" s="227">
        <f t="shared" si="5"/>
        <v>5203.9494584837548</v>
      </c>
      <c r="N5" s="228">
        <v>0.17220216606498195</v>
      </c>
      <c r="O5" s="227">
        <f t="shared" si="6"/>
        <v>4533</v>
      </c>
      <c r="P5" s="231">
        <v>0.15</v>
      </c>
    </row>
    <row r="6" spans="1:16" ht="30" customHeight="1" x14ac:dyDescent="0.2">
      <c r="A6" s="223" t="s">
        <v>165</v>
      </c>
      <c r="B6" s="224">
        <v>180000.00100185533</v>
      </c>
      <c r="C6" s="225">
        <v>106369</v>
      </c>
      <c r="D6" s="225">
        <v>20000</v>
      </c>
      <c r="E6" s="226">
        <f t="shared" si="0"/>
        <v>10000</v>
      </c>
      <c r="F6" s="226">
        <f t="shared" si="1"/>
        <v>10000</v>
      </c>
      <c r="G6" s="227">
        <f t="shared" si="2"/>
        <v>9920</v>
      </c>
      <c r="H6" s="228">
        <v>0.496</v>
      </c>
      <c r="I6" s="227">
        <f t="shared" si="3"/>
        <v>10080</v>
      </c>
      <c r="J6" s="229">
        <f>100%-H6</f>
        <v>0.504</v>
      </c>
      <c r="K6" s="230">
        <f t="shared" si="4"/>
        <v>6956</v>
      </c>
      <c r="L6" s="228">
        <v>0.3478</v>
      </c>
      <c r="M6" s="227">
        <f t="shared" si="5"/>
        <v>3056.362906557059</v>
      </c>
      <c r="N6" s="228">
        <v>0.15281814532785296</v>
      </c>
      <c r="O6" s="227">
        <f t="shared" si="6"/>
        <v>3000</v>
      </c>
      <c r="P6" s="231">
        <v>0.15</v>
      </c>
    </row>
    <row r="7" spans="1:16" s="233" customFormat="1" ht="30" customHeight="1" x14ac:dyDescent="0.2">
      <c r="A7" s="241" t="s">
        <v>166</v>
      </c>
      <c r="B7" s="242">
        <f>SUM(B3:B6)</f>
        <v>5574516.0010018554</v>
      </c>
      <c r="C7" s="242">
        <f t="shared" ref="C7:D7" si="7">SUM(C3:C6)</f>
        <v>3624223</v>
      </c>
      <c r="D7" s="242">
        <f t="shared" si="7"/>
        <v>2688800.4</v>
      </c>
      <c r="E7" s="243">
        <f>SUM(E3:E6)</f>
        <v>1344400.2</v>
      </c>
      <c r="F7" s="243">
        <f>SUM(F3:F6)</f>
        <v>1344400.2</v>
      </c>
      <c r="G7" s="243">
        <f>ROUND(SUM(G3:G6),-3)</f>
        <v>1389000</v>
      </c>
      <c r="H7" s="245"/>
      <c r="I7" s="243">
        <f>ROUND(SUM(I3:I6),-3)</f>
        <v>1299000</v>
      </c>
      <c r="J7" s="245"/>
      <c r="K7" s="243">
        <f>ROUND(SUM(K3:K6),-3)</f>
        <v>1126000</v>
      </c>
      <c r="L7" s="245"/>
      <c r="M7" s="243">
        <f>ROUND(SUM(M3:M6),-3)</f>
        <v>485000</v>
      </c>
      <c r="N7" s="245"/>
      <c r="O7" s="244">
        <f>SUM(O3:O6)</f>
        <v>403320.05999999994</v>
      </c>
      <c r="P7" s="245"/>
    </row>
    <row r="8" spans="1:16" x14ac:dyDescent="0.2">
      <c r="A8" s="234"/>
      <c r="B8" s="234"/>
      <c r="C8" s="234"/>
      <c r="D8" s="234"/>
      <c r="E8" s="234"/>
      <c r="F8" s="234"/>
      <c r="G8" s="234"/>
      <c r="H8" s="234"/>
      <c r="I8" s="234"/>
      <c r="J8" s="234"/>
      <c r="K8" s="234"/>
      <c r="L8" s="234"/>
      <c r="M8" s="234"/>
      <c r="N8" s="234"/>
    </row>
    <row r="9" spans="1:16" ht="14.65" customHeight="1" x14ac:dyDescent="0.2">
      <c r="A9" s="453" t="s">
        <v>167</v>
      </c>
      <c r="B9" s="454"/>
      <c r="C9" s="235" t="s">
        <v>168</v>
      </c>
      <c r="D9" s="235" t="s">
        <v>169</v>
      </c>
      <c r="E9" s="236"/>
      <c r="F9" s="236"/>
      <c r="G9" s="236"/>
      <c r="H9" s="455" t="s">
        <v>265</v>
      </c>
      <c r="I9" s="455"/>
      <c r="J9" s="455"/>
      <c r="K9" s="455"/>
      <c r="L9" s="455"/>
      <c r="M9" s="455"/>
    </row>
    <row r="10" spans="1:16" x14ac:dyDescent="0.2">
      <c r="A10" s="448" t="s">
        <v>170</v>
      </c>
      <c r="B10" s="448"/>
      <c r="C10" s="237">
        <v>1</v>
      </c>
      <c r="D10" s="237">
        <v>0</v>
      </c>
      <c r="E10" s="236"/>
      <c r="F10" s="236"/>
      <c r="G10" s="236"/>
      <c r="H10" s="456"/>
      <c r="I10" s="456"/>
      <c r="J10" s="456"/>
      <c r="K10" s="456"/>
      <c r="L10" s="456"/>
      <c r="M10" s="456"/>
    </row>
    <row r="11" spans="1:16" x14ac:dyDescent="0.2">
      <c r="A11" s="448" t="s">
        <v>171</v>
      </c>
      <c r="B11" s="448"/>
      <c r="C11" s="237">
        <v>8</v>
      </c>
      <c r="D11" s="237">
        <v>0</v>
      </c>
      <c r="E11" s="236"/>
      <c r="F11" s="236"/>
      <c r="G11" s="236"/>
      <c r="H11" s="456"/>
      <c r="I11" s="456"/>
      <c r="J11" s="456"/>
      <c r="K11" s="456"/>
      <c r="L11" s="456"/>
      <c r="M11" s="456"/>
    </row>
    <row r="12" spans="1:16" x14ac:dyDescent="0.2">
      <c r="A12" s="448" t="s">
        <v>172</v>
      </c>
      <c r="B12" s="448"/>
      <c r="C12" s="237">
        <v>1</v>
      </c>
      <c r="D12" s="237">
        <v>0</v>
      </c>
      <c r="E12" s="236"/>
      <c r="F12" s="236"/>
      <c r="G12" s="236"/>
      <c r="H12" s="234"/>
      <c r="I12" s="234"/>
      <c r="J12" s="234"/>
      <c r="K12" s="234"/>
      <c r="L12" s="234"/>
      <c r="M12" s="234"/>
    </row>
    <row r="13" spans="1:16" ht="14.65" customHeight="1" x14ac:dyDescent="0.2">
      <c r="A13" s="448" t="s">
        <v>173</v>
      </c>
      <c r="B13" s="448"/>
      <c r="C13" s="237">
        <v>1</v>
      </c>
      <c r="D13" s="237">
        <v>0</v>
      </c>
      <c r="E13" s="236"/>
      <c r="F13" s="236"/>
      <c r="G13" s="236"/>
      <c r="H13" s="234"/>
      <c r="I13" s="234"/>
      <c r="J13" s="234"/>
      <c r="K13" s="234"/>
      <c r="L13" s="234"/>
      <c r="M13" s="234"/>
    </row>
    <row r="14" spans="1:16" ht="14.65" customHeight="1" x14ac:dyDescent="0.2">
      <c r="A14" s="448" t="s">
        <v>174</v>
      </c>
      <c r="B14" s="448"/>
      <c r="C14" s="238">
        <v>1232</v>
      </c>
      <c r="D14" s="238">
        <v>50</v>
      </c>
      <c r="E14" s="236"/>
      <c r="F14" s="236"/>
      <c r="G14" s="236"/>
      <c r="H14" s="234"/>
      <c r="I14" s="234"/>
      <c r="J14" s="234"/>
      <c r="K14" s="234"/>
      <c r="L14" s="234"/>
      <c r="M14" s="234"/>
    </row>
    <row r="15" spans="1:16" x14ac:dyDescent="0.2">
      <c r="A15" s="448" t="s">
        <v>175</v>
      </c>
      <c r="B15" s="448"/>
      <c r="C15" s="237"/>
      <c r="D15" s="237">
        <v>0</v>
      </c>
      <c r="E15" s="236"/>
      <c r="F15" s="236"/>
      <c r="G15" s="236"/>
      <c r="H15" s="234"/>
      <c r="I15" s="234"/>
      <c r="J15" s="234"/>
      <c r="K15" s="234"/>
      <c r="L15" s="234"/>
      <c r="M15" s="234"/>
    </row>
    <row r="16" spans="1:16" x14ac:dyDescent="0.2">
      <c r="A16" s="448" t="s">
        <v>176</v>
      </c>
      <c r="B16" s="448"/>
      <c r="C16" s="237">
        <v>1</v>
      </c>
      <c r="D16" s="237">
        <v>0</v>
      </c>
      <c r="E16" s="236"/>
      <c r="F16" s="236"/>
      <c r="G16" s="236"/>
      <c r="H16" s="234"/>
      <c r="I16" s="234"/>
      <c r="J16" s="234"/>
    </row>
    <row r="17" spans="1:10" x14ac:dyDescent="0.2">
      <c r="A17" s="448" t="s">
        <v>177</v>
      </c>
      <c r="B17" s="448"/>
      <c r="C17" s="239">
        <v>1</v>
      </c>
      <c r="D17" s="239">
        <v>0</v>
      </c>
    </row>
    <row r="18" spans="1:10" x14ac:dyDescent="0.2">
      <c r="A18" s="448" t="s">
        <v>178</v>
      </c>
      <c r="B18" s="448"/>
      <c r="C18" s="239">
        <v>1</v>
      </c>
      <c r="D18" s="239">
        <v>0</v>
      </c>
    </row>
    <row r="19" spans="1:10" x14ac:dyDescent="0.2">
      <c r="A19" s="448" t="s">
        <v>179</v>
      </c>
      <c r="B19" s="448"/>
      <c r="C19" s="239">
        <v>1</v>
      </c>
      <c r="D19" s="239">
        <v>0</v>
      </c>
    </row>
    <row r="20" spans="1:10" x14ac:dyDescent="0.2">
      <c r="A20" s="448" t="s">
        <v>180</v>
      </c>
      <c r="B20" s="448"/>
      <c r="C20" s="239">
        <v>1</v>
      </c>
      <c r="D20" s="239">
        <v>0</v>
      </c>
    </row>
    <row r="21" spans="1:10" x14ac:dyDescent="0.2">
      <c r="A21" s="448" t="s">
        <v>181</v>
      </c>
      <c r="B21" s="448"/>
      <c r="C21" s="239">
        <v>1</v>
      </c>
      <c r="D21" s="239">
        <v>0</v>
      </c>
    </row>
    <row r="22" spans="1:10" x14ac:dyDescent="0.2">
      <c r="A22" s="448" t="s">
        <v>182</v>
      </c>
      <c r="B22" s="448"/>
      <c r="C22" s="239">
        <v>1</v>
      </c>
      <c r="D22" s="239">
        <v>0</v>
      </c>
      <c r="J22" s="233"/>
    </row>
    <row r="23" spans="1:10" x14ac:dyDescent="0.2">
      <c r="A23" s="448" t="s">
        <v>183</v>
      </c>
      <c r="B23" s="448"/>
      <c r="C23" s="239">
        <v>1</v>
      </c>
      <c r="D23" s="239">
        <v>0</v>
      </c>
      <c r="J23" s="233"/>
    </row>
    <row r="24" spans="1:10" x14ac:dyDescent="0.2">
      <c r="A24" s="448" t="s">
        <v>184</v>
      </c>
      <c r="B24" s="448"/>
      <c r="C24" s="239">
        <v>1</v>
      </c>
      <c r="D24" s="239">
        <v>0</v>
      </c>
    </row>
    <row r="25" spans="1:10" x14ac:dyDescent="0.2">
      <c r="A25" s="448" t="s">
        <v>185</v>
      </c>
      <c r="B25" s="448"/>
      <c r="C25" s="239">
        <v>1</v>
      </c>
      <c r="D25" s="239">
        <v>1</v>
      </c>
    </row>
    <row r="26" spans="1:10" x14ac:dyDescent="0.2">
      <c r="A26" s="448" t="s">
        <v>186</v>
      </c>
      <c r="B26" s="448"/>
      <c r="C26" s="240">
        <v>279</v>
      </c>
      <c r="D26" s="240">
        <v>279</v>
      </c>
    </row>
    <row r="27" spans="1:10" x14ac:dyDescent="0.2">
      <c r="A27" s="448" t="s">
        <v>187</v>
      </c>
      <c r="B27" s="448"/>
      <c r="C27" s="240">
        <v>128</v>
      </c>
      <c r="D27" s="240">
        <v>30</v>
      </c>
    </row>
    <row r="28" spans="1:10" x14ac:dyDescent="0.2">
      <c r="A28" s="448" t="s">
        <v>188</v>
      </c>
      <c r="B28" s="448"/>
      <c r="C28" s="239">
        <v>1</v>
      </c>
      <c r="D28" s="239">
        <v>0</v>
      </c>
    </row>
    <row r="29" spans="1:10" x14ac:dyDescent="0.2">
      <c r="A29" s="448" t="s">
        <v>189</v>
      </c>
      <c r="B29" s="448"/>
      <c r="C29" s="239">
        <v>1</v>
      </c>
      <c r="D29" s="239">
        <v>0</v>
      </c>
    </row>
    <row r="30" spans="1:10" x14ac:dyDescent="0.2">
      <c r="A30" s="448" t="s">
        <v>190</v>
      </c>
      <c r="B30" s="448"/>
      <c r="C30" s="239">
        <v>233</v>
      </c>
      <c r="D30" s="239">
        <v>12</v>
      </c>
    </row>
    <row r="31" spans="1:10" x14ac:dyDescent="0.2">
      <c r="A31" s="448" t="s">
        <v>191</v>
      </c>
      <c r="B31" s="448"/>
      <c r="C31" s="239">
        <v>1</v>
      </c>
      <c r="D31" s="239">
        <v>0</v>
      </c>
    </row>
    <row r="32" spans="1:10" x14ac:dyDescent="0.2">
      <c r="A32" s="448" t="s">
        <v>192</v>
      </c>
      <c r="B32" s="448"/>
      <c r="C32" s="239">
        <v>1</v>
      </c>
      <c r="D32" s="239">
        <v>0</v>
      </c>
    </row>
    <row r="33" spans="1:4" x14ac:dyDescent="0.2">
      <c r="A33" s="448" t="s">
        <v>193</v>
      </c>
      <c r="B33" s="448"/>
      <c r="C33" s="239">
        <v>1</v>
      </c>
      <c r="D33" s="239">
        <v>0</v>
      </c>
    </row>
    <row r="34" spans="1:4" x14ac:dyDescent="0.2">
      <c r="A34" s="448" t="s">
        <v>194</v>
      </c>
      <c r="B34" s="448"/>
      <c r="C34" s="239">
        <v>1</v>
      </c>
      <c r="D34" s="239">
        <v>0</v>
      </c>
    </row>
    <row r="35" spans="1:4" x14ac:dyDescent="0.2">
      <c r="A35" s="448" t="s">
        <v>195</v>
      </c>
      <c r="B35" s="448"/>
      <c r="C35" s="239">
        <v>1</v>
      </c>
      <c r="D35" s="239">
        <v>0</v>
      </c>
    </row>
    <row r="36" spans="1:4" x14ac:dyDescent="0.2">
      <c r="A36" s="448" t="s">
        <v>196</v>
      </c>
      <c r="B36" s="448"/>
      <c r="C36" s="239">
        <v>1</v>
      </c>
      <c r="D36" s="239">
        <v>0</v>
      </c>
    </row>
    <row r="37" spans="1:4" x14ac:dyDescent="0.2">
      <c r="A37" s="448" t="s">
        <v>197</v>
      </c>
      <c r="B37" s="448"/>
      <c r="C37" s="239">
        <v>1</v>
      </c>
      <c r="D37" s="239">
        <v>0</v>
      </c>
    </row>
    <row r="38" spans="1:4" x14ac:dyDescent="0.2">
      <c r="A38" s="448" t="s">
        <v>198</v>
      </c>
      <c r="B38" s="448"/>
      <c r="C38" s="239">
        <v>53</v>
      </c>
      <c r="D38" s="239">
        <v>0</v>
      </c>
    </row>
    <row r="39" spans="1:4" x14ac:dyDescent="0.2">
      <c r="A39" s="448" t="s">
        <v>199</v>
      </c>
      <c r="B39" s="448"/>
      <c r="C39" s="239">
        <v>1108</v>
      </c>
      <c r="D39" s="239">
        <v>0</v>
      </c>
    </row>
    <row r="40" spans="1:4" x14ac:dyDescent="0.2">
      <c r="A40" s="448" t="s">
        <v>200</v>
      </c>
      <c r="B40" s="448"/>
      <c r="C40" s="239"/>
      <c r="D40" s="239">
        <v>0</v>
      </c>
    </row>
    <row r="41" spans="1:4" x14ac:dyDescent="0.2">
      <c r="A41" s="448" t="s">
        <v>201</v>
      </c>
      <c r="B41" s="448"/>
      <c r="C41" s="239"/>
      <c r="D41" s="239">
        <v>0</v>
      </c>
    </row>
  </sheetData>
  <mergeCells count="41">
    <mergeCell ref="A13:B13"/>
    <mergeCell ref="G1:P1"/>
    <mergeCell ref="A10:B10"/>
    <mergeCell ref="A11:B11"/>
    <mergeCell ref="A12:B12"/>
    <mergeCell ref="E1:E2"/>
    <mergeCell ref="F1:F2"/>
    <mergeCell ref="A9:B9"/>
    <mergeCell ref="H9:M11"/>
    <mergeCell ref="D1:D2"/>
    <mergeCell ref="C1:C2"/>
    <mergeCell ref="B1:B2"/>
    <mergeCell ref="A1:A2"/>
    <mergeCell ref="A36:B36"/>
    <mergeCell ref="A25:B25"/>
    <mergeCell ref="A14:B14"/>
    <mergeCell ref="A15:B15"/>
    <mergeCell ref="A16:B16"/>
    <mergeCell ref="A17:B17"/>
    <mergeCell ref="A18:B18"/>
    <mergeCell ref="A19:B19"/>
    <mergeCell ref="A20:B20"/>
    <mergeCell ref="A21:B21"/>
    <mergeCell ref="A22:B22"/>
    <mergeCell ref="A23:B23"/>
    <mergeCell ref="A24:B24"/>
    <mergeCell ref="A31:B31"/>
    <mergeCell ref="A32:B32"/>
    <mergeCell ref="A33:B33"/>
    <mergeCell ref="A34:B34"/>
    <mergeCell ref="A35:B35"/>
    <mergeCell ref="A26:B26"/>
    <mergeCell ref="A27:B27"/>
    <mergeCell ref="A28:B28"/>
    <mergeCell ref="A29:B29"/>
    <mergeCell ref="A30:B30"/>
    <mergeCell ref="A38:B38"/>
    <mergeCell ref="A39:B39"/>
    <mergeCell ref="A40:B40"/>
    <mergeCell ref="A41:B41"/>
    <mergeCell ref="A37:B37"/>
  </mergeCells>
  <pageMargins left="0.7" right="0.7" top="0.75" bottom="0.75" header="0.3" footer="0.3"/>
  <pageSetup paperSize="9" scale="52" fitToHeight="0" orientation="landscape" horizontalDpi="300" verticalDpi="300" r:id="rId1"/>
  <ignoredErrors>
    <ignoredError sqref="G3:G7 I3:I8 K3:K8 M3:M8 O3:O6 E7:F7 O8:O12"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2" ma:contentTypeDescription="Create a new document." ma:contentTypeScope="" ma:versionID="7ac8e3c80439c5ab2466309b4adef894">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c5ad7c9295c684f1ffb1cce87c1bc03c"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16B2C0-F4CA-48BD-A3AF-A93F5FFC7774}">
  <ds:schemaRefs>
    <ds:schemaRef ds:uri="6df68d03-0d94-44b1-a9a2-765e7690f201"/>
    <ds:schemaRef ds:uri="http://purl.org/dc/terms/"/>
    <ds:schemaRef ds:uri="http://schemas.microsoft.com/office/2006/documentManagement/types"/>
    <ds:schemaRef ds:uri="1d8ebf77-cd33-4f18-bb2b-d077fe339d9a"/>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3894A17-B2EB-4CCA-BEC1-F4E1FFCC8D39}">
  <ds:schemaRefs>
    <ds:schemaRef ds:uri="http://schemas.microsoft.com/sharepoint/v3/contenttype/forms"/>
  </ds:schemaRefs>
</ds:datastoreItem>
</file>

<file path=customXml/itemProps3.xml><?xml version="1.0" encoding="utf-8"?>
<ds:datastoreItem xmlns:ds="http://schemas.openxmlformats.org/officeDocument/2006/customXml" ds:itemID="{828FE499-C757-4A60-9390-BF1E3B5CC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Logframe</vt:lpstr>
      <vt:lpstr>PIN</vt:lpstr>
      <vt:lpstr>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Maroun Sader</cp:lastModifiedBy>
  <cp:lastPrinted>2022-11-23T15:57:20Z</cp:lastPrinted>
  <dcterms:created xsi:type="dcterms:W3CDTF">2018-10-13T08:56:22Z</dcterms:created>
  <dcterms:modified xsi:type="dcterms:W3CDTF">2023-01-26T07:25:17Z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