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101" windowWidth="10230" windowHeight="8925" tabRatio="845" activeTab="6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<sst xmlns="http://schemas.openxmlformats.org/spreadsheetml/2006/main" count="459" uniqueCount="179">
  <si>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</si>
  <si>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</si>
  <si>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</si>
  <si>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</si>
  <si>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</si>
  <si>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</si>
  <si>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</si>
  <si>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</si>
  <si>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</si>
  <si>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</si>
  <si>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</si>
  <si>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</si>
  <si>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</si>
  <si>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</si>
  <si>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</si>
  <si>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</si>
  <si>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</si>
  <si>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</si>
  <si>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</si>
  <si>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</si>
  <si>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</si>
  <si>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</si>
  <si>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</si>
  <si>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</si>
  <si>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</si>
  <si>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</si>
  <si>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</si>
  <si>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</si>
  <si>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</si>
  <si>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</si>
  <si>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</si>
  <si>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</si>
  <si>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</si>
  <si>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</si>
  <si>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</si>
  <si>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</si>
  <si>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</si>
  <si>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</si>
  <si>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</si>
  <si>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</si>
  <si>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</si>
  <si>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</si>
  <si>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</si>
  <si>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</si>
  <si>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</si>
  <si>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</si>
  <si>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</si>
  <si>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</si>
  <si>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</si>
  <si>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</si>
  <si>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</si>
  <si>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</si>
  <si>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</si>
  <si>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</si>
  <si>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</si>
  <si>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</si>
  <si>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</si>
  <si>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</si>
  <si>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</si>
  <si>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</si>
  <si>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</si>
  <si>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</si>
  <si>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</si>
  <si>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</si>
  <si>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</si>
  <si>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</si>
  <si>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</si>
  <si>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</si>
  <si>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</si>
  <si>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</si>
  <si>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</si>
  <si>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</si>
  <si>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</si>
  <si>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</si>
  <si>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</si>
  <si>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</si>
  <si>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</si>
  <si>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</si>
  <si>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</si>
  <si>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</si>
  <si>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</si>
  <si>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</si>
  <si>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</si>
  <si>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</si>
  <si>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</si>
  <si>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</si>
  <si>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</si>
  <si>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</si>
  <si>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</si>
  <si>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</si>
  <si>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</si>
  <si>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</si>
  <si>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</si>
  <si>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</si>
  <si>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</si>
  <si>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</si>
  <si>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</si>
  <si>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</si>
  <si>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</si>
  <si>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</si>
  <si>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</si>
  <si>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</si>
  <si>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</si>
  <si>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</si>
  <si>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</si>
  <si>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</si>
  <si>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</si>
  <si>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</si>
  <si>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</si>
  <si>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</si>
  <si>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</si>
  <si>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</si>
  <si>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</si>
  <si>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</si>
  <si>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</si>
  <si>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</si>
  <si>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</si>
  <si>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</si>
  <si>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</si>
  <si>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</si>
  <si>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</si>
  <si>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</si>
  <si>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</si>
  <si>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</si>
  <si>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</si>
  <si>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</si>
  <si>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</si>
  <si>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</si>
  <si>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</si>
  <si>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</si>
  <si>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</si>
  <si>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</si>
  <si>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</si>
  <si>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</si>
  <si>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</si>
  <si>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</si>
  <si>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</si>
  <si>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</si>
  <si>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</si>
  <si>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</si>
  <si>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-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</si>
  <si>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</si>
  <si>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</si>
  <si>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</si>
  <si>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</si>
  <si>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</si>
  <si>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</si>
  <si>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</si>
  <si>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</si>
  <si>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</si>
  <si>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</si>
  <si>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</si>
  <si>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</si>
  <si>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</si>
  <si>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</si>
  <si>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</si>
  <si>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</si>
  <si>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</si>
  <si>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</si>
  <si>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</si>
  <si>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</si>
  <si>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</si>
  <si>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</si>
  <si>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</si>
  <si>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</si>
  <si>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</si>
  <si>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</si>
  <si>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</si>
  <si>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</si>
  <si>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</si>
  <si>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</si>
  <si>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</si>
  <si>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</si>
  <si>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</si>
  <si>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</si>
  <si>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</si>
  <si>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</si>
  <si>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</si>
  <si>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Feb 2012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</si>
</sst>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0" fontId="4" fillId="0" borderId="35" xfId="0" applyFont="1" applyBorder="1" applyAlignment="1">
      <alignment horizontal="right"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/>
    </xf>
    <xf numFmtId="0" fontId="5" fillId="4" borderId="38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right"/>
    </xf>
    <xf numFmtId="3" fontId="5" fillId="22" borderId="39" xfId="0" applyNumberFormat="1" applyFont="1" applyFill="1" applyBorder="1" applyAlignment="1">
      <alignment/>
    </xf>
    <xf numFmtId="0" fontId="5" fillId="22" borderId="39" xfId="0" applyFont="1" applyFill="1" applyBorder="1" applyAlignment="1">
      <alignment horizontal="right"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40" xfId="0" applyFont="1" applyFill="1" applyBorder="1" applyAlignment="1">
      <alignment/>
    </xf>
    <xf numFmtId="0" fontId="10" fillId="25" borderId="41" xfId="0" applyFont="1" applyFill="1" applyBorder="1" applyAlignment="1">
      <alignment horizontal="centerContinuous"/>
    </xf>
    <xf numFmtId="0" fontId="10" fillId="25" borderId="42" xfId="0" applyFont="1" applyFill="1" applyBorder="1" applyAlignment="1">
      <alignment horizontal="centerContinuous"/>
    </xf>
    <xf numFmtId="0" fontId="7" fillId="25" borderId="43" xfId="0" applyFont="1" applyFill="1" applyBorder="1" applyAlignment="1">
      <alignment horizontal="centerContinuous"/>
    </xf>
    <xf numFmtId="0" fontId="10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41" fontId="4" fillId="0" borderId="4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5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5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9" xfId="0" applyFont="1" applyFill="1" applyBorder="1" applyAlignment="1">
      <alignment horizontal="right"/>
    </xf>
    <xf numFmtId="0" fontId="5" fillId="4" borderId="50" xfId="0" applyFont="1" applyFill="1" applyBorder="1" applyAlignment="1">
      <alignment vertical="top" wrapText="1"/>
    </xf>
    <xf numFmtId="0" fontId="5" fillId="4" borderId="5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41" fontId="4" fillId="0" borderId="53" xfId="0" applyNumberFormat="1" applyFont="1" applyFill="1" applyBorder="1" applyAlignment="1" applyProtection="1">
      <alignment horizontal="right"/>
      <protection locked="0"/>
    </xf>
    <xf numFmtId="41" fontId="4" fillId="0" borderId="5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5" xfId="0" applyNumberFormat="1" applyFont="1" applyBorder="1" applyAlignment="1" applyProtection="1">
      <alignment/>
      <protection locked="0"/>
    </xf>
    <xf numFmtId="3" fontId="4" fillId="0" borderId="56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15" fontId="4" fillId="0" borderId="58" xfId="0" applyNumberFormat="1" applyFont="1" applyBorder="1" applyAlignment="1" applyProtection="1" quotePrefix="1">
      <alignment horizontal="center"/>
      <protection locked="0"/>
    </xf>
    <xf numFmtId="0" fontId="5" fillId="4" borderId="59" xfId="0" applyFont="1" applyFill="1" applyBorder="1" applyAlignment="1">
      <alignment horizontal="center"/>
    </xf>
    <xf numFmtId="0" fontId="4" fillId="0" borderId="60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61" xfId="0" applyFont="1" applyFill="1" applyBorder="1" applyAlignment="1">
      <alignment/>
    </xf>
    <xf numFmtId="0" fontId="5" fillId="4" borderId="6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Border="1" applyAlignment="1">
      <alignment/>
    </xf>
    <xf numFmtId="0" fontId="4" fillId="0" borderId="47" xfId="0" applyFont="1" applyBorder="1" applyAlignment="1">
      <alignment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53" xfId="0" applyNumberFormat="1" applyFont="1" applyFill="1" applyBorder="1" applyAlignment="1" applyProtection="1">
      <alignment/>
      <protection locked="0"/>
    </xf>
    <xf numFmtId="0" fontId="5" fillId="4" borderId="66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7" fontId="4" fillId="0" borderId="69" xfId="0" applyNumberFormat="1" applyFont="1" applyBorder="1" applyAlignment="1" quotePrefix="1">
      <alignment/>
    </xf>
    <xf numFmtId="41" fontId="4" fillId="0" borderId="70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72" xfId="0" applyNumberFormat="1" applyFont="1" applyFill="1" applyBorder="1" applyAlignment="1">
      <alignment/>
    </xf>
    <xf numFmtId="0" fontId="5" fillId="25" borderId="66" xfId="0" applyFont="1" applyFill="1" applyBorder="1" applyAlignment="1">
      <alignment/>
    </xf>
    <xf numFmtId="0" fontId="4" fillId="25" borderId="73" xfId="0" applyFont="1" applyFill="1" applyBorder="1" applyAlignment="1">
      <alignment/>
    </xf>
    <xf numFmtId="0" fontId="10" fillId="25" borderId="74" xfId="0" applyFont="1" applyFill="1" applyBorder="1" applyAlignment="1">
      <alignment horizontal="centerContinuous"/>
    </xf>
    <xf numFmtId="0" fontId="10" fillId="25" borderId="75" xfId="0" applyFont="1" applyFill="1" applyBorder="1" applyAlignment="1">
      <alignment horizontal="centerContinuous"/>
    </xf>
    <xf numFmtId="41" fontId="4" fillId="0" borderId="76" xfId="0" applyNumberFormat="1" applyFont="1" applyFill="1" applyBorder="1" applyAlignment="1" applyProtection="1">
      <alignment/>
      <protection locked="0"/>
    </xf>
    <xf numFmtId="41" fontId="4" fillId="0" borderId="77" xfId="0" applyNumberFormat="1" applyFont="1" applyFill="1" applyBorder="1" applyAlignment="1" applyProtection="1">
      <alignment/>
      <protection locked="0"/>
    </xf>
    <xf numFmtId="41" fontId="4" fillId="0" borderId="78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 horizontal="right"/>
      <protection locked="0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5" fillId="22" borderId="80" xfId="0" applyFont="1" applyFill="1" applyBorder="1" applyAlignment="1">
      <alignment/>
    </xf>
    <xf numFmtId="0" fontId="5" fillId="22" borderId="81" xfId="0" applyFont="1" applyFill="1" applyBorder="1" applyAlignment="1">
      <alignment/>
    </xf>
    <xf numFmtId="0" fontId="4" fillId="0" borderId="63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41" xfId="0" applyFont="1" applyFill="1" applyBorder="1" applyAlignment="1">
      <alignment vertical="top" wrapText="1"/>
    </xf>
    <xf numFmtId="0" fontId="5" fillId="20" borderId="42" xfId="0" applyFont="1" applyFill="1" applyBorder="1" applyAlignment="1">
      <alignment horizontal="center" vertical="top" wrapText="1"/>
    </xf>
    <xf numFmtId="0" fontId="5" fillId="20" borderId="43" xfId="0" applyFont="1" applyFill="1" applyBorder="1" applyAlignment="1">
      <alignment horizontal="center" vertical="top" wrapText="1"/>
    </xf>
    <xf numFmtId="0" fontId="5" fillId="20" borderId="42" xfId="0" applyFont="1" applyFill="1" applyBorder="1" applyAlignment="1">
      <alignment horizontal="centerContinuous" vertical="top" wrapText="1"/>
    </xf>
    <xf numFmtId="0" fontId="5" fillId="20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3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5" fillId="4" borderId="8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3" fontId="4" fillId="0" borderId="87" xfId="0" applyNumberFormat="1" applyFont="1" applyBorder="1" applyAlignment="1" applyProtection="1">
      <alignment horizontal="right"/>
      <protection/>
    </xf>
    <xf numFmtId="3" fontId="5" fillId="22" borderId="88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9" xfId="0" applyNumberFormat="1" applyFont="1" applyBorder="1" applyAlignment="1">
      <alignment vertical="top"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 vertical="top"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9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20" borderId="82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9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5" xfId="0" applyFont="1" applyFill="1" applyBorder="1" applyAlignment="1">
      <alignment horizontal="center" wrapText="1"/>
    </xf>
    <xf numFmtId="3" fontId="4" fillId="0" borderId="96" xfId="0" applyNumberFormat="1" applyFont="1" applyBorder="1" applyAlignment="1" applyProtection="1">
      <alignment horizontal="right"/>
      <protection/>
    </xf>
    <xf numFmtId="3" fontId="4" fillId="0" borderId="97" xfId="0" applyNumberFormat="1" applyFont="1" applyBorder="1" applyAlignment="1" applyProtection="1">
      <alignment horizontal="right"/>
      <protection/>
    </xf>
    <xf numFmtId="3" fontId="4" fillId="0" borderId="98" xfId="0" applyNumberFormat="1" applyFont="1" applyBorder="1" applyAlignment="1" applyProtection="1">
      <alignment horizontal="right"/>
      <protection/>
    </xf>
    <xf numFmtId="0" fontId="4" fillId="20" borderId="42" xfId="0" applyFont="1" applyFill="1" applyBorder="1" applyAlignment="1">
      <alignment/>
    </xf>
    <xf numFmtId="0" fontId="4" fillId="20" borderId="43" xfId="0" applyFont="1" applyFill="1" applyBorder="1" applyAlignment="1">
      <alignment/>
    </xf>
    <xf numFmtId="3" fontId="5" fillId="20" borderId="42" xfId="0" applyNumberFormat="1" applyFont="1" applyFill="1" applyBorder="1" applyAlignment="1">
      <alignment horizontal="right" wrapText="1"/>
    </xf>
    <xf numFmtId="3" fontId="5" fillId="20" borderId="98" xfId="0" applyNumberFormat="1" applyFont="1" applyFill="1" applyBorder="1" applyAlignment="1">
      <alignment horizontal="right" wrapText="1"/>
    </xf>
    <xf numFmtId="1" fontId="5" fillId="20" borderId="98" xfId="0" applyNumberFormat="1" applyFont="1" applyFill="1" applyBorder="1" applyAlignment="1">
      <alignment horizontal="right" wrapText="1"/>
    </xf>
    <xf numFmtId="0" fontId="5" fillId="4" borderId="41" xfId="0" applyFont="1" applyFill="1" applyBorder="1" applyAlignment="1">
      <alignment vertical="top" wrapText="1"/>
    </xf>
    <xf numFmtId="0" fontId="4" fillId="4" borderId="42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3" fontId="5" fillId="22" borderId="96" xfId="0" applyNumberFormat="1" applyFont="1" applyFill="1" applyBorder="1" applyAlignment="1">
      <alignment horizontal="right" wrapText="1"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6" xfId="0" applyFont="1" applyFill="1" applyBorder="1" applyAlignment="1">
      <alignment horizontal="left"/>
    </xf>
    <xf numFmtId="0" fontId="7" fillId="24" borderId="101" xfId="0" applyFont="1" applyFill="1" applyBorder="1" applyAlignment="1">
      <alignment horizontal="centerContinuous"/>
    </xf>
    <xf numFmtId="0" fontId="7" fillId="24" borderId="75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7" xfId="57" applyFont="1" applyFill="1" applyBorder="1" applyAlignment="1">
      <alignment horizontal="right" wrapText="1"/>
      <protection/>
    </xf>
    <xf numFmtId="0" fontId="5" fillId="20" borderId="68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2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40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72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7" xfId="57" applyFont="1" applyFill="1" applyBorder="1" applyAlignment="1">
      <alignment horizontal="right"/>
      <protection/>
    </xf>
    <xf numFmtId="0" fontId="5" fillId="20" borderId="68" xfId="57" applyFont="1" applyFill="1" applyBorder="1" applyAlignment="1">
      <alignment horizontal="right"/>
      <protection/>
    </xf>
    <xf numFmtId="3" fontId="5" fillId="22" borderId="102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51" xfId="57" applyNumberFormat="1" applyFont="1" applyFill="1" applyBorder="1">
      <alignment/>
      <protection/>
    </xf>
    <xf numFmtId="3" fontId="5" fillId="20" borderId="40" xfId="57" applyNumberFormat="1" applyFont="1" applyFill="1" applyBorder="1" applyAlignment="1">
      <alignment horizontal="right"/>
      <protection/>
    </xf>
    <xf numFmtId="3" fontId="5" fillId="20" borderId="72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50" xfId="57" applyNumberFormat="1" applyFont="1" applyFill="1" applyBorder="1">
      <alignment/>
      <protection/>
    </xf>
    <xf numFmtId="3" fontId="4" fillId="26" borderId="103" xfId="0" applyNumberFormat="1" applyFont="1" applyFill="1" applyBorder="1" applyAlignment="1" applyProtection="1">
      <alignment horizontal="right"/>
      <protection/>
    </xf>
    <xf numFmtId="3" fontId="4" fillId="0" borderId="103" xfId="0" applyNumberFormat="1" applyFont="1" applyBorder="1" applyAlignment="1" applyProtection="1">
      <alignment horizontal="right"/>
      <protection/>
    </xf>
    <xf numFmtId="3" fontId="4" fillId="27" borderId="103" xfId="0" applyNumberFormat="1" applyFont="1" applyFill="1" applyBorder="1" applyAlignment="1" applyProtection="1">
      <alignment horizontal="right"/>
      <protection/>
    </xf>
    <xf numFmtId="0" fontId="5" fillId="20" borderId="75" xfId="57" applyFont="1" applyFill="1" applyBorder="1" applyAlignment="1">
      <alignment horizontal="right"/>
      <protection/>
    </xf>
    <xf numFmtId="3" fontId="4" fillId="0" borderId="104" xfId="57" applyNumberFormat="1" applyFont="1" applyFill="1" applyBorder="1">
      <alignment/>
      <protection/>
    </xf>
    <xf numFmtId="3" fontId="5" fillId="20" borderId="105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3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41" fontId="4" fillId="0" borderId="36" xfId="0" applyNumberFormat="1" applyFont="1" applyFill="1" applyBorder="1" applyAlignment="1">
      <alignment horizontal="right" wrapText="1"/>
    </xf>
    <xf numFmtId="41" fontId="4" fillId="0" borderId="46" xfId="0" applyNumberFormat="1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41" fontId="4" fillId="0" borderId="36" xfId="0" applyNumberFormat="1" applyFont="1" applyFill="1" applyBorder="1" applyAlignment="1">
      <alignment horizontal="right"/>
    </xf>
    <xf numFmtId="41" fontId="4" fillId="22" borderId="36" xfId="0" applyNumberFormat="1" applyFont="1" applyFill="1" applyBorder="1" applyAlignment="1">
      <alignment horizontal="right"/>
    </xf>
    <xf numFmtId="41" fontId="4" fillId="0" borderId="46" xfId="0" applyNumberFormat="1" applyFont="1" applyFill="1" applyBorder="1" applyAlignment="1">
      <alignment horizontal="right"/>
    </xf>
    <xf numFmtId="41" fontId="4" fillId="22" borderId="46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2" xfId="0" applyFont="1" applyFill="1" applyBorder="1" applyAlignment="1">
      <alignment wrapText="1"/>
    </xf>
    <xf numFmtId="0" fontId="7" fillId="24" borderId="106" xfId="0" applyFont="1" applyFill="1" applyBorder="1" applyAlignment="1">
      <alignment/>
    </xf>
    <xf numFmtId="0" fontId="10" fillId="25" borderId="107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6" xfId="0" applyNumberFormat="1" applyFont="1" applyBorder="1" applyAlignment="1">
      <alignment/>
    </xf>
    <xf numFmtId="0" fontId="4" fillId="0" borderId="108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4" fillId="20" borderId="109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72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41" fontId="5" fillId="20" borderId="1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horizontal="centerContinuous" vertical="center"/>
    </xf>
    <xf numFmtId="0" fontId="10" fillId="24" borderId="8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6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9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 wrapText="1"/>
    </xf>
    <xf numFmtId="17" fontId="4" fillId="0" borderId="110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1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4" xfId="0" applyFont="1" applyFill="1" applyBorder="1" applyAlignment="1">
      <alignment horizontal="center" vertical="top" wrapText="1"/>
    </xf>
    <xf numFmtId="0" fontId="5" fillId="20" borderId="101" xfId="0" applyFont="1" applyFill="1" applyBorder="1" applyAlignment="1">
      <alignment horizontal="center" vertical="top" wrapText="1"/>
    </xf>
    <xf numFmtId="0" fontId="5" fillId="20" borderId="73" xfId="0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22127935"/>
        <c:axId val="64933688"/>
      </c:barChart>
      <c:catAx>
        <c:axId val="2212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933688"/>
        <c:crosses val="autoZero"/>
        <c:auto val="1"/>
        <c:lblOffset val="100"/>
        <c:noMultiLvlLbl val="0"/>
      </c:catAx>
      <c:valAx>
        <c:axId val="64933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27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9952073"/>
        <c:axId val="22459794"/>
      </c:barChart>
      <c:catAx>
        <c:axId val="995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59794"/>
        <c:crosses val="autoZero"/>
        <c:auto val="1"/>
        <c:lblOffset val="100"/>
        <c:noMultiLvlLbl val="0"/>
      </c:catAx>
      <c:valAx>
        <c:axId val="224597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52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701837"/>
        <c:axId val="9445622"/>
      </c:bar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45622"/>
        <c:crosses val="autoZero"/>
        <c:auto val="1"/>
        <c:lblOffset val="100"/>
        <c:noMultiLvlLbl val="0"/>
      </c:catAx>
      <c:valAx>
        <c:axId val="9445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01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901735"/>
        <c:axId val="26897888"/>
      </c:bar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97888"/>
        <c:crosses val="autoZero"/>
        <c:auto val="1"/>
        <c:lblOffset val="100"/>
        <c:noMultiLvlLbl val="0"/>
      </c:catAx>
      <c:valAx>
        <c:axId val="26897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01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754401"/>
        <c:axId val="31245290"/>
      </c:barChart>
      <c:catAx>
        <c:axId val="40754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45290"/>
        <c:crosses val="autoZero"/>
        <c:auto val="1"/>
        <c:lblOffset val="100"/>
        <c:noMultiLvlLbl val="0"/>
      </c:catAx>
      <c:valAx>
        <c:axId val="312452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54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2772155"/>
        <c:axId val="47840532"/>
      </c:barChart>
      <c:catAx>
        <c:axId val="1277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40532"/>
        <c:crosses val="autoZero"/>
        <c:auto val="1"/>
        <c:lblOffset val="100"/>
        <c:noMultiLvlLbl val="0"/>
      </c:catAx>
      <c:valAx>
        <c:axId val="478405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7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911605"/>
        <c:axId val="49877854"/>
      </c:barChart>
      <c:catAx>
        <c:axId val="2791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77854"/>
        <c:crosses val="autoZero"/>
        <c:auto val="1"/>
        <c:lblOffset val="100"/>
        <c:noMultiLvlLbl val="0"/>
      </c:catAx>
      <c:valAx>
        <c:axId val="498778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11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247503"/>
        <c:axId val="13574344"/>
      </c:barChart>
      <c:catAx>
        <c:axId val="462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74344"/>
        <c:crosses val="autoZero"/>
        <c:auto val="1"/>
        <c:lblOffset val="100"/>
        <c:noMultiLvlLbl val="0"/>
      </c:catAx>
      <c:valAx>
        <c:axId val="13574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47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060233"/>
        <c:axId val="25780050"/>
      </c:barChart>
      <c:catAx>
        <c:axId val="5506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80050"/>
        <c:crosses val="autoZero"/>
        <c:auto val="1"/>
        <c:lblOffset val="100"/>
        <c:noMultiLvlLbl val="0"/>
      </c:catAx>
      <c:valAx>
        <c:axId val="257800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60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693859"/>
        <c:axId val="7809276"/>
      </c:barChart>
      <c:catAx>
        <c:axId val="3069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09276"/>
        <c:crosses val="autoZero"/>
        <c:auto val="1"/>
        <c:lblOffset val="100"/>
        <c:noMultiLvlLbl val="0"/>
      </c:catAx>
      <c:valAx>
        <c:axId val="78092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93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74621"/>
        <c:axId val="28571590"/>
      </c:barChart>
      <c:catAx>
        <c:axId val="3174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71590"/>
        <c:crosses val="autoZero"/>
        <c:auto val="1"/>
        <c:lblOffset val="100"/>
        <c:noMultiLvlLbl val="0"/>
      </c:catAx>
      <c:valAx>
        <c:axId val="285715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4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817719"/>
        <c:axId val="32597424"/>
      </c:bar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97424"/>
        <c:crosses val="autoZero"/>
        <c:auto val="1"/>
        <c:lblOffset val="100"/>
        <c:noMultiLvlLbl val="0"/>
      </c:catAx>
      <c:valAx>
        <c:axId val="32597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17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811555"/>
        <c:axId val="7303996"/>
      </c:barChart>
      <c:catAx>
        <c:axId val="8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03996"/>
        <c:crosses val="autoZero"/>
        <c:auto val="1"/>
        <c:lblOffset val="100"/>
        <c:noMultiLvlLbl val="0"/>
      </c:catAx>
      <c:valAx>
        <c:axId val="73039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1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941361"/>
        <c:axId val="23145658"/>
      </c:bar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45658"/>
        <c:crosses val="autoZero"/>
        <c:auto val="1"/>
        <c:lblOffset val="100"/>
        <c:noMultiLvlLbl val="0"/>
      </c:catAx>
      <c:valAx>
        <c:axId val="23145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41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984331"/>
        <c:axId val="62858980"/>
      </c:barChart>
      <c:catAx>
        <c:axId val="698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58980"/>
        <c:crosses val="autoZero"/>
        <c:auto val="1"/>
        <c:lblOffset val="100"/>
        <c:noMultiLvlLbl val="0"/>
      </c:catAx>
      <c:valAx>
        <c:axId val="628589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84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859909"/>
        <c:axId val="58412590"/>
      </c:bar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12590"/>
        <c:crosses val="autoZero"/>
        <c:auto val="1"/>
        <c:lblOffset val="100"/>
        <c:noMultiLvlLbl val="0"/>
      </c:catAx>
      <c:valAx>
        <c:axId val="584125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59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951263"/>
        <c:axId val="33799320"/>
      </c:bar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99320"/>
        <c:crosses val="autoZero"/>
        <c:auto val="1"/>
        <c:lblOffset val="100"/>
        <c:noMultiLvlLbl val="0"/>
      </c:catAx>
      <c:valAx>
        <c:axId val="337993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51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758425"/>
        <c:axId val="53390370"/>
      </c:bar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90370"/>
        <c:crosses val="autoZero"/>
        <c:auto val="1"/>
        <c:lblOffset val="100"/>
        <c:noMultiLvlLbl val="0"/>
      </c:catAx>
      <c:valAx>
        <c:axId val="53390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58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751283"/>
        <c:axId val="29652684"/>
      </c:bar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52684"/>
        <c:crosses val="autoZero"/>
        <c:auto val="1"/>
        <c:lblOffset val="100"/>
        <c:noMultiLvlLbl val="0"/>
      </c:catAx>
      <c:valAx>
        <c:axId val="296526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51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547565"/>
        <c:axId val="53057174"/>
      </c:bar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7174"/>
        <c:crosses val="autoZero"/>
        <c:auto val="1"/>
        <c:lblOffset val="100"/>
        <c:noMultiLvlLbl val="0"/>
      </c:catAx>
      <c:valAx>
        <c:axId val="530571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47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752519"/>
        <c:axId val="2663808"/>
      </c:barChart>
      <c:cat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3808"/>
        <c:crosses val="autoZero"/>
        <c:auto val="1"/>
        <c:lblOffset val="100"/>
        <c:noMultiLvlLbl val="0"/>
      </c:catAx>
      <c:valAx>
        <c:axId val="26638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52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974273"/>
        <c:axId val="14441866"/>
      </c:barChart>
      <c:catAx>
        <c:axId val="2397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41866"/>
        <c:crosses val="autoZero"/>
        <c:auto val="1"/>
        <c:lblOffset val="100"/>
        <c:noMultiLvlLbl val="0"/>
      </c:catAx>
      <c:valAx>
        <c:axId val="14441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74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62867931"/>
        <c:axId val="28940468"/>
      </c:barChart>
      <c:catAx>
        <c:axId val="6286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40468"/>
        <c:crosses val="autoZero"/>
        <c:auto val="1"/>
        <c:lblOffset val="100"/>
        <c:noMultiLvlLbl val="0"/>
      </c:catAx>
      <c:valAx>
        <c:axId val="28940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67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65735965"/>
        <c:axId val="54752774"/>
      </c:barChart>
      <c:catAx>
        <c:axId val="6573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52774"/>
        <c:crosses val="autoZero"/>
        <c:auto val="1"/>
        <c:lblOffset val="100"/>
        <c:noMultiLvlLbl val="0"/>
      </c:catAx>
      <c:valAx>
        <c:axId val="547527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35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59137621"/>
        <c:axId val="62476542"/>
      </c:barChart>
      <c:catAx>
        <c:axId val="59137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76542"/>
        <c:crosses val="autoZero"/>
        <c:auto val="1"/>
        <c:lblOffset val="100"/>
        <c:noMultiLvlLbl val="0"/>
      </c:catAx>
      <c:valAx>
        <c:axId val="62476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37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25417967"/>
        <c:axId val="27435112"/>
      </c:barChart>
      <c:catAx>
        <c:axId val="2541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35112"/>
        <c:crosses val="autoZero"/>
        <c:auto val="1"/>
        <c:lblOffset val="100"/>
        <c:noMultiLvlLbl val="0"/>
      </c:catAx>
      <c:valAx>
        <c:axId val="27435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17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45589417"/>
        <c:axId val="7651570"/>
      </c:barChart>
      <c:catAx>
        <c:axId val="4558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51570"/>
        <c:crosses val="autoZero"/>
        <c:auto val="1"/>
        <c:lblOffset val="100"/>
        <c:noMultiLvlLbl val="0"/>
      </c:catAx>
      <c:valAx>
        <c:axId val="7651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89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55267"/>
        <c:axId val="15797404"/>
      </c:barChart>
      <c:catAx>
        <c:axId val="1755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97404"/>
        <c:crosses val="autoZero"/>
        <c:auto val="1"/>
        <c:lblOffset val="100"/>
        <c:noMultiLvlLbl val="0"/>
      </c:catAx>
      <c:valAx>
        <c:axId val="15797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5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958909"/>
        <c:axId val="4521318"/>
      </c:barChart>
      <c:catAx>
        <c:axId val="7958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1318"/>
        <c:crosses val="autoZero"/>
        <c:auto val="1"/>
        <c:lblOffset val="100"/>
        <c:noMultiLvlLbl val="0"/>
      </c:catAx>
      <c:valAx>
        <c:axId val="45213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58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691863"/>
        <c:axId val="30682448"/>
      </c:bar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82448"/>
        <c:crosses val="autoZero"/>
        <c:auto val="1"/>
        <c:lblOffset val="100"/>
        <c:noMultiLvlLbl val="0"/>
      </c:catAx>
      <c:valAx>
        <c:axId val="306824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91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706577"/>
        <c:axId val="2250330"/>
      </c:barChart>
      <c:catAx>
        <c:axId val="770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0330"/>
        <c:crosses val="autoZero"/>
        <c:auto val="1"/>
        <c:lblOffset val="100"/>
        <c:noMultiLvlLbl val="0"/>
      </c:catAx>
      <c:valAx>
        <c:axId val="22503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06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252971"/>
        <c:axId val="48059012"/>
      </c:barChart>
      <c:catAx>
        <c:axId val="2025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59012"/>
        <c:crosses val="autoZero"/>
        <c:auto val="1"/>
        <c:lblOffset val="100"/>
        <c:noMultiLvlLbl val="0"/>
      </c:catAx>
      <c:valAx>
        <c:axId val="48059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52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877925"/>
        <c:axId val="465870"/>
      </c:barChart>
      <c:catAx>
        <c:axId val="2987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870"/>
        <c:crosses val="autoZero"/>
        <c:auto val="1"/>
        <c:lblOffset val="100"/>
        <c:noMultiLvlLbl val="0"/>
      </c:catAx>
      <c:valAx>
        <c:axId val="4658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77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92831"/>
        <c:axId val="37735480"/>
      </c:barChart>
      <c:catAx>
        <c:axId val="419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35480"/>
        <c:crosses val="autoZero"/>
        <c:auto val="1"/>
        <c:lblOffset val="100"/>
        <c:noMultiLvlLbl val="0"/>
      </c:catAx>
      <c:valAx>
        <c:axId val="377354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2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23012919"/>
        <c:axId val="5789680"/>
      </c:barChart>
      <c:catAx>
        <c:axId val="2301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9680"/>
        <c:crosses val="autoZero"/>
        <c:auto val="1"/>
        <c:lblOffset val="100"/>
        <c:noMultiLvlLbl val="0"/>
      </c:catAx>
      <c:valAx>
        <c:axId val="57896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12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75001"/>
        <c:axId val="36675010"/>
      </c:barChart>
      <c:catAx>
        <c:axId val="407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75010"/>
        <c:crosses val="autoZero"/>
        <c:auto val="1"/>
        <c:lblOffset val="100"/>
        <c:noMultiLvlLbl val="0"/>
      </c:catAx>
      <c:valAx>
        <c:axId val="366750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5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639635"/>
        <c:axId val="17885804"/>
      </c:bar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85804"/>
        <c:crosses val="autoZero"/>
        <c:auto val="1"/>
        <c:lblOffset val="100"/>
        <c:noMultiLvlLbl val="0"/>
      </c:catAx>
      <c:valAx>
        <c:axId val="17885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39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26754509"/>
        <c:axId val="39463990"/>
      </c:barChart>
      <c:catAx>
        <c:axId val="2675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63990"/>
        <c:crosses val="autoZero"/>
        <c:auto val="1"/>
        <c:lblOffset val="100"/>
        <c:noMultiLvlLbl val="0"/>
      </c:catAx>
      <c:valAx>
        <c:axId val="39463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54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19631591"/>
        <c:axId val="42466592"/>
      </c:barChart>
      <c:catAx>
        <c:axId val="1963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66592"/>
        <c:crosses val="autoZero"/>
        <c:auto val="1"/>
        <c:lblOffset val="100"/>
        <c:noMultiLvlLbl val="0"/>
      </c:catAx>
      <c:valAx>
        <c:axId val="42466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31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6655009"/>
        <c:axId val="17241898"/>
      </c:barChart>
      <c:catAx>
        <c:axId val="4665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41898"/>
        <c:crosses val="autoZero"/>
        <c:auto val="1"/>
        <c:lblOffset val="100"/>
        <c:noMultiLvlLbl val="0"/>
      </c:catAx>
      <c:valAx>
        <c:axId val="172418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5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20959355"/>
        <c:axId val="54416468"/>
      </c:barChart>
      <c:catAx>
        <c:axId val="2095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16468"/>
        <c:crosses val="autoZero"/>
        <c:auto val="1"/>
        <c:lblOffset val="100"/>
        <c:noMultiLvlLbl val="0"/>
      </c:catAx>
      <c:valAx>
        <c:axId val="544164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59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19986165"/>
        <c:axId val="45657758"/>
      </c:bar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57758"/>
        <c:crosses val="autoZero"/>
        <c:auto val="1"/>
        <c:lblOffset val="100"/>
        <c:noMultiLvlLbl val="0"/>
      </c:catAx>
      <c:valAx>
        <c:axId val="456577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8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266639"/>
        <c:axId val="7290888"/>
      </c:barChart>
      <c:catAx>
        <c:axId val="82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90888"/>
        <c:crosses val="autoZero"/>
        <c:auto val="1"/>
        <c:lblOffset val="100"/>
        <c:noMultiLvlLbl val="0"/>
      </c:catAx>
      <c:valAx>
        <c:axId val="7290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66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617993"/>
        <c:axId val="53691026"/>
      </c:bar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1026"/>
        <c:crosses val="autoZero"/>
        <c:auto val="1"/>
        <c:lblOffset val="100"/>
        <c:noMultiLvlLbl val="0"/>
      </c:catAx>
      <c:valAx>
        <c:axId val="536910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17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457187"/>
        <c:axId val="54005820"/>
      </c:bar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05820"/>
        <c:crosses val="autoZero"/>
        <c:auto val="1"/>
        <c:lblOffset val="100"/>
        <c:noMultiLvlLbl val="0"/>
      </c:catAx>
      <c:valAx>
        <c:axId val="540058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57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2107121"/>
        <c:axId val="66310906"/>
      </c:barChart>
      <c:catAx>
        <c:axId val="521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10906"/>
        <c:crosses val="autoZero"/>
        <c:auto val="1"/>
        <c:lblOffset val="100"/>
        <c:noMultiLvlLbl val="0"/>
      </c:catAx>
      <c:valAx>
        <c:axId val="663109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07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290333"/>
        <c:axId val="12395270"/>
      </c:bar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95270"/>
        <c:crosses val="autoZero"/>
        <c:auto val="1"/>
        <c:lblOffset val="100"/>
        <c:noMultiLvlLbl val="0"/>
      </c:catAx>
      <c:valAx>
        <c:axId val="123952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90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448567"/>
        <c:axId val="64492784"/>
      </c:bar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92784"/>
        <c:crosses val="autoZero"/>
        <c:auto val="1"/>
        <c:lblOffset val="100"/>
        <c:noMultiLvlLbl val="0"/>
      </c:catAx>
      <c:valAx>
        <c:axId val="64492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48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564145"/>
        <c:axId val="56532986"/>
      </c:bar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32986"/>
        <c:crosses val="autoZero"/>
        <c:auto val="1"/>
        <c:lblOffset val="100"/>
        <c:noMultiLvlLbl val="0"/>
      </c:catAx>
      <c:valAx>
        <c:axId val="565329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64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034827"/>
        <c:axId val="15769124"/>
      </c:bar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69124"/>
        <c:crosses val="autoZero"/>
        <c:auto val="1"/>
        <c:lblOffset val="100"/>
        <c:noMultiLvlLbl val="0"/>
      </c:catAx>
      <c:valAx>
        <c:axId val="157691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4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704389"/>
        <c:axId val="2230638"/>
      </c:barChart>
      <c:cat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0638"/>
        <c:crosses val="autoZero"/>
        <c:auto val="1"/>
        <c:lblOffset val="100"/>
        <c:noMultiLvlLbl val="0"/>
      </c:catAx>
      <c:valAx>
        <c:axId val="22306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04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075743"/>
        <c:axId val="46463960"/>
      </c:barChart>
      <c:catAx>
        <c:axId val="2007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63960"/>
        <c:crosses val="autoZero"/>
        <c:auto val="1"/>
        <c:lblOffset val="100"/>
        <c:noMultiLvlLbl val="0"/>
      </c:catAx>
      <c:valAx>
        <c:axId val="46463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75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522457"/>
        <c:axId val="5484386"/>
      </c:bar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4386"/>
        <c:crosses val="autoZero"/>
        <c:auto val="1"/>
        <c:lblOffset val="100"/>
        <c:noMultiLvlLbl val="0"/>
      </c:catAx>
      <c:valAx>
        <c:axId val="5484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22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359475"/>
        <c:axId val="41582092"/>
      </c:bar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59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694509"/>
        <c:axId val="12706262"/>
      </c:barChart>
      <c:catAx>
        <c:axId val="3869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06262"/>
        <c:crosses val="autoZero"/>
        <c:auto val="1"/>
        <c:lblOffset val="100"/>
        <c:noMultiLvlLbl val="0"/>
      </c:catAx>
      <c:valAx>
        <c:axId val="127062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94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247495"/>
        <c:axId val="22574272"/>
      </c:barChart>
      <c:catAx>
        <c:axId val="4724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74272"/>
        <c:crosses val="autoZero"/>
        <c:auto val="1"/>
        <c:lblOffset val="100"/>
        <c:noMultiLvlLbl val="0"/>
      </c:catAx>
      <c:valAx>
        <c:axId val="225742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47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927243"/>
        <c:axId val="2474276"/>
      </c:barChart>
      <c:catAx>
        <c:axId val="59927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4276"/>
        <c:crosses val="autoZero"/>
        <c:auto val="1"/>
        <c:lblOffset val="100"/>
        <c:noMultiLvlLbl val="0"/>
      </c:catAx>
      <c:valAx>
        <c:axId val="2474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27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41857"/>
        <c:axId val="16576714"/>
      </c:barChart>
      <c:catAx>
        <c:axId val="184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76714"/>
        <c:crosses val="autoZero"/>
        <c:auto val="1"/>
        <c:lblOffset val="100"/>
        <c:noMultiLvlLbl val="0"/>
      </c:catAx>
      <c:valAx>
        <c:axId val="16576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1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4972699"/>
        <c:axId val="536564"/>
      </c:barChart>
      <c:catAx>
        <c:axId val="1497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564"/>
        <c:crosses val="autoZero"/>
        <c:auto val="1"/>
        <c:lblOffset val="100"/>
        <c:noMultiLvlLbl val="0"/>
      </c:catAx>
      <c:valAx>
        <c:axId val="5365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72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29077"/>
        <c:axId val="43461694"/>
      </c:barChart>
      <c:catAx>
        <c:axId val="482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61694"/>
        <c:crosses val="autoZero"/>
        <c:auto val="1"/>
        <c:lblOffset val="100"/>
        <c:noMultiLvlLbl val="0"/>
      </c:catAx>
      <c:valAx>
        <c:axId val="434616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9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610927"/>
        <c:axId val="30736296"/>
      </c:bar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36296"/>
        <c:crosses val="autoZero"/>
        <c:auto val="1"/>
        <c:lblOffset val="100"/>
        <c:noMultiLvlLbl val="0"/>
      </c:catAx>
      <c:valAx>
        <c:axId val="307362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10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191209"/>
        <c:axId val="6612018"/>
      </c:barChart>
      <c:catAx>
        <c:axId val="819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2018"/>
        <c:crosses val="autoZero"/>
        <c:auto val="1"/>
        <c:lblOffset val="100"/>
        <c:noMultiLvlLbl val="0"/>
      </c:catAx>
      <c:valAx>
        <c:axId val="6612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91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508163"/>
        <c:axId val="65811420"/>
      </c:bar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11420"/>
        <c:crosses val="autoZero"/>
        <c:auto val="1"/>
        <c:lblOffset val="100"/>
        <c:noMultiLvlLbl val="0"/>
      </c:catAx>
      <c:valAx>
        <c:axId val="65811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08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431869"/>
        <c:axId val="29124774"/>
      </c:bar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24774"/>
        <c:crosses val="autoZero"/>
        <c:auto val="1"/>
        <c:lblOffset val="100"/>
        <c:noMultiLvlLbl val="0"/>
      </c:catAx>
      <c:valAx>
        <c:axId val="291247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31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0796375"/>
        <c:axId val="10296464"/>
      </c:bar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96464"/>
        <c:crosses val="autoZero"/>
        <c:auto val="1"/>
        <c:lblOffset val="100"/>
        <c:noMultiLvlLbl val="0"/>
      </c:catAx>
      <c:valAx>
        <c:axId val="102964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96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559313"/>
        <c:axId val="28707226"/>
      </c:bar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7226"/>
        <c:crosses val="autoZero"/>
        <c:auto val="1"/>
        <c:lblOffset val="100"/>
        <c:noMultiLvlLbl val="0"/>
      </c:catAx>
      <c:valAx>
        <c:axId val="287072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59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038443"/>
        <c:axId val="43583940"/>
      </c:bar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83940"/>
        <c:crosses val="autoZero"/>
        <c:auto val="1"/>
        <c:lblOffset val="100"/>
        <c:noMultiLvlLbl val="0"/>
      </c:catAx>
      <c:valAx>
        <c:axId val="43583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38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268485"/>
        <c:axId val="66198638"/>
      </c:bar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98638"/>
        <c:crosses val="autoZero"/>
        <c:auto val="1"/>
        <c:lblOffset val="100"/>
        <c:noMultiLvlLbl val="0"/>
      </c:catAx>
      <c:valAx>
        <c:axId val="661986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68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711141"/>
        <c:axId val="40638222"/>
      </c:barChart>
      <c:catAx>
        <c:axId val="5671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38222"/>
        <c:crosses val="autoZero"/>
        <c:auto val="1"/>
        <c:lblOffset val="100"/>
        <c:noMultiLvlLbl val="0"/>
      </c:catAx>
      <c:valAx>
        <c:axId val="406382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11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199679"/>
        <c:axId val="3361656"/>
      </c:barChart>
      <c:catAx>
        <c:axId val="30199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1656"/>
        <c:crosses val="autoZero"/>
        <c:auto val="1"/>
        <c:lblOffset val="100"/>
        <c:noMultiLvlLbl val="0"/>
      </c:catAx>
      <c:valAx>
        <c:axId val="33616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99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254905"/>
        <c:axId val="3858690"/>
      </c:barChart>
      <c:catAx>
        <c:axId val="302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8690"/>
        <c:crosses val="autoZero"/>
        <c:auto val="1"/>
        <c:lblOffset val="100"/>
        <c:noMultiLvlLbl val="0"/>
      </c:catAx>
      <c:valAx>
        <c:axId val="38586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5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728211"/>
        <c:axId val="44118444"/>
      </c:barChart>
      <c:catAx>
        <c:axId val="347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18444"/>
        <c:crosses val="autoZero"/>
        <c:auto val="1"/>
        <c:lblOffset val="100"/>
        <c:noMultiLvlLbl val="0"/>
      </c:catAx>
      <c:valAx>
        <c:axId val="44118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28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521677"/>
        <c:axId val="16824182"/>
      </c:bar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24182"/>
        <c:crosses val="autoZero"/>
        <c:auto val="1"/>
        <c:lblOffset val="100"/>
        <c:noMultiLvlLbl val="0"/>
      </c:catAx>
      <c:valAx>
        <c:axId val="16824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21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199911"/>
        <c:axId val="20581472"/>
      </c:bar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81472"/>
        <c:crosses val="autoZero"/>
        <c:auto val="1"/>
        <c:lblOffset val="100"/>
        <c:noMultiLvlLbl val="0"/>
      </c:catAx>
      <c:valAx>
        <c:axId val="205814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99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015521"/>
        <c:axId val="56486506"/>
      </c:barChart>
      <c:catAx>
        <c:axId val="5101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86506"/>
        <c:crosses val="autoZero"/>
        <c:auto val="1"/>
        <c:lblOffset val="100"/>
        <c:noMultiLvlLbl val="0"/>
      </c:catAx>
      <c:valAx>
        <c:axId val="564865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15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616507"/>
        <c:axId val="12004244"/>
      </c:bar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04244"/>
        <c:crosses val="autoZero"/>
        <c:auto val="1"/>
        <c:lblOffset val="100"/>
        <c:noMultiLvlLbl val="0"/>
      </c:catAx>
      <c:valAx>
        <c:axId val="120042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16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929333"/>
        <c:axId val="32819678"/>
      </c:barChart>
      <c:catAx>
        <c:axId val="4092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19678"/>
        <c:crosses val="autoZero"/>
        <c:auto val="1"/>
        <c:lblOffset val="100"/>
        <c:noMultiLvlLbl val="0"/>
      </c:catAx>
      <c:valAx>
        <c:axId val="32819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29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941647"/>
        <c:axId val="41148232"/>
      </c:barChart>
      <c:catAx>
        <c:axId val="2694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48232"/>
        <c:crosses val="autoZero"/>
        <c:auto val="1"/>
        <c:lblOffset val="100"/>
        <c:noMultiLvlLbl val="0"/>
      </c:catAx>
      <c:valAx>
        <c:axId val="411482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41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916831"/>
        <c:axId val="60489432"/>
      </c:barChart>
      <c:catAx>
        <c:axId val="5891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89432"/>
        <c:crosses val="autoZero"/>
        <c:auto val="1"/>
        <c:lblOffset val="100"/>
        <c:noMultiLvlLbl val="0"/>
      </c:catAx>
      <c:valAx>
        <c:axId val="604894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16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789769"/>
        <c:axId val="44672466"/>
      </c:barChart>
      <c:catAx>
        <c:axId val="3478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72466"/>
        <c:crosses val="autoZero"/>
        <c:auto val="1"/>
        <c:lblOffset val="100"/>
        <c:noMultiLvlLbl val="0"/>
      </c:catAx>
      <c:valAx>
        <c:axId val="446724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89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507875"/>
        <c:axId val="61699964"/>
      </c:barChart>
      <c:catAx>
        <c:axId val="66507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99964"/>
        <c:crosses val="autoZero"/>
        <c:auto val="1"/>
        <c:lblOffset val="100"/>
        <c:noMultiLvlLbl val="0"/>
      </c:catAx>
      <c:valAx>
        <c:axId val="616999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07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428765"/>
        <c:axId val="31641158"/>
      </c:barChart>
      <c:catAx>
        <c:axId val="1842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41158"/>
        <c:crosses val="autoZero"/>
        <c:auto val="1"/>
        <c:lblOffset val="100"/>
        <c:noMultiLvlLbl val="0"/>
      </c:catAx>
      <c:valAx>
        <c:axId val="31641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28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16334967"/>
        <c:axId val="12796976"/>
      </c:barChart>
      <c:catAx>
        <c:axId val="1633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6976"/>
        <c:crosses val="autoZero"/>
        <c:auto val="1"/>
        <c:lblOffset val="100"/>
        <c:noMultiLvlLbl val="0"/>
      </c:catAx>
      <c:valAx>
        <c:axId val="12796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34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48063921"/>
        <c:axId val="29922106"/>
      </c:barChart>
      <c:catAx>
        <c:axId val="4806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2106"/>
        <c:crosses val="autoZero"/>
        <c:auto val="1"/>
        <c:lblOffset val="100"/>
        <c:noMultiLvlLbl val="0"/>
      </c:catAx>
      <c:valAx>
        <c:axId val="29922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63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863499"/>
        <c:axId val="7771492"/>
      </c:barChart>
      <c:catAx>
        <c:axId val="863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71492"/>
        <c:crosses val="autoZero"/>
        <c:auto val="1"/>
        <c:lblOffset val="100"/>
        <c:noMultiLvlLbl val="0"/>
      </c:catAx>
      <c:valAx>
        <c:axId val="7771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3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2834565"/>
        <c:axId val="25511086"/>
      </c:barChart>
      <c:catAx>
        <c:axId val="2834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11086"/>
        <c:crosses val="autoZero"/>
        <c:auto val="1"/>
        <c:lblOffset val="100"/>
        <c:noMultiLvlLbl val="0"/>
      </c:catAx>
      <c:valAx>
        <c:axId val="25511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273183"/>
        <c:axId val="53132056"/>
      </c:bar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32056"/>
        <c:crosses val="autoZero"/>
        <c:auto val="1"/>
        <c:lblOffset val="100"/>
        <c:noMultiLvlLbl val="0"/>
      </c:catAx>
      <c:valAx>
        <c:axId val="53132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73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426457"/>
        <c:axId val="8729250"/>
      </c:barChart>
      <c:catAx>
        <c:axId val="842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29250"/>
        <c:crosses val="autoZero"/>
        <c:auto val="1"/>
        <c:lblOffset val="100"/>
        <c:noMultiLvlLbl val="0"/>
      </c:catAx>
      <c:valAx>
        <c:axId val="87292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26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454387"/>
        <c:axId val="35980620"/>
      </c:barChart>
      <c:catAx>
        <c:axId val="1145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80620"/>
        <c:crosses val="autoZero"/>
        <c:auto val="1"/>
        <c:lblOffset val="100"/>
        <c:noMultiLvlLbl val="0"/>
      </c:catAx>
      <c:valAx>
        <c:axId val="359806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54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533977"/>
        <c:axId val="696930"/>
      </c:barChart>
      <c:catAx>
        <c:axId val="753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6930"/>
        <c:crosses val="autoZero"/>
        <c:auto val="1"/>
        <c:lblOffset val="100"/>
        <c:noMultiLvlLbl val="0"/>
      </c:catAx>
      <c:valAx>
        <c:axId val="6969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33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390125"/>
        <c:axId val="28749078"/>
      </c:barChart>
      <c:catAx>
        <c:axId val="55390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49078"/>
        <c:crosses val="autoZero"/>
        <c:auto val="1"/>
        <c:lblOffset val="100"/>
        <c:noMultiLvlLbl val="0"/>
      </c:catAx>
      <c:valAx>
        <c:axId val="287490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90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415111"/>
        <c:axId val="46973952"/>
      </c:barChart>
      <c:catAx>
        <c:axId val="57415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73952"/>
        <c:crosses val="autoZero"/>
        <c:auto val="1"/>
        <c:lblOffset val="100"/>
        <c:noMultiLvlLbl val="0"/>
      </c:catAx>
      <c:valAx>
        <c:axId val="46973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15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112385"/>
        <c:axId val="46793738"/>
      </c:barChart>
      <c:catAx>
        <c:axId val="20112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93738"/>
        <c:crosses val="autoZero"/>
        <c:auto val="1"/>
        <c:lblOffset val="100"/>
        <c:noMultiLvlLbl val="0"/>
      </c:catAx>
      <c:valAx>
        <c:axId val="467937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12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490459"/>
        <c:axId val="32196404"/>
      </c:barChart>
      <c:catAx>
        <c:axId val="1849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96404"/>
        <c:crosses val="autoZero"/>
        <c:auto val="1"/>
        <c:lblOffset val="100"/>
        <c:noMultiLvlLbl val="0"/>
      </c:catAx>
      <c:valAx>
        <c:axId val="321964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90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332181"/>
        <c:axId val="57771902"/>
      </c:barChart>
      <c:catAx>
        <c:axId val="2133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71902"/>
        <c:crosses val="autoZero"/>
        <c:auto val="1"/>
        <c:lblOffset val="100"/>
        <c:noMultiLvlLbl val="0"/>
      </c:catAx>
      <c:valAx>
        <c:axId val="577719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32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185071"/>
        <c:axId val="49012456"/>
      </c:barChart>
      <c:catAx>
        <c:axId val="5018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12456"/>
        <c:crosses val="autoZero"/>
        <c:auto val="1"/>
        <c:lblOffset val="100"/>
        <c:noMultiLvlLbl val="0"/>
      </c:catAx>
      <c:valAx>
        <c:axId val="49012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85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38458921"/>
        <c:axId val="10585970"/>
      </c:barChart>
      <c:catAx>
        <c:axId val="38458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85970"/>
        <c:crosses val="autoZero"/>
        <c:auto val="1"/>
        <c:lblOffset val="100"/>
        <c:noMultiLvlLbl val="0"/>
      </c:catAx>
      <c:valAx>
        <c:axId val="10585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58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8164867"/>
        <c:axId val="52157212"/>
      </c:barChart>
      <c:catAx>
        <c:axId val="28164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57212"/>
        <c:crosses val="autoZero"/>
        <c:auto val="1"/>
        <c:lblOffset val="100"/>
        <c:noMultiLvlLbl val="0"/>
      </c:catAx>
      <c:valAx>
        <c:axId val="52157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64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66761725"/>
        <c:axId val="63984614"/>
      </c:barChart>
      <c:catAx>
        <c:axId val="6676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84614"/>
        <c:crosses val="autoZero"/>
        <c:auto val="1"/>
        <c:lblOffset val="100"/>
        <c:noMultiLvlLbl val="0"/>
      </c:catAx>
      <c:valAx>
        <c:axId val="639846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61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8990615"/>
        <c:axId val="15371216"/>
      </c:barChart>
      <c:catAx>
        <c:axId val="3899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71216"/>
        <c:crosses val="autoZero"/>
        <c:auto val="1"/>
        <c:lblOffset val="100"/>
        <c:noMultiLvlLbl val="0"/>
      </c:catAx>
      <c:valAx>
        <c:axId val="153712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90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72371"/>
        <c:axId val="56451340"/>
      </c:barChart>
      <c:catAx>
        <c:axId val="627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451340"/>
        <c:crosses val="autoZero"/>
        <c:auto val="1"/>
        <c:lblOffset val="100"/>
        <c:noMultiLvlLbl val="0"/>
      </c:catAx>
      <c:valAx>
        <c:axId val="56451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2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4123217"/>
        <c:axId val="37108954"/>
      </c:barChart>
      <c:catAx>
        <c:axId val="412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08954"/>
        <c:crosses val="autoZero"/>
        <c:auto val="1"/>
        <c:lblOffset val="100"/>
        <c:noMultiLvlLbl val="0"/>
      </c:catAx>
      <c:valAx>
        <c:axId val="371089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3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545131"/>
        <c:axId val="53035268"/>
      </c:barChart>
      <c:catAx>
        <c:axId val="6554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35268"/>
        <c:crosses val="autoZero"/>
        <c:auto val="1"/>
        <c:lblOffset val="100"/>
        <c:noMultiLvlLbl val="0"/>
      </c:catAx>
      <c:valAx>
        <c:axId val="53035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45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555365"/>
        <c:axId val="889422"/>
      </c:barChart>
      <c:catAx>
        <c:axId val="7555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9422"/>
        <c:crosses val="autoZero"/>
        <c:auto val="1"/>
        <c:lblOffset val="100"/>
        <c:noMultiLvlLbl val="0"/>
      </c:catAx>
      <c:valAx>
        <c:axId val="8894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55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004799"/>
        <c:axId val="4934328"/>
      </c:barChart>
      <c:catAx>
        <c:axId val="800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4328"/>
        <c:crosses val="autoZero"/>
        <c:auto val="1"/>
        <c:lblOffset val="100"/>
        <c:noMultiLvlLbl val="0"/>
      </c:catAx>
      <c:valAx>
        <c:axId val="49343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04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408953"/>
        <c:axId val="64136258"/>
      </c:barChart>
      <c:catAx>
        <c:axId val="44408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36258"/>
        <c:crosses val="autoZero"/>
        <c:auto val="1"/>
        <c:lblOffset val="100"/>
        <c:noMultiLvlLbl val="0"/>
      </c:catAx>
      <c:valAx>
        <c:axId val="641362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08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355411"/>
        <c:axId val="27654380"/>
      </c:barChart>
      <c:catAx>
        <c:axId val="4035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54380"/>
        <c:crosses val="autoZero"/>
        <c:auto val="1"/>
        <c:lblOffset val="100"/>
        <c:noMultiLvlLbl val="0"/>
      </c:catAx>
      <c:valAx>
        <c:axId val="27654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5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562829"/>
        <c:axId val="25412278"/>
      </c:bar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12278"/>
        <c:crosses val="autoZero"/>
        <c:auto val="1"/>
        <c:lblOffset val="100"/>
        <c:noMultiLvlLbl val="0"/>
      </c:catAx>
      <c:valAx>
        <c:axId val="254122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62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7383911"/>
        <c:axId val="45128608"/>
      </c:bar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28608"/>
        <c:crosses val="autoZero"/>
        <c:auto val="1"/>
        <c:lblOffset val="100"/>
        <c:noMultiLvlLbl val="0"/>
      </c:catAx>
      <c:valAx>
        <c:axId val="451286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83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04289"/>
        <c:axId val="31538602"/>
      </c:barChart>
      <c:catAx>
        <c:axId val="3504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38602"/>
        <c:crosses val="autoZero"/>
        <c:auto val="1"/>
        <c:lblOffset val="100"/>
        <c:noMultiLvlLbl val="0"/>
      </c:catAx>
      <c:valAx>
        <c:axId val="315386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4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411963"/>
        <c:axId val="4489940"/>
      </c:barChart>
      <c:catAx>
        <c:axId val="1541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9940"/>
        <c:crosses val="autoZero"/>
        <c:auto val="1"/>
        <c:lblOffset val="100"/>
        <c:noMultiLvlLbl val="0"/>
      </c:catAx>
      <c:valAx>
        <c:axId val="4489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11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47532281"/>
        <c:axId val="25137346"/>
      </c:lineChart>
      <c:catAx>
        <c:axId val="4753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37346"/>
        <c:crosses val="autoZero"/>
        <c:auto val="1"/>
        <c:lblOffset val="100"/>
        <c:noMultiLvlLbl val="0"/>
      </c:catAx>
      <c:valAx>
        <c:axId val="25137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32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300013"/>
        <c:axId val="9155798"/>
      </c:barChart>
      <c:catAx>
        <c:axId val="38300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55798"/>
        <c:crosses val="autoZero"/>
        <c:auto val="1"/>
        <c:lblOffset val="100"/>
        <c:noMultiLvlLbl val="0"/>
      </c:catAx>
      <c:valAx>
        <c:axId val="9155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00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409461"/>
        <c:axId val="28140830"/>
      </c:barChart>
      <c:catAx>
        <c:axId val="4040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40830"/>
        <c:crosses val="autoZero"/>
        <c:auto val="1"/>
        <c:lblOffset val="100"/>
        <c:noMultiLvlLbl val="0"/>
      </c:catAx>
      <c:valAx>
        <c:axId val="28140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09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940879"/>
        <c:axId val="64814728"/>
      </c:barChart>
      <c:catAx>
        <c:axId val="51940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14728"/>
        <c:crosses val="autoZero"/>
        <c:auto val="1"/>
        <c:lblOffset val="100"/>
        <c:noMultiLvlLbl val="0"/>
      </c:catAx>
      <c:valAx>
        <c:axId val="648147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40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6461641"/>
        <c:axId val="15501586"/>
      </c:barChart>
      <c:catAx>
        <c:axId val="46461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01586"/>
        <c:crosses val="autoZero"/>
        <c:auto val="1"/>
        <c:lblOffset val="100"/>
        <c:noMultiLvlLbl val="0"/>
      </c:catAx>
      <c:valAx>
        <c:axId val="155015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61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296547"/>
        <c:axId val="47668924"/>
      </c:barChart>
      <c:catAx>
        <c:axId val="529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68924"/>
        <c:crosses val="autoZero"/>
        <c:auto val="1"/>
        <c:lblOffset val="100"/>
        <c:noMultiLvlLbl val="0"/>
      </c:catAx>
      <c:valAx>
        <c:axId val="476689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6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367133"/>
        <c:axId val="35977606"/>
      </c:barChart>
      <c:catAx>
        <c:axId val="2636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77606"/>
        <c:crosses val="autoZero"/>
        <c:auto val="1"/>
        <c:lblOffset val="100"/>
        <c:noMultiLvlLbl val="0"/>
      </c:catAx>
      <c:valAx>
        <c:axId val="35977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67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362999"/>
        <c:axId val="28504944"/>
      </c:barChart>
      <c:catAx>
        <c:axId val="5536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04944"/>
        <c:crosses val="autoZero"/>
        <c:auto val="1"/>
        <c:lblOffset val="100"/>
        <c:noMultiLvlLbl val="0"/>
      </c:catAx>
      <c:valAx>
        <c:axId val="285049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62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217905"/>
        <c:axId val="27199098"/>
      </c:barChart>
      <c:catAx>
        <c:axId val="55217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99098"/>
        <c:crosses val="autoZero"/>
        <c:auto val="1"/>
        <c:lblOffset val="100"/>
        <c:noMultiLvlLbl val="0"/>
      </c:catAx>
      <c:valAx>
        <c:axId val="271990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17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465291"/>
        <c:axId val="55643300"/>
      </c:barChart>
      <c:catAx>
        <c:axId val="4346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43300"/>
        <c:crosses val="autoZero"/>
        <c:auto val="1"/>
        <c:lblOffset val="100"/>
        <c:noMultiLvlLbl val="0"/>
      </c:catAx>
      <c:valAx>
        <c:axId val="556433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65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027653"/>
        <c:axId val="10813422"/>
      </c:barChart>
      <c:catAx>
        <c:axId val="3102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13422"/>
        <c:crosses val="autoZero"/>
        <c:auto val="1"/>
        <c:lblOffset val="100"/>
        <c:noMultiLvlLbl val="0"/>
      </c:catAx>
      <c:valAx>
        <c:axId val="10813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27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0211935"/>
        <c:axId val="3471960"/>
      </c:barChart>
      <c:catAx>
        <c:axId val="3021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960"/>
        <c:crosses val="autoZero"/>
        <c:auto val="1"/>
        <c:lblOffset val="100"/>
        <c:noMultiLvlLbl val="0"/>
      </c:catAx>
      <c:valAx>
        <c:axId val="3471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11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293319"/>
        <c:axId val="3422144"/>
      </c:barChart>
      <c:catAx>
        <c:axId val="1529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2144"/>
        <c:crosses val="autoZero"/>
        <c:auto val="1"/>
        <c:lblOffset val="100"/>
        <c:noMultiLvlLbl val="0"/>
      </c:catAx>
      <c:valAx>
        <c:axId val="34221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93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247641"/>
        <c:axId val="12793314"/>
      </c:bar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3314"/>
        <c:crosses val="autoZero"/>
        <c:auto val="1"/>
        <c:lblOffset val="100"/>
        <c:noMultiLvlLbl val="0"/>
      </c:catAx>
      <c:valAx>
        <c:axId val="127933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47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030963"/>
        <c:axId val="29625484"/>
      </c:bar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25484"/>
        <c:crosses val="autoZero"/>
        <c:auto val="1"/>
        <c:lblOffset val="100"/>
        <c:noMultiLvlLbl val="0"/>
      </c:catAx>
      <c:valAx>
        <c:axId val="296254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30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302765"/>
        <c:axId val="50853974"/>
      </c:bar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53974"/>
        <c:crosses val="autoZero"/>
        <c:auto val="1"/>
        <c:lblOffset val="100"/>
        <c:noMultiLvlLbl val="0"/>
      </c:catAx>
      <c:valAx>
        <c:axId val="508539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02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032583"/>
        <c:axId val="25531200"/>
      </c:barChart>
      <c:catAx>
        <c:axId val="5503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31200"/>
        <c:crosses val="autoZero"/>
        <c:auto val="1"/>
        <c:lblOffset val="100"/>
        <c:noMultiLvlLbl val="0"/>
      </c:catAx>
      <c:valAx>
        <c:axId val="25531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32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8454209"/>
        <c:axId val="54761290"/>
      </c:barChart>
      <c:catAx>
        <c:axId val="2845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61290"/>
        <c:crosses val="autoZero"/>
        <c:auto val="1"/>
        <c:lblOffset val="100"/>
        <c:noMultiLvlLbl val="0"/>
      </c:catAx>
      <c:valAx>
        <c:axId val="547612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54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089563"/>
        <c:axId val="6479476"/>
      </c:bar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9476"/>
        <c:crosses val="autoZero"/>
        <c:auto val="1"/>
        <c:lblOffset val="100"/>
        <c:noMultiLvlLbl val="0"/>
      </c:catAx>
      <c:valAx>
        <c:axId val="64794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89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315285"/>
        <c:axId val="55075518"/>
      </c:bar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75518"/>
        <c:crosses val="autoZero"/>
        <c:auto val="1"/>
        <c:lblOffset val="100"/>
        <c:noMultiLvlLbl val="0"/>
      </c:catAx>
      <c:valAx>
        <c:axId val="550755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15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917615"/>
        <c:axId val="31931944"/>
      </c:barChart>
      <c:catAx>
        <c:axId val="259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31944"/>
        <c:crosses val="autoZero"/>
        <c:auto val="1"/>
        <c:lblOffset val="100"/>
        <c:noMultiLvlLbl val="0"/>
      </c:catAx>
      <c:valAx>
        <c:axId val="31931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17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952041"/>
        <c:axId val="36350642"/>
      </c:barChart>
      <c:catAx>
        <c:axId val="1895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50642"/>
        <c:crosses val="autoZero"/>
        <c:auto val="1"/>
        <c:lblOffset val="100"/>
        <c:noMultiLvlLbl val="0"/>
      </c:catAx>
      <c:valAx>
        <c:axId val="36350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52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720323"/>
        <c:axId val="58720860"/>
      </c:barChart>
      <c:catAx>
        <c:axId val="5872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20860"/>
        <c:crosses val="autoZero"/>
        <c:auto val="1"/>
        <c:lblOffset val="100"/>
        <c:noMultiLvlLbl val="0"/>
      </c:catAx>
      <c:valAx>
        <c:axId val="587208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20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799297"/>
        <c:axId val="8758218"/>
      </c:barChart>
      <c:catAx>
        <c:axId val="307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58218"/>
        <c:crosses val="autoZero"/>
        <c:auto val="1"/>
        <c:lblOffset val="100"/>
        <c:noMultiLvlLbl val="0"/>
      </c:catAx>
      <c:valAx>
        <c:axId val="87582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99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725693"/>
        <c:axId val="58769190"/>
      </c:barChart>
      <c:catAx>
        <c:axId val="5872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69190"/>
        <c:crosses val="autoZero"/>
        <c:auto val="1"/>
        <c:lblOffset val="100"/>
        <c:noMultiLvlLbl val="0"/>
      </c:catAx>
      <c:valAx>
        <c:axId val="587691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25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160663"/>
        <c:axId val="62683920"/>
      </c:barChart>
      <c:catAx>
        <c:axId val="591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83920"/>
        <c:crosses val="autoZero"/>
        <c:auto val="1"/>
        <c:lblOffset val="100"/>
        <c:noMultiLvlLbl val="0"/>
      </c:catAx>
      <c:valAx>
        <c:axId val="626839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60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7284369"/>
        <c:axId val="44232730"/>
      </c:barChart>
      <c:catAx>
        <c:axId val="2728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32730"/>
        <c:crosses val="autoZero"/>
        <c:auto val="1"/>
        <c:lblOffset val="100"/>
        <c:noMultiLvlLbl val="0"/>
      </c:catAx>
      <c:valAx>
        <c:axId val="44232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84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550251"/>
        <c:axId val="26081348"/>
      </c:barChart>
      <c:catAx>
        <c:axId val="6255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81348"/>
        <c:crosses val="autoZero"/>
        <c:auto val="1"/>
        <c:lblOffset val="100"/>
        <c:noMultiLvlLbl val="0"/>
      </c:catAx>
      <c:valAx>
        <c:axId val="260813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50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405541"/>
        <c:axId val="32214414"/>
      </c:barChart>
      <c:catAx>
        <c:axId val="33405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14414"/>
        <c:crosses val="autoZero"/>
        <c:auto val="1"/>
        <c:lblOffset val="100"/>
        <c:noMultiLvlLbl val="0"/>
      </c:catAx>
      <c:valAx>
        <c:axId val="322144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05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494271"/>
        <c:axId val="59230712"/>
      </c:bar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30712"/>
        <c:crosses val="autoZero"/>
        <c:auto val="1"/>
        <c:lblOffset val="100"/>
        <c:noMultiLvlLbl val="0"/>
      </c:catAx>
      <c:valAx>
        <c:axId val="592307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94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314361"/>
        <c:axId val="32958338"/>
      </c:barChart>
      <c:catAx>
        <c:axId val="6331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58338"/>
        <c:crosses val="autoZero"/>
        <c:auto val="1"/>
        <c:lblOffset val="100"/>
        <c:noMultiLvlLbl val="0"/>
      </c:catAx>
      <c:valAx>
        <c:axId val="32958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14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28189587"/>
        <c:axId val="52379692"/>
      </c:barChart>
      <c:catAx>
        <c:axId val="2818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79692"/>
        <c:crosses val="autoZero"/>
        <c:auto val="1"/>
        <c:lblOffset val="100"/>
        <c:noMultiLvlLbl val="0"/>
      </c:catAx>
      <c:valAx>
        <c:axId val="52379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89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1655181"/>
        <c:axId val="14896630"/>
      </c:barChart>
      <c:catAx>
        <c:axId val="165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96630"/>
        <c:crosses val="autoZero"/>
        <c:auto val="1"/>
        <c:lblOffset val="100"/>
        <c:noMultiLvlLbl val="0"/>
      </c:catAx>
      <c:valAx>
        <c:axId val="14896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5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66960807"/>
        <c:axId val="65776352"/>
      </c:bar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76352"/>
        <c:crosses val="autoZero"/>
        <c:auto val="1"/>
        <c:lblOffset val="100"/>
        <c:noMultiLvlLbl val="0"/>
      </c:catAx>
      <c:valAx>
        <c:axId val="65776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60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715099"/>
        <c:axId val="38327028"/>
      </c:barChart>
      <c:catAx>
        <c:axId val="117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27028"/>
        <c:crosses val="autoZero"/>
        <c:auto val="1"/>
        <c:lblOffset val="100"/>
        <c:noMultiLvlLbl val="0"/>
      </c:catAx>
      <c:valAx>
        <c:axId val="383270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15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55116257"/>
        <c:axId val="26284266"/>
      </c:bar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84266"/>
        <c:crosses val="autoZero"/>
        <c:auto val="1"/>
        <c:lblOffset val="100"/>
        <c:noMultiLvlLbl val="0"/>
      </c:catAx>
      <c:valAx>
        <c:axId val="26284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16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231803"/>
        <c:axId val="48650772"/>
      </c:bar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50772"/>
        <c:crosses val="autoZero"/>
        <c:auto val="1"/>
        <c:lblOffset val="100"/>
        <c:noMultiLvlLbl val="0"/>
      </c:catAx>
      <c:valAx>
        <c:axId val="48650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31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203765"/>
        <c:axId val="48398430"/>
      </c:barChart>
      <c:catAx>
        <c:axId val="352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98430"/>
        <c:crosses val="autoZero"/>
        <c:auto val="1"/>
        <c:lblOffset val="100"/>
        <c:noMultiLvlLbl val="0"/>
      </c:catAx>
      <c:valAx>
        <c:axId val="483984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0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932687"/>
        <c:axId val="27958728"/>
      </c:bar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58728"/>
        <c:crosses val="autoZero"/>
        <c:auto val="1"/>
        <c:lblOffset val="100"/>
        <c:noMultiLvlLbl val="0"/>
      </c:catAx>
      <c:valAx>
        <c:axId val="279587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32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301961"/>
        <c:axId val="50064466"/>
      </c:barChart>
      <c:catAx>
        <c:axId val="5030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64466"/>
        <c:crosses val="autoZero"/>
        <c:auto val="1"/>
        <c:lblOffset val="100"/>
        <c:noMultiLvlLbl val="0"/>
      </c:catAx>
      <c:valAx>
        <c:axId val="500644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01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927011"/>
        <c:axId val="28689916"/>
      </c:barChart>
      <c:catAx>
        <c:axId val="47927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89916"/>
        <c:crosses val="autoZero"/>
        <c:auto val="1"/>
        <c:lblOffset val="100"/>
        <c:noMultiLvlLbl val="0"/>
      </c:catAx>
      <c:valAx>
        <c:axId val="28689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27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882653"/>
        <c:axId val="42181830"/>
      </c:barChart>
      <c:catAx>
        <c:axId val="5688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81830"/>
        <c:crosses val="autoZero"/>
        <c:auto val="1"/>
        <c:lblOffset val="100"/>
        <c:noMultiLvlLbl val="0"/>
      </c:catAx>
      <c:valAx>
        <c:axId val="421818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82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092151"/>
        <c:axId val="61285040"/>
      </c:barChart>
      <c:catAx>
        <c:axId val="4409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85040"/>
        <c:crosses val="autoZero"/>
        <c:auto val="1"/>
        <c:lblOffset val="100"/>
        <c:noMultiLvlLbl val="0"/>
      </c:catAx>
      <c:valAx>
        <c:axId val="612850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92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694449"/>
        <c:axId val="65141178"/>
      </c:barChart>
      <c:catAx>
        <c:axId val="1469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41178"/>
        <c:crosses val="autoZero"/>
        <c:auto val="1"/>
        <c:lblOffset val="100"/>
        <c:noMultiLvlLbl val="0"/>
      </c:catAx>
      <c:valAx>
        <c:axId val="651411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94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399691"/>
        <c:axId val="41944036"/>
      </c:barChart>
      <c:catAx>
        <c:axId val="49399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44036"/>
        <c:crosses val="autoZero"/>
        <c:auto val="1"/>
        <c:lblOffset val="100"/>
        <c:noMultiLvlLbl val="0"/>
      </c:catAx>
      <c:valAx>
        <c:axId val="41944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99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398933"/>
        <c:axId val="17481534"/>
      </c:barChart>
      <c:catAx>
        <c:axId val="939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81534"/>
        <c:crosses val="autoZero"/>
        <c:auto val="1"/>
        <c:lblOffset val="100"/>
        <c:noMultiLvlLbl val="0"/>
      </c:catAx>
      <c:valAx>
        <c:axId val="17481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98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41952005"/>
        <c:axId val="42023726"/>
      </c:barChart>
      <c:catAx>
        <c:axId val="4195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23726"/>
        <c:crosses val="autoZero"/>
        <c:auto val="1"/>
        <c:lblOffset val="100"/>
        <c:noMultiLvlLbl val="0"/>
      </c:catAx>
      <c:valAx>
        <c:axId val="42023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52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2669215"/>
        <c:axId val="48478616"/>
      </c:barChart>
      <c:catAx>
        <c:axId val="42669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78616"/>
        <c:crosses val="autoZero"/>
        <c:auto val="1"/>
        <c:lblOffset val="100"/>
        <c:noMultiLvlLbl val="0"/>
      </c:catAx>
      <c:valAx>
        <c:axId val="48478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69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33654361"/>
        <c:axId val="34453794"/>
      </c:barChart>
      <c:catAx>
        <c:axId val="3365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53794"/>
        <c:crosses val="autoZero"/>
        <c:auto val="1"/>
        <c:lblOffset val="100"/>
        <c:noMultiLvlLbl val="0"/>
      </c:catAx>
      <c:valAx>
        <c:axId val="344537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54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1648691"/>
        <c:axId val="39293900"/>
      </c:barChart>
      <c:catAx>
        <c:axId val="4164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93900"/>
        <c:crosses val="autoZero"/>
        <c:auto val="1"/>
        <c:lblOffset val="100"/>
        <c:noMultiLvlLbl val="0"/>
      </c:catAx>
      <c:valAx>
        <c:axId val="392939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48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8100781"/>
        <c:axId val="28689302"/>
      </c:barChart>
      <c:catAx>
        <c:axId val="1810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89302"/>
        <c:crosses val="autoZero"/>
        <c:auto val="1"/>
        <c:lblOffset val="100"/>
        <c:noMultiLvlLbl val="0"/>
      </c:catAx>
      <c:valAx>
        <c:axId val="286893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00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116079"/>
        <c:axId val="6718120"/>
      </c:barChart>
      <c:catAx>
        <c:axId val="23116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18120"/>
        <c:crosses val="autoZero"/>
        <c:auto val="1"/>
        <c:lblOffset val="100"/>
        <c:noMultiLvlLbl val="0"/>
      </c:catAx>
      <c:valAx>
        <c:axId val="6718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16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463081"/>
        <c:axId val="7296818"/>
      </c:barChart>
      <c:catAx>
        <c:axId val="6046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96818"/>
        <c:crosses val="autoZero"/>
        <c:auto val="1"/>
        <c:lblOffset val="100"/>
        <c:noMultiLvlLbl val="0"/>
      </c:catAx>
      <c:valAx>
        <c:axId val="72968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63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671363"/>
        <c:axId val="54171356"/>
      </c:barChart>
      <c:catAx>
        <c:axId val="6567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71356"/>
        <c:crosses val="autoZero"/>
        <c:auto val="1"/>
        <c:lblOffset val="100"/>
        <c:noMultiLvlLbl val="0"/>
      </c:catAx>
      <c:valAx>
        <c:axId val="541713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71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780157"/>
        <c:axId val="25803686"/>
      </c:barChart>
      <c:catAx>
        <c:axId val="1778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03686"/>
        <c:crosses val="autoZero"/>
        <c:auto val="1"/>
        <c:lblOffset val="100"/>
        <c:noMultiLvlLbl val="0"/>
      </c:catAx>
      <c:valAx>
        <c:axId val="258036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80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906583"/>
        <c:axId val="9723792"/>
      </c:barChart>
      <c:catAx>
        <c:axId val="3090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23792"/>
        <c:crosses val="autoZero"/>
        <c:auto val="1"/>
        <c:lblOffset val="100"/>
        <c:noMultiLvlLbl val="0"/>
      </c:catAx>
      <c:valAx>
        <c:axId val="9723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06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24909523"/>
        <c:axId val="22859116"/>
      </c:lineChart>
      <c:dateAx>
        <c:axId val="2490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59116"/>
        <c:crosses val="autoZero"/>
        <c:auto val="0"/>
        <c:noMultiLvlLbl val="0"/>
      </c:dateAx>
      <c:valAx>
        <c:axId val="22859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09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405265"/>
        <c:axId val="49429658"/>
      </c:barChart>
      <c:catAx>
        <c:axId val="2040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29658"/>
        <c:crosses val="autoZero"/>
        <c:auto val="1"/>
        <c:lblOffset val="100"/>
        <c:noMultiLvlLbl val="0"/>
      </c:catAx>
      <c:valAx>
        <c:axId val="49429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05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213739"/>
        <c:axId val="44379332"/>
      </c:barChart>
      <c:catAx>
        <c:axId val="42213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79332"/>
        <c:crosses val="autoZero"/>
        <c:auto val="1"/>
        <c:lblOffset val="100"/>
        <c:noMultiLvlLbl val="0"/>
      </c:catAx>
      <c:valAx>
        <c:axId val="443793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13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869669"/>
        <c:axId val="37956110"/>
      </c:barChart>
      <c:catAx>
        <c:axId val="6386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56110"/>
        <c:crosses val="autoZero"/>
        <c:auto val="1"/>
        <c:lblOffset val="100"/>
        <c:noMultiLvlLbl val="0"/>
      </c:catAx>
      <c:valAx>
        <c:axId val="379561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69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60671"/>
        <c:axId val="54546040"/>
      </c:barChart>
      <c:catAx>
        <c:axId val="606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46040"/>
        <c:crosses val="autoZero"/>
        <c:auto val="1"/>
        <c:lblOffset val="100"/>
        <c:noMultiLvlLbl val="0"/>
      </c:catAx>
      <c:valAx>
        <c:axId val="545460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0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152313"/>
        <c:axId val="56153090"/>
      </c:barChart>
      <c:catAx>
        <c:axId val="2115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53090"/>
        <c:crosses val="autoZero"/>
        <c:auto val="1"/>
        <c:lblOffset val="100"/>
        <c:noMultiLvlLbl val="0"/>
      </c:catAx>
      <c:valAx>
        <c:axId val="56153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52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615763"/>
        <c:axId val="52106412"/>
      </c:barChart>
      <c:catAx>
        <c:axId val="3561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06412"/>
        <c:crosses val="autoZero"/>
        <c:auto val="1"/>
        <c:lblOffset val="100"/>
        <c:noMultiLvlLbl val="0"/>
      </c:catAx>
      <c:valAx>
        <c:axId val="52106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15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304525"/>
        <c:axId val="59869814"/>
      </c:barChart>
      <c:catAx>
        <c:axId val="6630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69814"/>
        <c:crosses val="autoZero"/>
        <c:auto val="1"/>
        <c:lblOffset val="100"/>
        <c:noMultiLvlLbl val="0"/>
      </c:catAx>
      <c:valAx>
        <c:axId val="598698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04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57415"/>
        <c:axId val="17616736"/>
      </c:barChart>
      <c:catAx>
        <c:axId val="1957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16736"/>
        <c:crosses val="autoZero"/>
        <c:auto val="1"/>
        <c:lblOffset val="100"/>
        <c:noMultiLvlLbl val="0"/>
      </c:catAx>
      <c:valAx>
        <c:axId val="176167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7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332897"/>
        <c:axId val="17669482"/>
      </c:barChart>
      <c:catAx>
        <c:axId val="24332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69482"/>
        <c:crosses val="autoZero"/>
        <c:auto val="1"/>
        <c:lblOffset val="100"/>
        <c:noMultiLvlLbl val="0"/>
      </c:catAx>
      <c:valAx>
        <c:axId val="176694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32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807611"/>
        <c:axId val="21941908"/>
      </c:barChart>
      <c:catAx>
        <c:axId val="2480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41908"/>
        <c:crosses val="autoZero"/>
        <c:auto val="1"/>
        <c:lblOffset val="100"/>
        <c:noMultiLvlLbl val="0"/>
      </c:catAx>
      <c:valAx>
        <c:axId val="21941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07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4405453"/>
        <c:axId val="39649078"/>
      </c:barChart>
      <c:catAx>
        <c:axId val="440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49078"/>
        <c:crosses val="autoZero"/>
        <c:auto val="1"/>
        <c:lblOffset val="100"/>
        <c:noMultiLvlLbl val="0"/>
      </c:catAx>
      <c:valAx>
        <c:axId val="39649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5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259445"/>
        <c:axId val="32464094"/>
      </c:barChart>
      <c:catAx>
        <c:axId val="632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64094"/>
        <c:crosses val="autoZero"/>
        <c:auto val="1"/>
        <c:lblOffset val="100"/>
        <c:noMultiLvlLbl val="0"/>
      </c:catAx>
      <c:valAx>
        <c:axId val="32464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59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741391"/>
        <c:axId val="12345928"/>
      </c:barChart>
      <c:catAx>
        <c:axId val="23741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45928"/>
        <c:crosses val="autoZero"/>
        <c:auto val="1"/>
        <c:lblOffset val="100"/>
        <c:noMultiLvlLbl val="0"/>
      </c:catAx>
      <c:valAx>
        <c:axId val="123459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41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004489"/>
        <c:axId val="60496082"/>
      </c:barChart>
      <c:catAx>
        <c:axId val="4400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96082"/>
        <c:crosses val="autoZero"/>
        <c:auto val="1"/>
        <c:lblOffset val="100"/>
        <c:noMultiLvlLbl val="0"/>
      </c:catAx>
      <c:valAx>
        <c:axId val="604960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04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593827"/>
        <c:axId val="1235580"/>
      </c:barChart>
      <c:catAx>
        <c:axId val="7593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5580"/>
        <c:crosses val="autoZero"/>
        <c:auto val="1"/>
        <c:lblOffset val="100"/>
        <c:noMultiLvlLbl val="0"/>
      </c:catAx>
      <c:valAx>
        <c:axId val="12355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93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120221"/>
        <c:axId val="32973126"/>
      </c:barChart>
      <c:catAx>
        <c:axId val="1112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73126"/>
        <c:crosses val="autoZero"/>
        <c:auto val="1"/>
        <c:lblOffset val="100"/>
        <c:noMultiLvlLbl val="0"/>
      </c:catAx>
      <c:valAx>
        <c:axId val="329731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20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322679"/>
        <c:axId val="53577520"/>
      </c:barChart>
      <c:catAx>
        <c:axId val="28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77520"/>
        <c:crosses val="autoZero"/>
        <c:auto val="1"/>
        <c:lblOffset val="100"/>
        <c:noMultiLvlLbl val="0"/>
      </c:catAx>
      <c:valAx>
        <c:axId val="53577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22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435633"/>
        <c:axId val="44811834"/>
      </c:barChart>
      <c:catAx>
        <c:axId val="1243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11834"/>
        <c:crosses val="autoZero"/>
        <c:auto val="1"/>
        <c:lblOffset val="100"/>
        <c:noMultiLvlLbl val="0"/>
      </c:catAx>
      <c:valAx>
        <c:axId val="448118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35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3323"/>
        <c:axId val="5879908"/>
      </c:barChart>
      <c:catAx>
        <c:axId val="653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9908"/>
        <c:crosses val="autoZero"/>
        <c:auto val="1"/>
        <c:lblOffset val="100"/>
        <c:noMultiLvlLbl val="0"/>
      </c:catAx>
      <c:valAx>
        <c:axId val="58799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919173"/>
        <c:axId val="6510510"/>
      </c:barChart>
      <c:catAx>
        <c:axId val="5291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0510"/>
        <c:crosses val="autoZero"/>
        <c:auto val="1"/>
        <c:lblOffset val="100"/>
        <c:noMultiLvlLbl val="0"/>
      </c:catAx>
      <c:valAx>
        <c:axId val="65105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19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594591"/>
        <c:axId val="57589272"/>
      </c:barChart>
      <c:catAx>
        <c:axId val="58594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89272"/>
        <c:crosses val="autoZero"/>
        <c:auto val="1"/>
        <c:lblOffset val="100"/>
        <c:noMultiLvlLbl val="0"/>
      </c:catAx>
      <c:valAx>
        <c:axId val="57589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94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21297383"/>
        <c:axId val="57458720"/>
      </c:barChart>
      <c:catAx>
        <c:axId val="2129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58720"/>
        <c:crosses val="autoZero"/>
        <c:auto val="1"/>
        <c:lblOffset val="100"/>
        <c:noMultiLvlLbl val="0"/>
      </c:catAx>
      <c:valAx>
        <c:axId val="57458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97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541401"/>
        <c:axId val="34219426"/>
      </c:barChart>
      <c:catAx>
        <c:axId val="4854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19426"/>
        <c:crosses val="autoZero"/>
        <c:auto val="1"/>
        <c:lblOffset val="100"/>
        <c:noMultiLvlLbl val="0"/>
      </c:catAx>
      <c:valAx>
        <c:axId val="34219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41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539379"/>
        <c:axId val="20310092"/>
      </c:barChart>
      <c:catAx>
        <c:axId val="395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10092"/>
        <c:crosses val="autoZero"/>
        <c:auto val="1"/>
        <c:lblOffset val="100"/>
        <c:noMultiLvlLbl val="0"/>
      </c:catAx>
      <c:valAx>
        <c:axId val="203100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39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573101"/>
        <c:axId val="34504726"/>
      </c:barChart>
      <c:catAx>
        <c:axId val="4857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04726"/>
        <c:crosses val="autoZero"/>
        <c:auto val="1"/>
        <c:lblOffset val="100"/>
        <c:noMultiLvlLbl val="0"/>
      </c:catAx>
      <c:valAx>
        <c:axId val="345047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73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107079"/>
        <c:axId val="43419392"/>
      </c:barChart>
      <c:catAx>
        <c:axId val="42107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19392"/>
        <c:crosses val="autoZero"/>
        <c:auto val="1"/>
        <c:lblOffset val="100"/>
        <c:noMultiLvlLbl val="0"/>
      </c:catAx>
      <c:valAx>
        <c:axId val="434193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07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230209"/>
        <c:axId val="27309834"/>
      </c:barChart>
      <c:catAx>
        <c:axId val="5523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09834"/>
        <c:crosses val="autoZero"/>
        <c:auto val="1"/>
        <c:lblOffset val="100"/>
        <c:noMultiLvlLbl val="0"/>
      </c:catAx>
      <c:valAx>
        <c:axId val="27309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30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461915"/>
        <c:axId val="64612916"/>
      </c:barChart>
      <c:catAx>
        <c:axId val="4446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12916"/>
        <c:crosses val="autoZero"/>
        <c:auto val="1"/>
        <c:lblOffset val="100"/>
        <c:noMultiLvlLbl val="0"/>
      </c:catAx>
      <c:valAx>
        <c:axId val="646129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61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645333"/>
        <c:axId val="66263678"/>
      </c:barChart>
      <c:catAx>
        <c:axId val="44645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63678"/>
        <c:crosses val="autoZero"/>
        <c:auto val="1"/>
        <c:lblOffset val="100"/>
        <c:noMultiLvlLbl val="0"/>
      </c:catAx>
      <c:valAx>
        <c:axId val="662636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45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502191"/>
        <c:axId val="65757672"/>
      </c:barChart>
      <c:catAx>
        <c:axId val="59502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57672"/>
        <c:crosses val="autoZero"/>
        <c:auto val="1"/>
        <c:lblOffset val="100"/>
        <c:noMultiLvlLbl val="0"/>
      </c:catAx>
      <c:valAx>
        <c:axId val="657576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02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948137"/>
        <c:axId val="24771186"/>
      </c:barChart>
      <c:catAx>
        <c:axId val="549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71186"/>
        <c:crosses val="autoZero"/>
        <c:auto val="1"/>
        <c:lblOffset val="100"/>
        <c:noMultiLvlLbl val="0"/>
      </c:catAx>
      <c:valAx>
        <c:axId val="24771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8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614083"/>
        <c:axId val="60309020"/>
      </c:barChart>
      <c:catAx>
        <c:axId val="21614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09020"/>
        <c:crosses val="autoZero"/>
        <c:auto val="1"/>
        <c:lblOffset val="100"/>
        <c:noMultiLvlLbl val="0"/>
      </c:catAx>
      <c:valAx>
        <c:axId val="60309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14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47366433"/>
        <c:axId val="23644714"/>
      </c:barChart>
      <c:catAx>
        <c:axId val="47366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44714"/>
        <c:crosses val="autoZero"/>
        <c:auto val="1"/>
        <c:lblOffset val="100"/>
        <c:noMultiLvlLbl val="0"/>
      </c:catAx>
      <c:valAx>
        <c:axId val="236447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66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10269"/>
        <c:axId val="53192422"/>
      </c:barChart>
      <c:catAx>
        <c:axId val="5910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92422"/>
        <c:crosses val="autoZero"/>
        <c:auto val="1"/>
        <c:lblOffset val="100"/>
        <c:noMultiLvlLbl val="0"/>
      </c:catAx>
      <c:valAx>
        <c:axId val="531924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0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969751"/>
        <c:axId val="13618896"/>
      </c:barChart>
      <c:catAx>
        <c:axId val="896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18896"/>
        <c:crosses val="autoZero"/>
        <c:auto val="1"/>
        <c:lblOffset val="100"/>
        <c:noMultiLvlLbl val="0"/>
      </c:catAx>
      <c:valAx>
        <c:axId val="136188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69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461201"/>
        <c:axId val="29388762"/>
      </c:barChart>
      <c:catAx>
        <c:axId val="5546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8762"/>
        <c:crosses val="autoZero"/>
        <c:auto val="1"/>
        <c:lblOffset val="100"/>
        <c:noMultiLvlLbl val="0"/>
      </c:catAx>
      <c:valAx>
        <c:axId val="293887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61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172267"/>
        <c:axId val="31679492"/>
      </c:barChart>
      <c:catAx>
        <c:axId val="63172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79492"/>
        <c:crosses val="autoZero"/>
        <c:auto val="1"/>
        <c:lblOffset val="100"/>
        <c:noMultiLvlLbl val="0"/>
      </c:catAx>
      <c:valAx>
        <c:axId val="31679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72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679973"/>
        <c:axId val="15902030"/>
      </c:barChart>
      <c:catAx>
        <c:axId val="16679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02030"/>
        <c:crosses val="autoZero"/>
        <c:auto val="1"/>
        <c:lblOffset val="100"/>
        <c:noMultiLvlLbl val="0"/>
      </c:catAx>
      <c:valAx>
        <c:axId val="15902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79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900543"/>
        <c:axId val="12996024"/>
      </c:barChart>
      <c:catAx>
        <c:axId val="89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96024"/>
        <c:crosses val="autoZero"/>
        <c:auto val="1"/>
        <c:lblOffset val="100"/>
        <c:noMultiLvlLbl val="0"/>
      </c:catAx>
      <c:valAx>
        <c:axId val="129960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00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855353"/>
        <c:axId val="46044994"/>
      </c:barChart>
      <c:catAx>
        <c:axId val="4985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44994"/>
        <c:crosses val="autoZero"/>
        <c:auto val="1"/>
        <c:lblOffset val="100"/>
        <c:noMultiLvlLbl val="0"/>
      </c:catAx>
      <c:valAx>
        <c:axId val="460449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55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751763"/>
        <c:axId val="38657004"/>
      </c:barChart>
      <c:catAx>
        <c:axId val="1175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57004"/>
        <c:crosses val="autoZero"/>
        <c:auto val="1"/>
        <c:lblOffset val="100"/>
        <c:noMultiLvlLbl val="0"/>
      </c:catAx>
      <c:valAx>
        <c:axId val="386570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1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368717"/>
        <c:axId val="44209590"/>
      </c:barChart>
      <c:catAx>
        <c:axId val="1236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09590"/>
        <c:crosses val="autoZero"/>
        <c:auto val="1"/>
        <c:lblOffset val="100"/>
        <c:noMultiLvlLbl val="0"/>
      </c:catAx>
      <c:valAx>
        <c:axId val="44209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68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341991"/>
        <c:axId val="24207008"/>
      </c:barChart>
      <c:catAx>
        <c:axId val="6234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07008"/>
        <c:crosses val="autoZero"/>
        <c:auto val="1"/>
        <c:lblOffset val="100"/>
        <c:noMultiLvlLbl val="0"/>
      </c:catAx>
      <c:valAx>
        <c:axId val="24207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41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1475835"/>
        <c:axId val="36173652"/>
      </c:barChart>
      <c:catAx>
        <c:axId val="11475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73652"/>
        <c:crosses val="autoZero"/>
        <c:auto val="1"/>
        <c:lblOffset val="100"/>
        <c:noMultiLvlLbl val="0"/>
      </c:catAx>
      <c:valAx>
        <c:axId val="361736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75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536481"/>
        <c:axId val="14610602"/>
      </c:barChart>
      <c:catAx>
        <c:axId val="1653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10602"/>
        <c:crosses val="autoZero"/>
        <c:auto val="1"/>
        <c:lblOffset val="100"/>
        <c:noMultiLvlLbl val="0"/>
      </c:catAx>
      <c:valAx>
        <c:axId val="146106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36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386555"/>
        <c:axId val="42608084"/>
      </c:barChart>
      <c:catAx>
        <c:axId val="6438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08084"/>
        <c:crosses val="autoZero"/>
        <c:auto val="1"/>
        <c:lblOffset val="100"/>
        <c:noMultiLvlLbl val="0"/>
      </c:catAx>
      <c:valAx>
        <c:axId val="426080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86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928437"/>
        <c:axId val="28702750"/>
      </c:barChart>
      <c:catAx>
        <c:axId val="479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2750"/>
        <c:crosses val="autoZero"/>
        <c:auto val="1"/>
        <c:lblOffset val="100"/>
        <c:noMultiLvlLbl val="0"/>
      </c:catAx>
      <c:valAx>
        <c:axId val="287027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28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998159"/>
        <c:axId val="43221384"/>
      </c:barChart>
      <c:catAx>
        <c:axId val="5699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1384"/>
        <c:crosses val="autoZero"/>
        <c:auto val="1"/>
        <c:lblOffset val="100"/>
        <c:noMultiLvlLbl val="0"/>
      </c:catAx>
      <c:valAx>
        <c:axId val="43221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98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53448137"/>
        <c:axId val="11271186"/>
      </c:barChart>
      <c:catAx>
        <c:axId val="534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71186"/>
        <c:crosses val="autoZero"/>
        <c:auto val="1"/>
        <c:lblOffset val="100"/>
        <c:noMultiLvlLbl val="0"/>
      </c:catAx>
      <c:valAx>
        <c:axId val="11271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48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4331811"/>
        <c:axId val="40550844"/>
      </c:barChart>
      <c:catAx>
        <c:axId val="3433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50844"/>
        <c:crosses val="autoZero"/>
        <c:auto val="1"/>
        <c:lblOffset val="100"/>
        <c:noMultiLvlLbl val="0"/>
      </c:catAx>
      <c:valAx>
        <c:axId val="405508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31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9413277"/>
        <c:axId val="63392902"/>
      </c:barChart>
      <c:catAx>
        <c:axId val="2941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92902"/>
        <c:crosses val="autoZero"/>
        <c:auto val="1"/>
        <c:lblOffset val="100"/>
        <c:noMultiLvlLbl val="0"/>
      </c:catAx>
      <c:valAx>
        <c:axId val="633929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13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3665207"/>
        <c:axId val="34551408"/>
      </c:barChart>
      <c:catAx>
        <c:axId val="33665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51408"/>
        <c:crosses val="autoZero"/>
        <c:auto val="1"/>
        <c:lblOffset val="100"/>
        <c:noMultiLvlLbl val="0"/>
      </c:catAx>
      <c:valAx>
        <c:axId val="345514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65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42527217"/>
        <c:axId val="47200634"/>
      </c:areaChart>
      <c:catAx>
        <c:axId val="4252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00634"/>
        <c:crosses val="autoZero"/>
        <c:auto val="1"/>
        <c:lblOffset val="100"/>
        <c:noMultiLvlLbl val="0"/>
      </c:catAx>
      <c:valAx>
        <c:axId val="47200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272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22152523"/>
        <c:axId val="65154980"/>
      </c:areaChart>
      <c:catAx>
        <c:axId val="22152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54980"/>
        <c:crosses val="autoZero"/>
        <c:auto val="1"/>
        <c:lblOffset val="100"/>
        <c:noMultiLvlLbl val="0"/>
      </c:catAx>
      <c:valAx>
        <c:axId val="65154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525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7127413"/>
        <c:axId val="44384670"/>
      </c:barChart>
      <c:catAx>
        <c:axId val="57127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84670"/>
        <c:crosses val="autoZero"/>
        <c:auto val="1"/>
        <c:lblOffset val="100"/>
        <c:noMultiLvlLbl val="0"/>
      </c:catAx>
      <c:valAx>
        <c:axId val="443846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27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49523909"/>
        <c:axId val="43061998"/>
      </c:areaChart>
      <c:catAx>
        <c:axId val="49523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61998"/>
        <c:crosses val="autoZero"/>
        <c:auto val="1"/>
        <c:lblOffset val="100"/>
        <c:noMultiLvlLbl val="0"/>
      </c:catAx>
      <c:valAx>
        <c:axId val="43061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239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52013663"/>
        <c:axId val="65469784"/>
      </c:areaChart>
      <c:catAx>
        <c:axId val="5201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69784"/>
        <c:crosses val="autoZero"/>
        <c:auto val="1"/>
        <c:lblOffset val="100"/>
        <c:noMultiLvlLbl val="0"/>
      </c:catAx>
      <c:valAx>
        <c:axId val="65469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136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52357145"/>
        <c:axId val="1452258"/>
      </c:areaChart>
      <c:catAx>
        <c:axId val="5235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2258"/>
        <c:crosses val="autoZero"/>
        <c:auto val="1"/>
        <c:lblOffset val="100"/>
        <c:noMultiLvlLbl val="0"/>
      </c:catAx>
      <c:valAx>
        <c:axId val="1452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5714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070323"/>
        <c:axId val="50524044"/>
      </c:barChart>
      <c:catAx>
        <c:axId val="1307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24044"/>
        <c:crosses val="autoZero"/>
        <c:auto val="1"/>
        <c:lblOffset val="100"/>
        <c:noMultiLvlLbl val="0"/>
      </c:catAx>
      <c:valAx>
        <c:axId val="50524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70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063213"/>
        <c:axId val="65915734"/>
      </c:barChart>
      <c:catAx>
        <c:axId val="520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15734"/>
        <c:crosses val="autoZero"/>
        <c:auto val="1"/>
        <c:lblOffset val="100"/>
        <c:noMultiLvlLbl val="0"/>
      </c:catAx>
      <c:valAx>
        <c:axId val="659157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63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370695"/>
        <c:axId val="37574208"/>
      </c:barChart>
      <c:catAx>
        <c:axId val="5637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74208"/>
        <c:crosses val="autoZero"/>
        <c:auto val="1"/>
        <c:lblOffset val="100"/>
        <c:noMultiLvlLbl val="0"/>
      </c:catAx>
      <c:valAx>
        <c:axId val="375742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70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23553"/>
        <c:axId val="23611978"/>
      </c:barChart>
      <c:catAx>
        <c:axId val="262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11978"/>
        <c:crosses val="autoZero"/>
        <c:auto val="1"/>
        <c:lblOffset val="100"/>
        <c:noMultiLvlLbl val="0"/>
      </c:catAx>
      <c:valAx>
        <c:axId val="236119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3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181211"/>
        <c:axId val="33522036"/>
      </c:barChart>
      <c:catAx>
        <c:axId val="1118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22036"/>
        <c:crosses val="autoZero"/>
        <c:auto val="1"/>
        <c:lblOffset val="100"/>
        <c:noMultiLvlLbl val="0"/>
      </c:catAx>
      <c:valAx>
        <c:axId val="33522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81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3262869"/>
        <c:axId val="30930366"/>
      </c:barChart>
      <c:catAx>
        <c:axId val="33262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30366"/>
        <c:crosses val="autoZero"/>
        <c:auto val="1"/>
        <c:lblOffset val="100"/>
        <c:noMultiLvlLbl val="0"/>
      </c:catAx>
      <c:valAx>
        <c:axId val="309303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62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937839"/>
        <c:axId val="22331688"/>
      </c:barChart>
      <c:catAx>
        <c:axId val="9937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31688"/>
        <c:crosses val="autoZero"/>
        <c:auto val="1"/>
        <c:lblOffset val="100"/>
        <c:noMultiLvlLbl val="0"/>
      </c:catAx>
      <c:valAx>
        <c:axId val="223316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37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63917711"/>
        <c:axId val="38388488"/>
      </c:barChart>
      <c:catAx>
        <c:axId val="6391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88488"/>
        <c:crosses val="autoZero"/>
        <c:auto val="1"/>
        <c:lblOffset val="100"/>
        <c:noMultiLvlLbl val="0"/>
      </c:catAx>
      <c:valAx>
        <c:axId val="383884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17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6767465"/>
        <c:axId val="64036274"/>
      </c:barChart>
      <c:catAx>
        <c:axId val="6676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6274"/>
        <c:crosses val="autoZero"/>
        <c:auto val="1"/>
        <c:lblOffset val="100"/>
        <c:noMultiLvlLbl val="0"/>
      </c:catAx>
      <c:valAx>
        <c:axId val="640362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67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455555"/>
        <c:axId val="19555676"/>
      </c:bar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55676"/>
        <c:crosses val="autoZero"/>
        <c:auto val="1"/>
        <c:lblOffset val="100"/>
        <c:noMultiLvlLbl val="0"/>
      </c:catAx>
      <c:valAx>
        <c:axId val="19555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55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783357"/>
        <c:axId val="40505894"/>
      </c:barChart>
      <c:catAx>
        <c:axId val="41783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05894"/>
        <c:crosses val="autoZero"/>
        <c:auto val="1"/>
        <c:lblOffset val="100"/>
        <c:noMultiLvlLbl val="0"/>
      </c:catAx>
      <c:valAx>
        <c:axId val="40505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83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008727"/>
        <c:axId val="59751952"/>
      </c:barChart>
      <c:catAx>
        <c:axId val="290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51952"/>
        <c:crosses val="autoZero"/>
        <c:auto val="1"/>
        <c:lblOffset val="100"/>
        <c:noMultiLvlLbl val="0"/>
      </c:catAx>
      <c:valAx>
        <c:axId val="597519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08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96657"/>
        <c:axId val="8069914"/>
      </c:barChart>
      <c:catAx>
        <c:axId val="89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69914"/>
        <c:crosses val="autoZero"/>
        <c:auto val="1"/>
        <c:lblOffset val="100"/>
        <c:noMultiLvlLbl val="0"/>
      </c:catAx>
      <c:valAx>
        <c:axId val="80699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6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20363"/>
        <c:axId val="49683268"/>
      </c:barChart>
      <c:catAx>
        <c:axId val="552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83268"/>
        <c:crosses val="autoZero"/>
        <c:auto val="1"/>
        <c:lblOffset val="100"/>
        <c:noMultiLvlLbl val="0"/>
      </c:catAx>
      <c:valAx>
        <c:axId val="496832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0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4496229"/>
        <c:axId val="64921742"/>
      </c:barChart>
      <c:catAx>
        <c:axId val="4449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21742"/>
        <c:crosses val="autoZero"/>
        <c:auto val="1"/>
        <c:lblOffset val="100"/>
        <c:noMultiLvlLbl val="0"/>
      </c:catAx>
      <c:valAx>
        <c:axId val="64921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96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424767"/>
        <c:axId val="24169720"/>
      </c:bar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69720"/>
        <c:crosses val="autoZero"/>
        <c:auto val="1"/>
        <c:lblOffset val="100"/>
        <c:noMultiLvlLbl val="0"/>
      </c:catAx>
      <c:valAx>
        <c:axId val="241697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2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200889"/>
        <c:axId val="11590274"/>
      </c:barChart>
      <c:catAx>
        <c:axId val="1620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90274"/>
        <c:crosses val="autoZero"/>
        <c:auto val="1"/>
        <c:lblOffset val="100"/>
        <c:noMultiLvlLbl val="0"/>
      </c:catAx>
      <c:valAx>
        <c:axId val="115902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00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203603"/>
        <c:axId val="66396972"/>
      </c:barChart>
      <c:catAx>
        <c:axId val="3720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96972"/>
        <c:crosses val="autoZero"/>
        <c:auto val="1"/>
        <c:lblOffset val="100"/>
        <c:noMultiLvlLbl val="0"/>
      </c:catAx>
      <c:valAx>
        <c:axId val="663969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03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6">
      <selection activeCell="D28" sqref="D28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7" t="s">
        <v>178</v>
      </c>
      <c r="B2" s="7"/>
      <c r="C2" s="7"/>
      <c r="D2" s="8"/>
      <c r="E2" s="8"/>
      <c r="F2" s="18"/>
      <c r="G2" s="18"/>
      <c r="H2" s="18"/>
    </row>
    <row r="3" spans="1:8" ht="12.75">
      <c r="A3" s="9" t="s">
        <v>172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73" t="s">
        <v>171</v>
      </c>
      <c r="B21" s="74"/>
      <c r="C21" s="74"/>
      <c r="D21" s="74"/>
      <c r="E21" s="74"/>
      <c r="F21" s="74"/>
      <c r="G21" s="74"/>
      <c r="H21" s="281"/>
    </row>
    <row r="22" spans="1:8" ht="12.75">
      <c r="A22" s="137"/>
      <c r="B22" s="138"/>
      <c r="C22" s="139" t="s">
        <v>23</v>
      </c>
      <c r="D22" s="140"/>
      <c r="E22" s="71" t="s">
        <v>173</v>
      </c>
      <c r="F22" s="72"/>
      <c r="G22" s="70" t="s">
        <v>174</v>
      </c>
      <c r="H22" s="282"/>
    </row>
    <row r="23" spans="1:8" ht="15" customHeight="1">
      <c r="A23" s="61" t="s">
        <v>1</v>
      </c>
      <c r="B23" s="19"/>
      <c r="C23" s="20" t="s">
        <v>15</v>
      </c>
      <c r="D23" s="21" t="s">
        <v>0</v>
      </c>
      <c r="E23" s="280" t="s">
        <v>15</v>
      </c>
      <c r="F23" s="53" t="s">
        <v>0</v>
      </c>
      <c r="G23" s="53" t="s">
        <v>15</v>
      </c>
      <c r="H23" s="283" t="s">
        <v>0</v>
      </c>
    </row>
    <row r="24" spans="1:8" ht="15" customHeight="1">
      <c r="A24" s="146" t="s">
        <v>123</v>
      </c>
      <c r="B24" s="147"/>
      <c r="C24" s="59">
        <v>2301</v>
      </c>
      <c r="D24" s="141">
        <v>13257</v>
      </c>
      <c r="E24" s="59">
        <v>2370</v>
      </c>
      <c r="F24" s="141">
        <v>13319</v>
      </c>
      <c r="G24" s="58">
        <v>0</v>
      </c>
      <c r="H24" s="284">
        <v>0</v>
      </c>
    </row>
    <row r="25" spans="1:8" ht="15" customHeight="1">
      <c r="A25" s="146" t="s">
        <v>124</v>
      </c>
      <c r="B25" s="147"/>
      <c r="C25" s="123">
        <v>2209</v>
      </c>
      <c r="D25" s="142">
        <v>16417</v>
      </c>
      <c r="E25" s="123">
        <v>2202</v>
      </c>
      <c r="F25" s="142">
        <v>16408</v>
      </c>
      <c r="G25" s="58">
        <v>0</v>
      </c>
      <c r="H25" s="284">
        <v>0</v>
      </c>
    </row>
    <row r="26" spans="1:8" ht="15" customHeight="1">
      <c r="A26" s="146" t="s">
        <v>125</v>
      </c>
      <c r="B26" s="147"/>
      <c r="C26" s="76">
        <v>2607</v>
      </c>
      <c r="D26" s="143">
        <v>11400</v>
      </c>
      <c r="E26" s="76">
        <v>2938</v>
      </c>
      <c r="F26" s="143">
        <v>11302</v>
      </c>
      <c r="G26" s="58">
        <v>6</v>
      </c>
      <c r="H26" s="284">
        <v>29</v>
      </c>
    </row>
    <row r="27" spans="1:8" ht="15" customHeight="1">
      <c r="A27" s="148" t="s">
        <v>27</v>
      </c>
      <c r="B27" s="149"/>
      <c r="C27" s="54">
        <f>SUM(C24:C26)</f>
        <v>7117</v>
      </c>
      <c r="D27" s="65">
        <f>D24+D25+D26</f>
        <v>41074</v>
      </c>
      <c r="E27" s="63">
        <f>SUM(E24:E26)</f>
        <v>7510</v>
      </c>
      <c r="F27" s="55">
        <f>SUM(F24:F26)</f>
        <v>41029</v>
      </c>
      <c r="G27" s="54">
        <f>G24+G25+G26</f>
        <v>6</v>
      </c>
      <c r="H27" s="65">
        <f>H24+H25+H26</f>
        <v>29</v>
      </c>
    </row>
    <row r="28" spans="1:8" ht="15" customHeight="1">
      <c r="A28" s="146" t="s">
        <v>126</v>
      </c>
      <c r="B28" s="147"/>
      <c r="C28" s="124" t="s">
        <v>24</v>
      </c>
      <c r="D28" s="144" t="s">
        <v>24</v>
      </c>
      <c r="E28" s="60" t="s">
        <v>24</v>
      </c>
      <c r="F28" s="60" t="s">
        <v>24</v>
      </c>
      <c r="G28" s="60" t="s">
        <v>24</v>
      </c>
      <c r="H28" s="285" t="s">
        <v>24</v>
      </c>
    </row>
    <row r="29" spans="1:8" ht="15" customHeight="1">
      <c r="A29" s="146" t="s">
        <v>108</v>
      </c>
      <c r="B29" s="147"/>
      <c r="C29" s="99" t="s">
        <v>24</v>
      </c>
      <c r="D29" s="145" t="s">
        <v>24</v>
      </c>
      <c r="E29" s="56" t="s">
        <v>24</v>
      </c>
      <c r="F29" s="56" t="s">
        <v>24</v>
      </c>
      <c r="G29" s="56" t="s">
        <v>24</v>
      </c>
      <c r="H29" s="286" t="s">
        <v>24</v>
      </c>
    </row>
    <row r="30" spans="1:8" ht="15" customHeight="1">
      <c r="A30" s="148" t="s">
        <v>29</v>
      </c>
      <c r="B30" s="149"/>
      <c r="C30" s="54" t="s">
        <v>24</v>
      </c>
      <c r="D30" s="65" t="s">
        <v>24</v>
      </c>
      <c r="E30" s="64" t="s">
        <v>24</v>
      </c>
      <c r="F30" s="62" t="s">
        <v>24</v>
      </c>
      <c r="G30" s="54" t="s">
        <v>24</v>
      </c>
      <c r="H30" s="65" t="s">
        <v>24</v>
      </c>
    </row>
    <row r="31" spans="1:8" ht="15" customHeight="1" thickBot="1">
      <c r="A31" s="50" t="s">
        <v>28</v>
      </c>
      <c r="B31" s="51"/>
      <c r="C31" s="52">
        <v>7522</v>
      </c>
      <c r="D31" s="136">
        <v>41528</v>
      </c>
      <c r="E31" s="287">
        <v>10440</v>
      </c>
      <c r="F31" s="287">
        <v>40479</v>
      </c>
      <c r="G31" s="288">
        <v>474</v>
      </c>
      <c r="H31" s="289">
        <v>1230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73" t="s">
        <v>36</v>
      </c>
      <c r="B35" s="74"/>
      <c r="C35" s="74"/>
      <c r="D35" s="74"/>
      <c r="E35" s="74"/>
      <c r="F35" s="75"/>
      <c r="G35" s="75"/>
      <c r="H35" s="75"/>
    </row>
    <row r="61" ht="13.5" thickBot="1"/>
    <row r="62" spans="1:8" ht="13.5" thickBot="1">
      <c r="A62" s="89" t="s">
        <v>35</v>
      </c>
      <c r="B62" s="90"/>
      <c r="C62" s="90"/>
      <c r="D62" s="90"/>
      <c r="E62" s="90"/>
      <c r="F62" s="91"/>
      <c r="G62" s="91"/>
      <c r="H62" s="75"/>
    </row>
    <row r="63" spans="1:3" ht="12.75">
      <c r="A63" s="107" t="s">
        <v>38</v>
      </c>
      <c r="B63" s="95" t="s">
        <v>31</v>
      </c>
      <c r="C63" s="1" t="s">
        <v>93</v>
      </c>
    </row>
    <row r="64" spans="1:2" ht="12.75">
      <c r="A64" s="106">
        <v>40848</v>
      </c>
      <c r="B64" s="104"/>
    </row>
    <row r="65" spans="1:2" ht="12.75">
      <c r="A65" s="106">
        <v>40849</v>
      </c>
      <c r="B65" s="105"/>
    </row>
    <row r="66" spans="1:2" ht="12.75">
      <c r="A66" s="106">
        <v>40850</v>
      </c>
      <c r="B66" s="105"/>
    </row>
    <row r="67" spans="1:2" ht="12.75">
      <c r="A67" s="106">
        <v>40851</v>
      </c>
      <c r="B67" s="105"/>
    </row>
    <row r="68" spans="1:2" ht="12.75">
      <c r="A68" s="106">
        <v>40852</v>
      </c>
      <c r="B68" s="105"/>
    </row>
    <row r="69" spans="1:2" ht="12.75">
      <c r="A69" s="106">
        <v>40853</v>
      </c>
      <c r="B69" s="105"/>
    </row>
    <row r="70" spans="1:2" ht="12.75">
      <c r="A70" s="106">
        <v>40854</v>
      </c>
      <c r="B70" s="105"/>
    </row>
    <row r="71" spans="1:2" ht="12.75">
      <c r="A71" s="106">
        <v>40855</v>
      </c>
      <c r="B71" s="105"/>
    </row>
    <row r="72" spans="1:2" ht="12.75">
      <c r="A72" s="106">
        <v>40856</v>
      </c>
      <c r="B72" s="105"/>
    </row>
    <row r="73" spans="1:2" ht="12.75">
      <c r="A73" s="106">
        <v>40857</v>
      </c>
      <c r="B73" s="105"/>
    </row>
    <row r="74" spans="1:2" ht="12.75">
      <c r="A74" s="106">
        <v>40858</v>
      </c>
      <c r="B74" s="105"/>
    </row>
    <row r="75" spans="1:2" ht="12.75">
      <c r="A75" s="106">
        <v>40859</v>
      </c>
      <c r="B75" s="105"/>
    </row>
    <row r="76" spans="1:2" ht="12.75">
      <c r="A76" s="106">
        <v>40860</v>
      </c>
      <c r="B76" s="105"/>
    </row>
    <row r="77" spans="1:2" ht="12.75">
      <c r="A77" s="106">
        <v>40861</v>
      </c>
      <c r="B77" s="105"/>
    </row>
    <row r="78" spans="1:2" ht="12.75">
      <c r="A78" s="106">
        <v>40862</v>
      </c>
      <c r="B78" s="105"/>
    </row>
    <row r="79" spans="1:2" ht="12.75">
      <c r="A79" s="106">
        <v>40863</v>
      </c>
      <c r="B79" s="105"/>
    </row>
    <row r="80" spans="1:2" ht="12.75">
      <c r="A80" s="106">
        <v>40864</v>
      </c>
      <c r="B80" s="105"/>
    </row>
    <row r="81" spans="1:2" ht="12.75">
      <c r="A81" s="106">
        <v>40865</v>
      </c>
      <c r="B81" s="105"/>
    </row>
    <row r="82" spans="1:2" ht="12.75">
      <c r="A82" s="106">
        <v>40866</v>
      </c>
      <c r="B82" s="105"/>
    </row>
    <row r="83" spans="1:2" ht="12.75">
      <c r="A83" s="106">
        <v>40867</v>
      </c>
      <c r="B83" s="105"/>
    </row>
    <row r="84" spans="1:2" ht="12.75">
      <c r="A84" s="106">
        <v>40868</v>
      </c>
      <c r="B84" s="105"/>
    </row>
    <row r="85" spans="1:2" ht="12.75">
      <c r="A85" s="106">
        <v>40869</v>
      </c>
      <c r="B85" s="105"/>
    </row>
    <row r="86" spans="1:2" ht="12.75">
      <c r="A86" s="106">
        <v>40870</v>
      </c>
      <c r="B86" s="105"/>
    </row>
    <row r="87" spans="1:2" ht="12.75">
      <c r="A87" s="106">
        <v>40871</v>
      </c>
      <c r="B87" s="105"/>
    </row>
    <row r="88" spans="1:2" ht="12.75">
      <c r="A88" s="106">
        <v>40872</v>
      </c>
      <c r="B88" s="105"/>
    </row>
    <row r="89" spans="1:2" ht="12.75">
      <c r="A89" s="106">
        <v>40873</v>
      </c>
      <c r="B89" s="105"/>
    </row>
    <row r="90" spans="1:2" ht="12.75">
      <c r="A90" s="106">
        <v>40874</v>
      </c>
      <c r="B90" s="104"/>
    </row>
    <row r="91" spans="1:2" ht="12.75">
      <c r="A91" s="106">
        <v>40875</v>
      </c>
      <c r="B91" s="104"/>
    </row>
    <row r="92" spans="1:2" ht="12.75">
      <c r="A92" s="106">
        <v>40876</v>
      </c>
      <c r="B92" s="104"/>
    </row>
    <row r="93" spans="1:2" ht="12.75">
      <c r="A93" s="106">
        <v>40877</v>
      </c>
      <c r="B93" s="104"/>
    </row>
    <row r="94" spans="1:2" ht="12.75">
      <c r="A94" s="106"/>
      <c r="B94" s="104"/>
    </row>
    <row r="95" spans="1:2" ht="13.5" thickBot="1">
      <c r="A95" s="69" t="s">
        <v>32</v>
      </c>
      <c r="B95" s="257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175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176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25" t="s">
        <v>16</v>
      </c>
      <c r="B120" s="126" t="s">
        <v>15</v>
      </c>
      <c r="C120" s="127" t="s">
        <v>0</v>
      </c>
    </row>
    <row r="121" spans="1:3" ht="12.75" customHeight="1">
      <c r="A121" s="128" t="s">
        <v>17</v>
      </c>
      <c r="B121" s="100" t="s">
        <v>24</v>
      </c>
      <c r="C121" s="129" t="s">
        <v>24</v>
      </c>
    </row>
    <row r="122" spans="1:4" ht="12.75" customHeight="1">
      <c r="A122" s="130" t="s">
        <v>18</v>
      </c>
      <c r="B122" s="101" t="s">
        <v>24</v>
      </c>
      <c r="C122" s="131" t="s">
        <v>24</v>
      </c>
      <c r="D122" s="1" t="s">
        <v>3</v>
      </c>
    </row>
    <row r="123" spans="1:3" ht="12.75" customHeight="1">
      <c r="A123" s="130" t="s">
        <v>19</v>
      </c>
      <c r="B123" s="101" t="s">
        <v>24</v>
      </c>
      <c r="C123" s="131" t="s">
        <v>24</v>
      </c>
    </row>
    <row r="124" spans="1:3" ht="12.75" customHeight="1">
      <c r="A124" s="130" t="s">
        <v>20</v>
      </c>
      <c r="B124" s="101" t="s">
        <v>24</v>
      </c>
      <c r="C124" s="131" t="s">
        <v>24</v>
      </c>
    </row>
    <row r="125" spans="1:3" ht="12.75" customHeight="1">
      <c r="A125" s="130" t="s">
        <v>21</v>
      </c>
      <c r="B125" s="101" t="s">
        <v>24</v>
      </c>
      <c r="C125" s="131" t="s">
        <v>24</v>
      </c>
    </row>
    <row r="126" spans="1:3" ht="12.75" customHeight="1">
      <c r="A126" s="130" t="s">
        <v>22</v>
      </c>
      <c r="B126" s="101" t="s">
        <v>24</v>
      </c>
      <c r="C126" s="131" t="s">
        <v>24</v>
      </c>
    </row>
    <row r="127" spans="1:3" ht="12.75" customHeight="1">
      <c r="A127" s="130" t="s">
        <v>30</v>
      </c>
      <c r="B127" s="101" t="s">
        <v>24</v>
      </c>
      <c r="C127" s="131" t="s">
        <v>24</v>
      </c>
    </row>
    <row r="128" spans="1:3" ht="12.75" customHeight="1">
      <c r="A128" s="130" t="s">
        <v>37</v>
      </c>
      <c r="B128" s="101" t="s">
        <v>24</v>
      </c>
      <c r="C128" s="131" t="s">
        <v>24</v>
      </c>
    </row>
    <row r="129" spans="1:3" ht="12.75" customHeight="1">
      <c r="A129" s="130" t="s">
        <v>94</v>
      </c>
      <c r="B129" s="101" t="s">
        <v>24</v>
      </c>
      <c r="C129" s="131" t="s">
        <v>24</v>
      </c>
    </row>
    <row r="130" spans="1:3" ht="12.75" customHeight="1">
      <c r="A130" s="130" t="s">
        <v>95</v>
      </c>
      <c r="B130" s="101" t="s">
        <v>24</v>
      </c>
      <c r="C130" s="131" t="s">
        <v>24</v>
      </c>
    </row>
    <row r="131" spans="1:5" ht="12.75" customHeight="1">
      <c r="A131" s="132" t="s">
        <v>96</v>
      </c>
      <c r="B131" s="102" t="s">
        <v>24</v>
      </c>
      <c r="C131" s="133" t="s">
        <v>24</v>
      </c>
      <c r="D131" s="3"/>
      <c r="E131" s="3"/>
    </row>
    <row r="132" spans="1:5" ht="12.75" customHeight="1">
      <c r="A132" s="134" t="s">
        <v>97</v>
      </c>
      <c r="B132" s="103"/>
      <c r="C132" s="150"/>
      <c r="D132" s="109"/>
      <c r="E132" s="109"/>
    </row>
    <row r="133" spans="1:5" ht="12.75" customHeight="1" thickBot="1">
      <c r="A133" s="135" t="s">
        <v>2</v>
      </c>
      <c r="B133" s="52" t="s">
        <v>24</v>
      </c>
      <c r="C133" s="136" t="s">
        <v>24</v>
      </c>
      <c r="D133" s="3" t="s">
        <v>3</v>
      </c>
      <c r="E133" s="3"/>
    </row>
    <row r="134" spans="1:3" s="14" customFormat="1" ht="12.75" customHeight="1">
      <c r="A134" s="87"/>
      <c r="B134" s="88"/>
      <c r="C134" s="88"/>
    </row>
    <row r="135" spans="1:8" ht="13.5" thickBot="1">
      <c r="A135" s="9" t="s">
        <v>177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10" t="s">
        <v>34</v>
      </c>
      <c r="B136" s="111"/>
      <c r="C136" s="111"/>
      <c r="D136" s="112"/>
      <c r="E136" s="113"/>
      <c r="F136" s="114" t="s">
        <v>0</v>
      </c>
    </row>
    <row r="137" spans="1:7" s="14" customFormat="1" ht="12.75" customHeight="1">
      <c r="A137" s="115" t="s">
        <v>39</v>
      </c>
      <c r="B137" s="116"/>
      <c r="C137" s="116"/>
      <c r="D137" s="117"/>
      <c r="E137" s="117"/>
      <c r="F137" s="118" t="s">
        <v>24</v>
      </c>
      <c r="G137" s="278"/>
    </row>
    <row r="138" spans="1:7" ht="12.75">
      <c r="A138" s="108" t="s">
        <v>40</v>
      </c>
      <c r="B138" s="92"/>
      <c r="C138" s="92"/>
      <c r="D138" s="92"/>
      <c r="E138" s="3"/>
      <c r="F138" s="119" t="s">
        <v>24</v>
      </c>
      <c r="G138" s="279"/>
    </row>
    <row r="139" spans="1:7" ht="12.75" customHeight="1" thickBot="1">
      <c r="A139" s="120" t="s">
        <v>41</v>
      </c>
      <c r="B139" s="121"/>
      <c r="C139" s="121"/>
      <c r="D139" s="121"/>
      <c r="E139" s="121"/>
      <c r="F139" s="122" t="s">
        <v>24</v>
      </c>
      <c r="G139" s="279"/>
    </row>
    <row r="140" spans="1:8" s="14" customFormat="1" ht="12.75">
      <c r="A140" s="93"/>
      <c r="B140" s="93"/>
      <c r="C140" s="93"/>
      <c r="D140" s="93"/>
      <c r="E140" s="77"/>
      <c r="F140" s="94"/>
      <c r="G140" s="94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7" t="s">
        <v>178</v>
      </c>
      <c r="B2" s="7"/>
      <c r="C2" s="7"/>
      <c r="D2" s="8"/>
      <c r="E2" s="8"/>
      <c r="F2" s="18"/>
      <c r="G2" s="18"/>
    </row>
    <row r="3" spans="1:7" s="14" customFormat="1" ht="13.5" thickBot="1">
      <c r="A3" s="86"/>
      <c r="B3" s="83"/>
      <c r="C3" s="83"/>
      <c r="D3" s="84"/>
      <c r="E3" s="84"/>
      <c r="F3" s="85"/>
      <c r="G3" s="85"/>
    </row>
    <row r="4" spans="1:7" ht="13.5" thickBot="1">
      <c r="A4" s="275" t="s">
        <v>25</v>
      </c>
      <c r="B4" s="276"/>
      <c r="C4" s="276"/>
      <c r="D4" s="276"/>
      <c r="E4" s="276"/>
      <c r="F4" s="276"/>
      <c r="G4" s="277"/>
    </row>
    <row r="5" spans="1:7" ht="12.75">
      <c r="A5" s="33"/>
      <c r="B5" s="310" t="s">
        <v>4</v>
      </c>
      <c r="C5" s="311"/>
      <c r="D5" s="311"/>
      <c r="E5" s="312"/>
      <c r="F5" s="310" t="s">
        <v>2</v>
      </c>
      <c r="G5" s="313"/>
    </row>
    <row r="6" spans="1:7" ht="13.5" thickBot="1">
      <c r="A6" s="96" t="s">
        <v>5</v>
      </c>
      <c r="B6" s="97" t="s">
        <v>6</v>
      </c>
      <c r="C6" s="97" t="s">
        <v>7</v>
      </c>
      <c r="D6" s="97" t="s">
        <v>8</v>
      </c>
      <c r="E6" s="97" t="s">
        <v>7</v>
      </c>
      <c r="F6" s="97" t="s">
        <v>2</v>
      </c>
      <c r="G6" s="98" t="s">
        <v>7</v>
      </c>
    </row>
    <row r="7" spans="1:7" ht="12.75">
      <c r="A7" s="28" t="s">
        <v>9</v>
      </c>
      <c r="B7" s="66">
        <f>B32+B56+B80</f>
        <v>3506</v>
      </c>
      <c r="C7" s="35">
        <f>B7/F12</f>
        <v>0.0853581340994303</v>
      </c>
      <c r="D7" s="66">
        <f>D32+D56+D80</f>
        <v>3362</v>
      </c>
      <c r="E7" s="36">
        <f>D7/F12</f>
        <v>0.08185226664069728</v>
      </c>
      <c r="F7" s="37">
        <f aca="true" t="shared" si="0" ref="F7:G11">B7+D7</f>
        <v>6868</v>
      </c>
      <c r="G7" s="38">
        <f t="shared" si="0"/>
        <v>0.16721040074012758</v>
      </c>
    </row>
    <row r="8" spans="1:7" ht="12.75">
      <c r="A8" s="29" t="s">
        <v>10</v>
      </c>
      <c r="B8" s="67">
        <f>B33+B57+B81</f>
        <v>5813</v>
      </c>
      <c r="C8" s="39">
        <f>B8/F12</f>
        <v>0.14152505234454887</v>
      </c>
      <c r="D8" s="67">
        <f>D33+D57+D81</f>
        <v>5752</v>
      </c>
      <c r="E8" s="40">
        <f>D8/F12</f>
        <v>0.14003992793494668</v>
      </c>
      <c r="F8" s="41">
        <f t="shared" si="0"/>
        <v>11565</v>
      </c>
      <c r="G8" s="42">
        <f t="shared" si="0"/>
        <v>0.28156498027949556</v>
      </c>
    </row>
    <row r="9" spans="1:7" ht="12.75">
      <c r="A9" s="30" t="s">
        <v>11</v>
      </c>
      <c r="B9" s="67">
        <f>B34+B58+B82</f>
        <v>3103</v>
      </c>
      <c r="C9" s="39">
        <f>B9/F12</f>
        <v>0.07554657447533719</v>
      </c>
      <c r="D9" s="67">
        <f>D34+D58+D82</f>
        <v>2901</v>
      </c>
      <c r="E9" s="40">
        <f>D9/F12</f>
        <v>0.07062862151239227</v>
      </c>
      <c r="F9" s="41">
        <f t="shared" si="0"/>
        <v>6004</v>
      </c>
      <c r="G9" s="42">
        <f t="shared" si="0"/>
        <v>0.14617519598772946</v>
      </c>
    </row>
    <row r="10" spans="1:7" ht="12.75">
      <c r="A10" s="31" t="s">
        <v>12</v>
      </c>
      <c r="B10" s="67">
        <f>B35+B59+B83</f>
        <v>6819</v>
      </c>
      <c r="C10" s="39">
        <f>B10/F12</f>
        <v>0.16601743195208649</v>
      </c>
      <c r="D10" s="67">
        <f>D35+D59+D83</f>
        <v>8865</v>
      </c>
      <c r="E10" s="40">
        <f>D10/F12</f>
        <v>0.21582996542825145</v>
      </c>
      <c r="F10" s="41">
        <f t="shared" si="0"/>
        <v>15684</v>
      </c>
      <c r="G10" s="42">
        <f t="shared" si="0"/>
        <v>0.3818473973803379</v>
      </c>
    </row>
    <row r="11" spans="1:7" ht="13.5" thickBot="1">
      <c r="A11" s="32" t="s">
        <v>13</v>
      </c>
      <c r="B11" s="68">
        <f>B36+B60+B84</f>
        <v>431</v>
      </c>
      <c r="C11" s="43">
        <f>B11/F12</f>
        <v>0.010493256074402298</v>
      </c>
      <c r="D11" s="68">
        <f>D36+D60+D84</f>
        <v>522</v>
      </c>
      <c r="E11" s="44">
        <f>D11/F12</f>
        <v>0.012708769537907193</v>
      </c>
      <c r="F11" s="45">
        <f t="shared" si="0"/>
        <v>953</v>
      </c>
      <c r="G11" s="46">
        <f t="shared" si="0"/>
        <v>0.02320202561230949</v>
      </c>
    </row>
    <row r="12" spans="1:7" ht="13.5" thickBot="1">
      <c r="A12" s="34" t="s">
        <v>26</v>
      </c>
      <c r="B12" s="47">
        <f>B7+B8+B9+B10+B11</f>
        <v>19672</v>
      </c>
      <c r="C12" s="48">
        <f aca="true" t="shared" si="1" ref="B12:G12">SUM(C7:C11)</f>
        <v>0.47894044894580523</v>
      </c>
      <c r="D12" s="47">
        <f>D7+D8+D9+D10+D11</f>
        <v>21402</v>
      </c>
      <c r="E12" s="48">
        <f t="shared" si="1"/>
        <v>0.521059551054195</v>
      </c>
      <c r="F12" s="47">
        <f t="shared" si="1"/>
        <v>41074</v>
      </c>
      <c r="G12" s="49">
        <f t="shared" si="1"/>
        <v>0.9999999999999999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7">
        <v>0</v>
      </c>
      <c r="C16" s="97">
        <v>0</v>
      </c>
      <c r="D16" s="22"/>
      <c r="E16" s="22"/>
      <c r="F16" s="22"/>
      <c r="G16" s="22"/>
    </row>
    <row r="17" spans="1:7" ht="12.75">
      <c r="A17" s="27"/>
      <c r="B17" s="97">
        <v>0</v>
      </c>
      <c r="C17" s="97">
        <v>0</v>
      </c>
      <c r="D17" s="22"/>
      <c r="E17" s="22"/>
      <c r="F17" s="22"/>
      <c r="G17" s="22"/>
    </row>
    <row r="18" spans="1:7" ht="12.75">
      <c r="A18" s="27"/>
      <c r="B18" s="97">
        <v>0</v>
      </c>
      <c r="C18" s="97">
        <v>0</v>
      </c>
      <c r="D18" s="22"/>
      <c r="E18" s="22"/>
      <c r="F18" s="22"/>
      <c r="G18" s="22"/>
    </row>
    <row r="19" spans="1:7" ht="12.75">
      <c r="A19" s="27"/>
      <c r="B19" s="97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0" t="s">
        <v>4</v>
      </c>
      <c r="C30" s="311"/>
      <c r="D30" s="311"/>
      <c r="E30" s="312"/>
      <c r="F30" s="310" t="s">
        <v>2</v>
      </c>
      <c r="G30" s="313"/>
      <c r="H30"/>
      <c r="I30"/>
    </row>
    <row r="31" spans="1:9" ht="13.5" thickBot="1">
      <c r="A31" s="96" t="s">
        <v>5</v>
      </c>
      <c r="B31" s="97" t="s">
        <v>6</v>
      </c>
      <c r="C31" s="97" t="s">
        <v>7</v>
      </c>
      <c r="D31" s="97" t="s">
        <v>8</v>
      </c>
      <c r="E31" s="97" t="s">
        <v>7</v>
      </c>
      <c r="F31" s="97" t="s">
        <v>2</v>
      </c>
      <c r="G31" s="98" t="s">
        <v>7</v>
      </c>
      <c r="H31" s="151"/>
      <c r="I31" s="151"/>
    </row>
    <row r="32" spans="1:9" ht="12.75">
      <c r="A32" s="28" t="s">
        <v>9</v>
      </c>
      <c r="B32" s="155">
        <v>1337</v>
      </c>
      <c r="C32" s="35">
        <f>B32/F37</f>
        <v>0.10085237987478313</v>
      </c>
      <c r="D32" s="155">
        <v>1259</v>
      </c>
      <c r="E32" s="36">
        <f>D32/F37</f>
        <v>0.09496869578335973</v>
      </c>
      <c r="F32" s="37">
        <f aca="true" t="shared" si="2" ref="F32:G37">B32+D32</f>
        <v>2596</v>
      </c>
      <c r="G32" s="38">
        <f t="shared" si="2"/>
        <v>0.19582107565814286</v>
      </c>
      <c r="H32" s="151"/>
      <c r="I32" s="151"/>
    </row>
    <row r="33" spans="1:9" ht="12.75">
      <c r="A33" s="302" t="s">
        <v>10</v>
      </c>
      <c r="B33" s="156">
        <v>1918</v>
      </c>
      <c r="C33" s="303">
        <f>B33/F37</f>
        <v>0.14467828317115486</v>
      </c>
      <c r="D33" s="156">
        <v>1996</v>
      </c>
      <c r="E33" s="40">
        <f>D33/F37</f>
        <v>0.15056196726257826</v>
      </c>
      <c r="F33" s="41">
        <f t="shared" si="2"/>
        <v>3914</v>
      </c>
      <c r="G33" s="42">
        <f t="shared" si="2"/>
        <v>0.29524025043373314</v>
      </c>
      <c r="H33" s="151"/>
      <c r="I33" s="151"/>
    </row>
    <row r="34" spans="1:9" ht="12.75">
      <c r="A34" s="30" t="s">
        <v>11</v>
      </c>
      <c r="B34" s="156">
        <v>945</v>
      </c>
      <c r="C34" s="39">
        <f>B34/F37</f>
        <v>0.07128309572301425</v>
      </c>
      <c r="D34" s="156">
        <v>895</v>
      </c>
      <c r="E34" s="40">
        <f>D34/F37</f>
        <v>0.06751150335671721</v>
      </c>
      <c r="F34" s="41">
        <f t="shared" si="2"/>
        <v>1840</v>
      </c>
      <c r="G34" s="42">
        <f t="shared" si="2"/>
        <v>0.13879459907973146</v>
      </c>
      <c r="H34" s="151"/>
      <c r="I34" s="151"/>
    </row>
    <row r="35" spans="1:9" ht="12.75">
      <c r="A35" s="304" t="s">
        <v>12</v>
      </c>
      <c r="B35" s="156">
        <v>1943</v>
      </c>
      <c r="C35" s="303">
        <f>B35/F37</f>
        <v>0.14656407935430338</v>
      </c>
      <c r="D35" s="156">
        <v>2704</v>
      </c>
      <c r="E35" s="40">
        <f>D35/F37</f>
        <v>0.2039677151693445</v>
      </c>
      <c r="F35" s="41">
        <f t="shared" si="2"/>
        <v>4647</v>
      </c>
      <c r="G35" s="42">
        <f t="shared" si="2"/>
        <v>0.3505317945236479</v>
      </c>
      <c r="H35"/>
      <c r="I35"/>
    </row>
    <row r="36" spans="1:9" ht="13.5" thickBot="1">
      <c r="A36" s="32" t="s">
        <v>13</v>
      </c>
      <c r="B36" s="157">
        <v>86</v>
      </c>
      <c r="C36" s="43">
        <f>B36/F37</f>
        <v>0.0064871388700309274</v>
      </c>
      <c r="D36" s="157">
        <v>174</v>
      </c>
      <c r="E36" s="44">
        <f>D36/F37</f>
        <v>0.013125141434713735</v>
      </c>
      <c r="F36" s="45">
        <f t="shared" si="2"/>
        <v>260</v>
      </c>
      <c r="G36" s="46">
        <f t="shared" si="2"/>
        <v>0.019612280304744663</v>
      </c>
      <c r="H36" s="151"/>
      <c r="I36" s="151"/>
    </row>
    <row r="37" spans="1:7" ht="13.5" thickBot="1">
      <c r="A37" s="34" t="s">
        <v>128</v>
      </c>
      <c r="B37" s="47">
        <f>SUM(B32:B36)</f>
        <v>6229</v>
      </c>
      <c r="C37" s="48">
        <f>B37/F37</f>
        <v>0.46986497699328655</v>
      </c>
      <c r="D37" s="47">
        <f>SUM(D32:D36)</f>
        <v>7028</v>
      </c>
      <c r="E37" s="48">
        <f>D37/F37</f>
        <v>0.5301350230067134</v>
      </c>
      <c r="F37" s="47">
        <f t="shared" si="2"/>
        <v>13257</v>
      </c>
      <c r="G37" s="49">
        <f t="shared" si="2"/>
        <v>1</v>
      </c>
    </row>
    <row r="38" spans="1:7" s="14" customFormat="1" ht="13.5" thickBot="1">
      <c r="A38" s="78"/>
      <c r="B38" s="79"/>
      <c r="C38" s="80"/>
      <c r="D38" s="79"/>
      <c r="E38" s="80"/>
      <c r="F38" s="79"/>
      <c r="G38" s="82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81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0" t="s">
        <v>4</v>
      </c>
      <c r="C54" s="311"/>
      <c r="D54" s="311"/>
      <c r="E54" s="312"/>
      <c r="F54" s="310" t="s">
        <v>2</v>
      </c>
      <c r="G54" s="313"/>
      <c r="H54" s="16"/>
    </row>
    <row r="55" spans="1:8" ht="13.5" thickBot="1">
      <c r="A55" s="96" t="s">
        <v>5</v>
      </c>
      <c r="B55" s="97" t="s">
        <v>6</v>
      </c>
      <c r="C55" s="97" t="s">
        <v>7</v>
      </c>
      <c r="D55" s="97" t="s">
        <v>8</v>
      </c>
      <c r="E55" s="97" t="s">
        <v>7</v>
      </c>
      <c r="F55" s="97" t="s">
        <v>2</v>
      </c>
      <c r="G55" s="98" t="s">
        <v>7</v>
      </c>
      <c r="H55" s="16"/>
    </row>
    <row r="56" spans="1:8" ht="12.75">
      <c r="A56" s="28" t="s">
        <v>9</v>
      </c>
      <c r="B56" s="306">
        <v>1209</v>
      </c>
      <c r="C56" s="36">
        <f>B56/F61</f>
        <v>0.07364317475787294</v>
      </c>
      <c r="D56" s="306">
        <v>1199</v>
      </c>
      <c r="E56" s="36">
        <f>D56/F61</f>
        <v>0.07303405007004934</v>
      </c>
      <c r="F56" s="37">
        <f>B56+D56</f>
        <v>2408</v>
      </c>
      <c r="G56" s="38">
        <f>F56/F61</f>
        <v>0.14667722482792228</v>
      </c>
      <c r="H56" s="16"/>
    </row>
    <row r="57" spans="1:8" ht="12.75">
      <c r="A57" s="29" t="s">
        <v>10</v>
      </c>
      <c r="B57" s="307">
        <v>2273</v>
      </c>
      <c r="C57" s="40">
        <f>B57/F61</f>
        <v>0.1384540415423037</v>
      </c>
      <c r="D57" s="307">
        <v>2272</v>
      </c>
      <c r="E57" s="40">
        <f>D57/F61</f>
        <v>0.13839312907352136</v>
      </c>
      <c r="F57" s="41">
        <f>B57+D57</f>
        <v>4545</v>
      </c>
      <c r="G57" s="42">
        <f>F57/F61</f>
        <v>0.27684717061582503</v>
      </c>
      <c r="H57" s="16"/>
    </row>
    <row r="58" spans="1:7" ht="12.75">
      <c r="A58" s="30" t="s">
        <v>11</v>
      </c>
      <c r="B58" s="307">
        <v>1159</v>
      </c>
      <c r="C58" s="40">
        <f>B58/F61</f>
        <v>0.07059755131875495</v>
      </c>
      <c r="D58" s="307">
        <v>1118</v>
      </c>
      <c r="E58" s="40">
        <f>D58/F61</f>
        <v>0.0681001400986782</v>
      </c>
      <c r="F58" s="41">
        <f>B58+D58</f>
        <v>2277</v>
      </c>
      <c r="G58" s="42">
        <f>F58/F61</f>
        <v>0.13869769141743316</v>
      </c>
    </row>
    <row r="59" spans="1:8" ht="12.75">
      <c r="A59" s="31" t="s">
        <v>12</v>
      </c>
      <c r="B59" s="307">
        <v>3149</v>
      </c>
      <c r="C59" s="40">
        <v>34.42</v>
      </c>
      <c r="D59" s="307">
        <v>3557</v>
      </c>
      <c r="E59" s="40">
        <f>D59/F61</f>
        <v>0.21666565145885364</v>
      </c>
      <c r="F59" s="41">
        <f>B59+D59</f>
        <v>6706</v>
      </c>
      <c r="G59" s="42">
        <f>F59/F61</f>
        <v>0.40847901565450445</v>
      </c>
      <c r="H59" s="16"/>
    </row>
    <row r="60" spans="1:7" ht="13.5" thickBot="1">
      <c r="A60" s="32" t="s">
        <v>13</v>
      </c>
      <c r="B60" s="308">
        <v>272</v>
      </c>
      <c r="C60" s="44">
        <f>B60/F61</f>
        <v>0.01656819150880185</v>
      </c>
      <c r="D60" s="308">
        <v>209</v>
      </c>
      <c r="E60" s="44">
        <f>D60/F61</f>
        <v>0.012730705975513188</v>
      </c>
      <c r="F60" s="45">
        <f>B60+D60</f>
        <v>481</v>
      </c>
      <c r="G60" s="46">
        <f>F60/F61</f>
        <v>0.02929889748431504</v>
      </c>
    </row>
    <row r="61" spans="1:7" ht="13.5" thickBot="1">
      <c r="A61" s="34" t="s">
        <v>131</v>
      </c>
      <c r="B61" s="47">
        <f aca="true" t="shared" si="3" ref="B61:G61">SUM(B56:B60)</f>
        <v>8062</v>
      </c>
      <c r="C61" s="48">
        <f t="shared" si="3"/>
        <v>34.71926295912774</v>
      </c>
      <c r="D61" s="47">
        <f t="shared" si="3"/>
        <v>8355</v>
      </c>
      <c r="E61" s="48">
        <f t="shared" si="3"/>
        <v>0.5089236766766158</v>
      </c>
      <c r="F61" s="47">
        <f t="shared" si="3"/>
        <v>16417</v>
      </c>
      <c r="G61" s="49">
        <f t="shared" si="3"/>
        <v>0.9999999999999999</v>
      </c>
    </row>
    <row r="62" spans="1:7" s="14" customFormat="1" ht="13.5" thickBot="1">
      <c r="A62" s="78"/>
      <c r="B62" s="79"/>
      <c r="C62" s="80"/>
      <c r="D62" s="79"/>
      <c r="E62" s="80"/>
      <c r="F62" s="79"/>
      <c r="G62" s="80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81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0" t="s">
        <v>4</v>
      </c>
      <c r="C78" s="311"/>
      <c r="D78" s="311"/>
      <c r="E78" s="312"/>
      <c r="F78" s="310" t="s">
        <v>2</v>
      </c>
      <c r="G78" s="313"/>
      <c r="H78" s="16"/>
    </row>
    <row r="79" spans="1:8" ht="13.5" thickBot="1">
      <c r="A79" s="96" t="s">
        <v>5</v>
      </c>
      <c r="B79" s="97" t="s">
        <v>6</v>
      </c>
      <c r="C79" s="97" t="s">
        <v>7</v>
      </c>
      <c r="D79" s="97" t="s">
        <v>8</v>
      </c>
      <c r="E79" s="97" t="s">
        <v>7</v>
      </c>
      <c r="F79" s="97" t="s">
        <v>2</v>
      </c>
      <c r="G79" s="98" t="s">
        <v>7</v>
      </c>
      <c r="H79" s="16"/>
    </row>
    <row r="80" spans="1:8" ht="12.75">
      <c r="A80" s="28" t="s">
        <v>9</v>
      </c>
      <c r="B80" s="152">
        <v>960</v>
      </c>
      <c r="C80" s="35">
        <f>B80/F85</f>
        <v>0.08421052631578947</v>
      </c>
      <c r="D80" s="152">
        <v>904</v>
      </c>
      <c r="E80" s="36">
        <f>D80/F85</f>
        <v>0.07929824561403509</v>
      </c>
      <c r="F80" s="37">
        <f>B80+D80</f>
        <v>1864</v>
      </c>
      <c r="G80" s="38">
        <f>F80/F85</f>
        <v>0.16350877192982455</v>
      </c>
      <c r="H80" s="16"/>
    </row>
    <row r="81" spans="1:8" ht="12.75">
      <c r="A81" s="29" t="s">
        <v>10</v>
      </c>
      <c r="B81" s="153">
        <v>1622</v>
      </c>
      <c r="C81" s="39">
        <f>B81/F85</f>
        <v>0.14228070175438595</v>
      </c>
      <c r="D81" s="153">
        <v>1484</v>
      </c>
      <c r="E81" s="40">
        <f>D81/F85</f>
        <v>0.13017543859649122</v>
      </c>
      <c r="F81" s="41">
        <f>B81+D81</f>
        <v>3106</v>
      </c>
      <c r="G81" s="42">
        <f>F81/F85</f>
        <v>0.2724561403508772</v>
      </c>
      <c r="H81" s="16"/>
    </row>
    <row r="82" spans="1:7" ht="12.75">
      <c r="A82" s="30" t="s">
        <v>11</v>
      </c>
      <c r="B82" s="153">
        <v>999</v>
      </c>
      <c r="C82" s="39">
        <f>B82/F85</f>
        <v>0.08763157894736842</v>
      </c>
      <c r="D82" s="153">
        <v>888</v>
      </c>
      <c r="E82" s="40">
        <f>D82/F85</f>
        <v>0.07789473684210527</v>
      </c>
      <c r="F82" s="41">
        <f>B82+D82</f>
        <v>1887</v>
      </c>
      <c r="G82" s="42">
        <f>F82/F85</f>
        <v>0.1655263157894737</v>
      </c>
    </row>
    <row r="83" spans="1:8" ht="12.75">
      <c r="A83" s="31" t="s">
        <v>12</v>
      </c>
      <c r="B83" s="153">
        <v>1727</v>
      </c>
      <c r="C83" s="39">
        <f>B83/F85</f>
        <v>0.15149122807017543</v>
      </c>
      <c r="D83" s="153">
        <v>2604</v>
      </c>
      <c r="E83" s="40">
        <f>D83/F85</f>
        <v>0.22842105263157894</v>
      </c>
      <c r="F83" s="41">
        <f>B83+D83</f>
        <v>4331</v>
      </c>
      <c r="G83" s="42">
        <f>F83/F85</f>
        <v>0.37991228070175437</v>
      </c>
      <c r="H83" s="16"/>
    </row>
    <row r="84" spans="1:7" ht="13.5" thickBot="1">
      <c r="A84" s="32" t="s">
        <v>13</v>
      </c>
      <c r="B84" s="154">
        <v>73</v>
      </c>
      <c r="C84" s="43">
        <f>B84/F85</f>
        <v>0.006403508771929824</v>
      </c>
      <c r="D84" s="154">
        <v>139</v>
      </c>
      <c r="E84" s="44">
        <f>D84/F85</f>
        <v>0.012192982456140351</v>
      </c>
      <c r="F84" s="45">
        <f>B84+D84</f>
        <v>212</v>
      </c>
      <c r="G84" s="46">
        <f>F84/F85</f>
        <v>0.018596491228070177</v>
      </c>
    </row>
    <row r="85" spans="1:7" ht="13.5" thickBot="1">
      <c r="A85" s="34" t="s">
        <v>136</v>
      </c>
      <c r="B85" s="47">
        <f aca="true" t="shared" si="4" ref="B85:G85">SUM(B80:B84)</f>
        <v>5381</v>
      </c>
      <c r="C85" s="48">
        <f t="shared" si="4"/>
        <v>0.47201754385964906</v>
      </c>
      <c r="D85" s="47">
        <f t="shared" si="4"/>
        <v>6019</v>
      </c>
      <c r="E85" s="48">
        <f t="shared" si="4"/>
        <v>0.5279824561403509</v>
      </c>
      <c r="F85" s="47">
        <f t="shared" si="4"/>
        <v>11400</v>
      </c>
      <c r="G85" s="49">
        <f t="shared" si="4"/>
        <v>0.9999999999999999</v>
      </c>
    </row>
    <row r="86" spans="1:7" s="14" customFormat="1" ht="13.5" thickBot="1">
      <c r="A86" s="78"/>
      <c r="B86" s="79"/>
      <c r="C86" s="80"/>
      <c r="D86" s="79"/>
      <c r="E86" s="80"/>
      <c r="F86" s="79"/>
      <c r="G86" s="80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81"/>
      <c r="B100" s="22"/>
      <c r="C100" s="22"/>
      <c r="D100" s="22"/>
      <c r="E100" s="22"/>
      <c r="F100" s="22"/>
      <c r="G100" s="22"/>
    </row>
    <row r="101" spans="1:7" ht="12.75">
      <c r="A101" s="81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J1"/>
      <selection pane="bottomLeft" activeCell="B13" sqref="B13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97" t="s">
        <v>119</v>
      </c>
      <c r="B1" s="298"/>
      <c r="C1" s="298"/>
      <c r="D1" s="299"/>
      <c r="E1" s="299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00"/>
    </row>
    <row r="2" s="14" customFormat="1" ht="12.75">
      <c r="D2" s="15"/>
    </row>
    <row r="3" spans="1:17" s="14" customFormat="1" ht="12.75">
      <c r="A3" s="294" t="s">
        <v>106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1:17" ht="12.75">
      <c r="A4" s="274"/>
      <c r="B4" s="265"/>
      <c r="C4" s="292" t="s">
        <v>100</v>
      </c>
      <c r="D4" s="293"/>
      <c r="E4" s="293"/>
      <c r="F4" s="293"/>
      <c r="G4" s="293"/>
      <c r="H4" s="293"/>
      <c r="I4" s="266" t="s">
        <v>101</v>
      </c>
      <c r="J4" s="266"/>
      <c r="K4" s="266"/>
      <c r="L4" s="266"/>
      <c r="M4" s="266"/>
      <c r="N4" s="266"/>
      <c r="O4" s="266"/>
      <c r="P4" s="266"/>
      <c r="Q4" s="190"/>
    </row>
    <row r="5" spans="1:17" s="262" customFormat="1" ht="51">
      <c r="A5" s="261" t="s">
        <v>104</v>
      </c>
      <c r="B5" s="269" t="s">
        <v>99</v>
      </c>
      <c r="C5" s="269" t="s">
        <v>120</v>
      </c>
      <c r="D5" s="269" t="s">
        <v>42</v>
      </c>
      <c r="E5" s="269" t="s">
        <v>121</v>
      </c>
      <c r="F5" s="269" t="s">
        <v>43</v>
      </c>
      <c r="G5" s="269" t="s">
        <v>44</v>
      </c>
      <c r="H5" s="269" t="s">
        <v>102</v>
      </c>
      <c r="I5" s="269" t="s">
        <v>45</v>
      </c>
      <c r="J5" s="269" t="s">
        <v>46</v>
      </c>
      <c r="K5" s="269" t="s">
        <v>47</v>
      </c>
      <c r="L5" s="269" t="s">
        <v>48</v>
      </c>
      <c r="M5" s="269" t="s">
        <v>49</v>
      </c>
      <c r="N5" s="269" t="s">
        <v>50</v>
      </c>
      <c r="O5" s="269" t="s">
        <v>51</v>
      </c>
      <c r="P5" s="269" t="s">
        <v>105</v>
      </c>
      <c r="Q5" s="269" t="s">
        <v>103</v>
      </c>
    </row>
    <row r="6" spans="1:17" ht="12.75">
      <c r="A6" s="263" t="s">
        <v>137</v>
      </c>
      <c r="B6" s="301">
        <v>13318</v>
      </c>
      <c r="C6" s="267">
        <v>4</v>
      </c>
      <c r="D6" s="270">
        <v>54</v>
      </c>
      <c r="E6" s="270">
        <v>0</v>
      </c>
      <c r="F6" s="270">
        <v>3</v>
      </c>
      <c r="G6" s="270">
        <v>0</v>
      </c>
      <c r="H6" s="271">
        <f>C6+D6+F6</f>
        <v>61</v>
      </c>
      <c r="I6" s="270">
        <v>2</v>
      </c>
      <c r="J6" s="270">
        <v>0</v>
      </c>
      <c r="K6" s="270">
        <v>6</v>
      </c>
      <c r="L6" s="270">
        <v>0</v>
      </c>
      <c r="M6" s="270">
        <v>0</v>
      </c>
      <c r="N6" s="270">
        <v>0</v>
      </c>
      <c r="O6" s="270">
        <v>114</v>
      </c>
      <c r="P6" s="271">
        <f>I6+K6+O6</f>
        <v>122</v>
      </c>
      <c r="Q6" s="271">
        <f>(H6-P6)+B6</f>
        <v>13257</v>
      </c>
    </row>
    <row r="7" spans="1:17" ht="12.75">
      <c r="A7" s="264" t="s">
        <v>138</v>
      </c>
      <c r="B7" s="301">
        <v>16428</v>
      </c>
      <c r="C7" s="268" t="s">
        <v>140</v>
      </c>
      <c r="D7" s="272">
        <v>51</v>
      </c>
      <c r="E7" s="272">
        <v>0</v>
      </c>
      <c r="F7" s="272">
        <v>0</v>
      </c>
      <c r="G7" s="272">
        <v>8</v>
      </c>
      <c r="H7" s="273">
        <f>SUM(C7:G7)</f>
        <v>59</v>
      </c>
      <c r="I7" s="272">
        <v>0</v>
      </c>
      <c r="J7" s="272">
        <v>70</v>
      </c>
      <c r="K7" s="272" t="s">
        <v>140</v>
      </c>
      <c r="L7" s="272">
        <v>0</v>
      </c>
      <c r="M7" s="272">
        <v>0</v>
      </c>
      <c r="N7" s="272">
        <v>0</v>
      </c>
      <c r="O7" s="272">
        <v>0</v>
      </c>
      <c r="P7" s="273">
        <f>SUM(I7:O7)</f>
        <v>70</v>
      </c>
      <c r="Q7" s="273">
        <f>B7+H7-P7</f>
        <v>16417</v>
      </c>
    </row>
    <row r="8" spans="1:17" ht="15" customHeight="1">
      <c r="A8" s="264" t="s">
        <v>139</v>
      </c>
      <c r="B8" s="301">
        <v>11343</v>
      </c>
      <c r="C8" s="268">
        <v>43</v>
      </c>
      <c r="D8" s="272">
        <v>36</v>
      </c>
      <c r="E8" s="272" t="s">
        <v>140</v>
      </c>
      <c r="F8" s="272">
        <v>4</v>
      </c>
      <c r="G8" s="272">
        <v>0</v>
      </c>
      <c r="H8" s="273">
        <f>SUM(C8:G8)</f>
        <v>83</v>
      </c>
      <c r="I8" s="272">
        <v>8</v>
      </c>
      <c r="J8" s="272">
        <v>8</v>
      </c>
      <c r="K8" s="272">
        <v>0</v>
      </c>
      <c r="L8" s="272">
        <v>0</v>
      </c>
      <c r="M8" s="272">
        <v>0</v>
      </c>
      <c r="N8" s="272">
        <v>0</v>
      </c>
      <c r="O8" s="272">
        <v>10</v>
      </c>
      <c r="P8" s="273">
        <f>SUM(I8:O8)</f>
        <v>26</v>
      </c>
      <c r="Q8" s="273">
        <f>B8+H8-P8</f>
        <v>11400</v>
      </c>
    </row>
    <row r="9" spans="1:17" ht="12.75">
      <c r="A9" s="290" t="s">
        <v>2</v>
      </c>
      <c r="B9" s="291">
        <f aca="true" t="shared" si="0" ref="B9:Q9">SUM(B6:B8)</f>
        <v>41089</v>
      </c>
      <c r="C9" s="291">
        <f t="shared" si="0"/>
        <v>47</v>
      </c>
      <c r="D9" s="291">
        <f t="shared" si="0"/>
        <v>141</v>
      </c>
      <c r="E9" s="291">
        <f t="shared" si="0"/>
        <v>0</v>
      </c>
      <c r="F9" s="291">
        <f t="shared" si="0"/>
        <v>7</v>
      </c>
      <c r="G9" s="291">
        <f t="shared" si="0"/>
        <v>8</v>
      </c>
      <c r="H9" s="291">
        <f t="shared" si="0"/>
        <v>203</v>
      </c>
      <c r="I9" s="291">
        <f t="shared" si="0"/>
        <v>10</v>
      </c>
      <c r="J9" s="291">
        <f t="shared" si="0"/>
        <v>78</v>
      </c>
      <c r="K9" s="291">
        <f t="shared" si="0"/>
        <v>6</v>
      </c>
      <c r="L9" s="291">
        <f t="shared" si="0"/>
        <v>0</v>
      </c>
      <c r="M9" s="291">
        <f t="shared" si="0"/>
        <v>0</v>
      </c>
      <c r="N9" s="291">
        <f t="shared" si="0"/>
        <v>0</v>
      </c>
      <c r="O9" s="291">
        <f t="shared" si="0"/>
        <v>124</v>
      </c>
      <c r="P9" s="291">
        <f t="shared" si="0"/>
        <v>218</v>
      </c>
      <c r="Q9" s="291">
        <f t="shared" si="0"/>
        <v>41074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165" sqref="B165"/>
    </sheetView>
  </sheetViews>
  <sheetFormatPr defaultColWidth="9.140625" defaultRowHeight="12.75"/>
  <cols>
    <col min="1" max="1" width="10.7109375" style="226" customWidth="1"/>
    <col min="2" max="2" width="19.7109375" style="226" bestFit="1" customWidth="1"/>
    <col min="3" max="3" width="15.28125" style="226" bestFit="1" customWidth="1"/>
    <col min="4" max="4" width="5.421875" style="222" customWidth="1"/>
    <col min="5" max="5" width="3.140625" style="222" hidden="1" customWidth="1"/>
    <col min="6" max="6" width="12.57421875" style="222" customWidth="1"/>
    <col min="7" max="7" width="6.57421875" style="222" customWidth="1"/>
    <col min="8" max="16384" width="9.140625" style="226" customWidth="1"/>
  </cols>
  <sheetData>
    <row r="1" spans="1:7" s="1" customFormat="1" ht="18.75">
      <c r="A1" s="314" t="s">
        <v>54</v>
      </c>
      <c r="B1" s="315"/>
      <c r="C1" s="315"/>
      <c r="D1" s="316"/>
      <c r="E1" s="316"/>
      <c r="F1" s="316"/>
      <c r="G1" s="316"/>
    </row>
    <row r="2" spans="1:7" s="1" customFormat="1" ht="12.75">
      <c r="A2" s="317" t="str">
        <f>"As of  25 Feb 2012"</f>
        <v>As of  25 Feb 2012</v>
      </c>
      <c r="B2" s="315"/>
      <c r="C2" s="315"/>
      <c r="D2" s="316"/>
      <c r="E2" s="316"/>
      <c r="F2" s="316"/>
      <c r="G2" s="316"/>
    </row>
    <row r="3" spans="1:7" s="14" customFormat="1" ht="13.5" thickBot="1">
      <c r="A3" s="214"/>
      <c r="B3" s="83"/>
      <c r="C3" s="83"/>
      <c r="D3" s="84"/>
      <c r="E3" s="84"/>
      <c r="F3" s="215"/>
      <c r="G3" s="215"/>
    </row>
    <row r="4" spans="1:7" s="14" customFormat="1" ht="13.5" thickBot="1">
      <c r="A4" s="216" t="s">
        <v>67</v>
      </c>
      <c r="B4" s="217"/>
      <c r="C4" s="218"/>
      <c r="D4" s="162"/>
      <c r="E4" s="162"/>
      <c r="F4" s="162"/>
      <c r="G4" s="215"/>
    </row>
    <row r="5" spans="1:9" ht="12.75">
      <c r="A5" s="219" t="s">
        <v>53</v>
      </c>
      <c r="B5" s="220" t="s">
        <v>56</v>
      </c>
      <c r="C5" s="221" t="s">
        <v>52</v>
      </c>
      <c r="E5" s="223"/>
      <c r="F5" s="224"/>
      <c r="G5" s="225"/>
      <c r="H5" s="222"/>
      <c r="I5" s="222"/>
    </row>
    <row r="6" spans="1:9" ht="12.75">
      <c r="A6" s="227">
        <v>1</v>
      </c>
      <c r="B6" s="228">
        <f>B53+B100+B147</f>
        <v>1453</v>
      </c>
      <c r="C6" s="229">
        <f>A6*B6</f>
        <v>1453</v>
      </c>
      <c r="D6" s="225"/>
      <c r="E6" s="225"/>
      <c r="F6" s="223"/>
      <c r="G6" s="225"/>
      <c r="H6" s="222"/>
      <c r="I6" s="222"/>
    </row>
    <row r="7" spans="1:9" ht="12.75">
      <c r="A7" s="227">
        <v>2</v>
      </c>
      <c r="B7" s="228">
        <f>B101+B148+B54</f>
        <v>571</v>
      </c>
      <c r="C7" s="229">
        <f aca="true" t="shared" si="0" ref="C7:C30">A7*B7</f>
        <v>1142</v>
      </c>
      <c r="D7" s="225"/>
      <c r="E7" s="225"/>
      <c r="F7" s="223"/>
      <c r="G7" s="225"/>
      <c r="H7" s="222"/>
      <c r="I7" s="222"/>
    </row>
    <row r="8" spans="1:9" ht="12.75">
      <c r="A8" s="227">
        <v>3</v>
      </c>
      <c r="B8" s="228">
        <f>B55+B102+B149</f>
        <v>498</v>
      </c>
      <c r="C8" s="229">
        <f t="shared" si="0"/>
        <v>1494</v>
      </c>
      <c r="D8" s="225"/>
      <c r="E8" s="225"/>
      <c r="F8" s="223"/>
      <c r="G8" s="225"/>
      <c r="H8" s="222"/>
      <c r="I8" s="222"/>
    </row>
    <row r="9" spans="1:9" ht="12.75">
      <c r="A9" s="227">
        <v>4</v>
      </c>
      <c r="B9" s="228">
        <f aca="true" t="shared" si="1" ref="B9:B29">B56+B103+B150</f>
        <v>522</v>
      </c>
      <c r="C9" s="229">
        <f t="shared" si="0"/>
        <v>2088</v>
      </c>
      <c r="D9" s="225"/>
      <c r="E9" s="225"/>
      <c r="F9" s="223"/>
      <c r="G9" s="225"/>
      <c r="H9" s="222"/>
      <c r="I9" s="222"/>
    </row>
    <row r="10" spans="1:9" ht="12.75">
      <c r="A10" s="227">
        <v>5</v>
      </c>
      <c r="B10" s="228">
        <f t="shared" si="1"/>
        <v>561</v>
      </c>
      <c r="C10" s="229">
        <f t="shared" si="0"/>
        <v>2805</v>
      </c>
      <c r="D10" s="225"/>
      <c r="E10" s="225"/>
      <c r="F10" s="223"/>
      <c r="G10" s="225"/>
      <c r="H10" s="222"/>
      <c r="I10" s="222"/>
    </row>
    <row r="11" spans="1:9" ht="12.75">
      <c r="A11" s="227">
        <v>6</v>
      </c>
      <c r="B11" s="228">
        <f t="shared" si="1"/>
        <v>565</v>
      </c>
      <c r="C11" s="229">
        <f t="shared" si="0"/>
        <v>3390</v>
      </c>
      <c r="D11" s="225"/>
      <c r="E11" s="225"/>
      <c r="F11" s="223"/>
      <c r="G11" s="225"/>
      <c r="H11" s="222"/>
      <c r="I11" s="222"/>
    </row>
    <row r="12" spans="1:9" ht="12.75">
      <c r="A12" s="227">
        <v>7</v>
      </c>
      <c r="B12" s="228">
        <f t="shared" si="1"/>
        <v>594</v>
      </c>
      <c r="C12" s="229">
        <f t="shared" si="0"/>
        <v>4158</v>
      </c>
      <c r="D12" s="225"/>
      <c r="E12" s="225"/>
      <c r="F12" s="223"/>
      <c r="G12" s="225"/>
      <c r="H12" s="222"/>
      <c r="I12" s="222"/>
    </row>
    <row r="13" spans="1:9" ht="12.75">
      <c r="A13" s="227">
        <v>8</v>
      </c>
      <c r="B13" s="228">
        <f t="shared" si="1"/>
        <v>553</v>
      </c>
      <c r="C13" s="229">
        <f t="shared" si="0"/>
        <v>4424</v>
      </c>
      <c r="D13" s="225"/>
      <c r="E13" s="225"/>
      <c r="F13" s="223"/>
      <c r="G13" s="225"/>
      <c r="H13" s="222"/>
      <c r="I13" s="222"/>
    </row>
    <row r="14" spans="1:9" ht="12.75">
      <c r="A14" s="227">
        <v>9</v>
      </c>
      <c r="B14" s="228">
        <f t="shared" si="1"/>
        <v>468</v>
      </c>
      <c r="C14" s="229">
        <f t="shared" si="0"/>
        <v>4212</v>
      </c>
      <c r="D14" s="225"/>
      <c r="E14" s="225"/>
      <c r="F14" s="223"/>
      <c r="G14" s="225"/>
      <c r="H14" s="222"/>
      <c r="I14" s="222"/>
    </row>
    <row r="15" spans="1:9" ht="12.75">
      <c r="A15" s="227">
        <v>10</v>
      </c>
      <c r="B15" s="228">
        <f t="shared" si="1"/>
        <v>430</v>
      </c>
      <c r="C15" s="229">
        <f t="shared" si="0"/>
        <v>4300</v>
      </c>
      <c r="D15" s="225"/>
      <c r="E15" s="225"/>
      <c r="F15" s="223"/>
      <c r="G15" s="225"/>
      <c r="H15" s="222"/>
      <c r="I15" s="222"/>
    </row>
    <row r="16" spans="1:9" ht="12.75">
      <c r="A16" s="227">
        <v>11</v>
      </c>
      <c r="B16" s="228">
        <f t="shared" si="1"/>
        <v>294</v>
      </c>
      <c r="C16" s="229">
        <f t="shared" si="0"/>
        <v>3234</v>
      </c>
      <c r="D16" s="225"/>
      <c r="E16" s="225"/>
      <c r="F16" s="223"/>
      <c r="G16" s="225"/>
      <c r="H16" s="222"/>
      <c r="I16" s="222"/>
    </row>
    <row r="17" spans="1:9" ht="12.75">
      <c r="A17" s="227">
        <v>12</v>
      </c>
      <c r="B17" s="228">
        <f t="shared" si="1"/>
        <v>202</v>
      </c>
      <c r="C17" s="229">
        <f t="shared" si="0"/>
        <v>2424</v>
      </c>
      <c r="D17" s="225"/>
      <c r="E17" s="225"/>
      <c r="F17" s="223"/>
      <c r="G17" s="225"/>
      <c r="H17" s="222"/>
      <c r="I17" s="222"/>
    </row>
    <row r="18" spans="1:9" ht="12.75">
      <c r="A18" s="227">
        <v>13</v>
      </c>
      <c r="B18" s="228">
        <f t="shared" si="1"/>
        <v>140</v>
      </c>
      <c r="C18" s="229">
        <f t="shared" si="0"/>
        <v>1820</v>
      </c>
      <c r="D18" s="225"/>
      <c r="E18" s="225"/>
      <c r="F18" s="223"/>
      <c r="G18" s="225"/>
      <c r="H18" s="222"/>
      <c r="I18" s="222"/>
    </row>
    <row r="19" spans="1:9" ht="12.75">
      <c r="A19" s="227">
        <v>14</v>
      </c>
      <c r="B19" s="228">
        <f t="shared" si="1"/>
        <v>103</v>
      </c>
      <c r="C19" s="229">
        <f t="shared" si="0"/>
        <v>1442</v>
      </c>
      <c r="D19" s="225"/>
      <c r="E19" s="225"/>
      <c r="F19" s="223"/>
      <c r="G19" s="225"/>
      <c r="H19" s="222"/>
      <c r="I19" s="222"/>
    </row>
    <row r="20" spans="1:9" ht="12.75">
      <c r="A20" s="227">
        <v>15</v>
      </c>
      <c r="B20" s="228">
        <f t="shared" si="1"/>
        <v>62</v>
      </c>
      <c r="C20" s="229">
        <f t="shared" si="0"/>
        <v>930</v>
      </c>
      <c r="D20" s="225"/>
      <c r="E20" s="225"/>
      <c r="F20" s="223"/>
      <c r="G20" s="225"/>
      <c r="H20" s="222"/>
      <c r="I20" s="222"/>
    </row>
    <row r="21" spans="1:9" ht="12.75">
      <c r="A21" s="227">
        <v>16</v>
      </c>
      <c r="B21" s="228">
        <f t="shared" si="1"/>
        <v>39</v>
      </c>
      <c r="C21" s="229">
        <f t="shared" si="0"/>
        <v>624</v>
      </c>
      <c r="D21" s="225"/>
      <c r="E21" s="225"/>
      <c r="F21" s="223"/>
      <c r="G21" s="225"/>
      <c r="H21" s="222"/>
      <c r="I21" s="222"/>
    </row>
    <row r="22" spans="1:9" ht="12.75">
      <c r="A22" s="227">
        <v>17</v>
      </c>
      <c r="B22" s="228">
        <f t="shared" si="1"/>
        <v>24</v>
      </c>
      <c r="C22" s="229">
        <f t="shared" si="0"/>
        <v>408</v>
      </c>
      <c r="D22" s="225"/>
      <c r="E22" s="225"/>
      <c r="F22" s="223"/>
      <c r="G22" s="225"/>
      <c r="H22" s="222"/>
      <c r="I22" s="222"/>
    </row>
    <row r="23" spans="1:9" ht="12.75">
      <c r="A23" s="227">
        <v>18</v>
      </c>
      <c r="B23" s="228">
        <f t="shared" si="1"/>
        <v>16</v>
      </c>
      <c r="C23" s="229">
        <f t="shared" si="0"/>
        <v>288</v>
      </c>
      <c r="D23" s="225"/>
      <c r="E23" s="225"/>
      <c r="F23" s="223"/>
      <c r="G23" s="225"/>
      <c r="H23" s="222"/>
      <c r="I23" s="222"/>
    </row>
    <row r="24" spans="1:9" ht="12.75">
      <c r="A24" s="227">
        <v>19</v>
      </c>
      <c r="B24" s="228">
        <f t="shared" si="1"/>
        <v>13</v>
      </c>
      <c r="C24" s="229">
        <f t="shared" si="0"/>
        <v>247</v>
      </c>
      <c r="D24" s="225"/>
      <c r="E24" s="225"/>
      <c r="F24" s="223"/>
      <c r="G24" s="225"/>
      <c r="H24" s="222"/>
      <c r="I24" s="222"/>
    </row>
    <row r="25" spans="1:9" ht="12.75">
      <c r="A25" s="227">
        <v>20</v>
      </c>
      <c r="B25" s="228">
        <f t="shared" si="1"/>
        <v>3</v>
      </c>
      <c r="C25" s="229">
        <f t="shared" si="0"/>
        <v>60</v>
      </c>
      <c r="D25" s="225"/>
      <c r="E25" s="225"/>
      <c r="F25" s="223"/>
      <c r="G25" s="225"/>
      <c r="H25" s="222"/>
      <c r="I25" s="222"/>
    </row>
    <row r="26" spans="1:9" ht="12.75">
      <c r="A26" s="227">
        <v>21</v>
      </c>
      <c r="B26" s="228">
        <f t="shared" si="1"/>
        <v>4</v>
      </c>
      <c r="C26" s="229">
        <f t="shared" si="0"/>
        <v>84</v>
      </c>
      <c r="D26" s="225"/>
      <c r="E26" s="225"/>
      <c r="F26" s="223"/>
      <c r="G26" s="225"/>
      <c r="H26" s="222"/>
      <c r="I26" s="222"/>
    </row>
    <row r="27" spans="1:9" ht="12.75">
      <c r="A27" s="227">
        <v>22</v>
      </c>
      <c r="B27" s="228">
        <f t="shared" si="1"/>
        <v>1</v>
      </c>
      <c r="C27" s="229">
        <f t="shared" si="0"/>
        <v>22</v>
      </c>
      <c r="D27" s="225"/>
      <c r="E27" s="225"/>
      <c r="F27" s="223"/>
      <c r="G27" s="225"/>
      <c r="H27" s="222"/>
      <c r="I27" s="222"/>
    </row>
    <row r="28" spans="1:9" ht="12.75">
      <c r="A28" s="227">
        <v>23</v>
      </c>
      <c r="B28" s="228">
        <v>0</v>
      </c>
      <c r="C28" s="229">
        <f t="shared" si="0"/>
        <v>0</v>
      </c>
      <c r="D28" s="225"/>
      <c r="E28" s="225"/>
      <c r="F28" s="223"/>
      <c r="G28" s="225"/>
      <c r="H28" s="222"/>
      <c r="I28" s="222"/>
    </row>
    <row r="29" spans="1:9" ht="12.75">
      <c r="A29" s="227">
        <v>24</v>
      </c>
      <c r="B29" s="228">
        <f t="shared" si="1"/>
        <v>0</v>
      </c>
      <c r="C29" s="229">
        <f t="shared" si="0"/>
        <v>0</v>
      </c>
      <c r="D29" s="225"/>
      <c r="E29" s="225"/>
      <c r="F29" s="223"/>
      <c r="G29" s="225"/>
      <c r="H29" s="222"/>
      <c r="I29" s="222"/>
    </row>
    <row r="30" spans="1:9" ht="12.75">
      <c r="A30" s="227">
        <v>25</v>
      </c>
      <c r="B30" s="228">
        <v>1</v>
      </c>
      <c r="C30" s="229">
        <f t="shared" si="0"/>
        <v>25</v>
      </c>
      <c r="D30" s="225"/>
      <c r="E30" s="225"/>
      <c r="F30" s="223"/>
      <c r="G30" s="225"/>
      <c r="H30" s="222"/>
      <c r="I30" s="222"/>
    </row>
    <row r="31" spans="1:9" ht="13.5" thickBot="1">
      <c r="A31" s="230" t="s">
        <v>2</v>
      </c>
      <c r="B31" s="231">
        <f>SUM(B6:B30)</f>
        <v>7117</v>
      </c>
      <c r="C31" s="232">
        <f>SUM(C6:C30)</f>
        <v>41074</v>
      </c>
      <c r="D31" s="225"/>
      <c r="H31" s="222"/>
      <c r="I31" s="222"/>
    </row>
    <row r="32" spans="1:9" ht="13.5" thickBot="1">
      <c r="A32" s="233"/>
      <c r="B32" s="234"/>
      <c r="C32" s="233"/>
      <c r="D32" s="225"/>
      <c r="H32" s="222"/>
      <c r="I32" s="222"/>
    </row>
    <row r="33" spans="1:7" s="14" customFormat="1" ht="12.75">
      <c r="A33" s="216" t="s">
        <v>66</v>
      </c>
      <c r="B33" s="217"/>
      <c r="C33" s="218"/>
      <c r="D33" s="235"/>
      <c r="E33" s="235"/>
      <c r="F33" s="235"/>
      <c r="G33" s="236"/>
    </row>
    <row r="34" spans="1:9" ht="12.75">
      <c r="A34" s="233"/>
      <c r="B34" s="234"/>
      <c r="C34" s="233"/>
      <c r="D34" s="225"/>
      <c r="H34" s="222"/>
      <c r="I34" s="222"/>
    </row>
    <row r="35" spans="1:9" ht="12.75">
      <c r="A35" s="233"/>
      <c r="B35" s="234"/>
      <c r="C35" s="233"/>
      <c r="D35" s="225"/>
      <c r="H35" s="222"/>
      <c r="I35" s="222"/>
    </row>
    <row r="36" spans="1:9" ht="12.75">
      <c r="A36" s="233"/>
      <c r="B36" s="234"/>
      <c r="C36" s="233"/>
      <c r="D36" s="225"/>
      <c r="H36" s="222"/>
      <c r="I36" s="222"/>
    </row>
    <row r="37" spans="1:9" ht="12.75">
      <c r="A37" s="233"/>
      <c r="B37" s="234"/>
      <c r="C37" s="233"/>
      <c r="D37" s="225"/>
      <c r="H37" s="222"/>
      <c r="I37" s="222"/>
    </row>
    <row r="38" spans="1:9" ht="12.75">
      <c r="A38" s="233"/>
      <c r="B38" s="234"/>
      <c r="C38" s="233"/>
      <c r="D38" s="225"/>
      <c r="H38" s="222"/>
      <c r="I38" s="222"/>
    </row>
    <row r="39" spans="1:9" ht="12.75">
      <c r="A39" s="233"/>
      <c r="B39" s="234"/>
      <c r="C39" s="233"/>
      <c r="D39" s="225"/>
      <c r="H39" s="222"/>
      <c r="I39" s="222"/>
    </row>
    <row r="40" spans="1:9" ht="12.75">
      <c r="A40" s="233"/>
      <c r="B40" s="234"/>
      <c r="C40" s="233"/>
      <c r="D40" s="225"/>
      <c r="H40" s="222"/>
      <c r="I40" s="222"/>
    </row>
    <row r="41" spans="1:9" ht="12.75">
      <c r="A41" s="233"/>
      <c r="B41" s="234"/>
      <c r="C41" s="233"/>
      <c r="D41" s="225"/>
      <c r="H41" s="222"/>
      <c r="I41" s="222"/>
    </row>
    <row r="42" spans="1:9" ht="12.75">
      <c r="A42" s="233"/>
      <c r="B42" s="234"/>
      <c r="C42" s="233"/>
      <c r="D42" s="225"/>
      <c r="H42" s="222"/>
      <c r="I42" s="222"/>
    </row>
    <row r="43" spans="1:9" ht="12.75">
      <c r="A43" s="233"/>
      <c r="B43" s="234"/>
      <c r="C43" s="233"/>
      <c r="D43" s="225"/>
      <c r="H43" s="222"/>
      <c r="I43" s="222"/>
    </row>
    <row r="44" spans="1:9" ht="12.75">
      <c r="A44" s="233"/>
      <c r="B44" s="234"/>
      <c r="C44" s="233"/>
      <c r="D44" s="225"/>
      <c r="H44" s="222"/>
      <c r="I44" s="222"/>
    </row>
    <row r="45" spans="1:9" ht="12.75">
      <c r="A45" s="233"/>
      <c r="B45" s="234"/>
      <c r="C45" s="233"/>
      <c r="D45" s="225"/>
      <c r="H45" s="222"/>
      <c r="I45" s="222"/>
    </row>
    <row r="46" spans="1:9" ht="12.75">
      <c r="A46" s="233"/>
      <c r="B46" s="234"/>
      <c r="C46" s="233"/>
      <c r="D46" s="225"/>
      <c r="H46" s="222"/>
      <c r="I46" s="222"/>
    </row>
    <row r="47" spans="1:9" ht="12.75">
      <c r="A47" s="233"/>
      <c r="B47" s="234"/>
      <c r="C47" s="233"/>
      <c r="D47" s="225"/>
      <c r="H47" s="222"/>
      <c r="I47" s="222"/>
    </row>
    <row r="48" spans="1:9" ht="12.75">
      <c r="A48" s="233"/>
      <c r="B48" s="234"/>
      <c r="C48" s="233"/>
      <c r="D48" s="225"/>
      <c r="H48" s="222"/>
      <c r="I48" s="222"/>
    </row>
    <row r="49" spans="1:9" ht="12.75">
      <c r="A49" s="233"/>
      <c r="B49" s="234"/>
      <c r="C49" s="233"/>
      <c r="D49" s="225"/>
      <c r="H49" s="222"/>
      <c r="I49" s="222"/>
    </row>
    <row r="50" spans="1:7" s="14" customFormat="1" ht="13.5" thickBot="1">
      <c r="A50" s="214"/>
      <c r="B50" s="83"/>
      <c r="C50" s="83"/>
      <c r="D50" s="84"/>
      <c r="E50" s="84"/>
      <c r="F50" s="215"/>
      <c r="G50" s="215"/>
    </row>
    <row r="51" spans="1:7" s="14" customFormat="1" ht="13.5" thickBot="1">
      <c r="A51" s="216" t="s">
        <v>141</v>
      </c>
      <c r="B51" s="217"/>
      <c r="C51" s="218"/>
      <c r="D51" s="162"/>
      <c r="E51" s="162"/>
      <c r="F51" s="162"/>
      <c r="G51" s="215"/>
    </row>
    <row r="52" spans="1:9" ht="12.75">
      <c r="A52" s="219" t="s">
        <v>53</v>
      </c>
      <c r="B52" s="220" t="s">
        <v>56</v>
      </c>
      <c r="C52" s="221" t="s">
        <v>52</v>
      </c>
      <c r="E52" s="223"/>
      <c r="F52" s="224"/>
      <c r="G52" s="225"/>
      <c r="H52" s="222"/>
      <c r="I52" s="222"/>
    </row>
    <row r="53" spans="1:9" ht="12.75">
      <c r="A53" s="227">
        <v>1</v>
      </c>
      <c r="B53" s="305">
        <v>480</v>
      </c>
      <c r="C53" s="229">
        <f>A53*B53</f>
        <v>480</v>
      </c>
      <c r="D53" s="225"/>
      <c r="E53" s="225"/>
      <c r="F53" s="223"/>
      <c r="G53" s="225"/>
      <c r="H53" s="222"/>
      <c r="I53" s="222"/>
    </row>
    <row r="54" spans="1:9" ht="12.75">
      <c r="A54" s="227">
        <v>2</v>
      </c>
      <c r="B54" s="305">
        <v>160</v>
      </c>
      <c r="C54" s="229">
        <f aca="true" t="shared" si="2" ref="C54:C71">A54*B54</f>
        <v>320</v>
      </c>
      <c r="D54" s="225"/>
      <c r="E54" s="225"/>
      <c r="F54" s="223"/>
      <c r="G54" s="225"/>
      <c r="H54" s="222"/>
      <c r="I54" s="222"/>
    </row>
    <row r="55" spans="1:9" ht="12.75">
      <c r="A55" s="227">
        <v>3</v>
      </c>
      <c r="B55" s="305">
        <v>129</v>
      </c>
      <c r="C55" s="229">
        <f t="shared" si="2"/>
        <v>387</v>
      </c>
      <c r="D55" s="225"/>
      <c r="E55" s="225"/>
      <c r="F55" s="223"/>
      <c r="G55" s="225"/>
      <c r="H55" s="222"/>
      <c r="I55" s="222"/>
    </row>
    <row r="56" spans="1:9" ht="12.75">
      <c r="A56" s="227">
        <v>4</v>
      </c>
      <c r="B56" s="305">
        <v>146</v>
      </c>
      <c r="C56" s="229">
        <f t="shared" si="2"/>
        <v>584</v>
      </c>
      <c r="D56" s="225"/>
      <c r="E56" s="225"/>
      <c r="F56" s="223"/>
      <c r="G56" s="225"/>
      <c r="H56" s="222"/>
      <c r="I56" s="222"/>
    </row>
    <row r="57" spans="1:9" ht="12.75">
      <c r="A57" s="227">
        <v>5</v>
      </c>
      <c r="B57" s="305">
        <v>196</v>
      </c>
      <c r="C57" s="229">
        <f t="shared" si="2"/>
        <v>980</v>
      </c>
      <c r="D57" s="225"/>
      <c r="E57" s="225"/>
      <c r="F57" s="223"/>
      <c r="G57" s="225"/>
      <c r="H57" s="222"/>
      <c r="I57" s="222"/>
    </row>
    <row r="58" spans="1:9" ht="12.75">
      <c r="A58" s="227">
        <v>6</v>
      </c>
      <c r="B58" s="305">
        <v>191</v>
      </c>
      <c r="C58" s="229">
        <f t="shared" si="2"/>
        <v>1146</v>
      </c>
      <c r="D58" s="225"/>
      <c r="E58" s="225"/>
      <c r="F58" s="223"/>
      <c r="G58" s="225"/>
      <c r="H58" s="222"/>
      <c r="I58" s="222"/>
    </row>
    <row r="59" spans="1:9" ht="12.75">
      <c r="A59" s="227">
        <v>7</v>
      </c>
      <c r="B59" s="305">
        <v>212</v>
      </c>
      <c r="C59" s="229">
        <f t="shared" si="2"/>
        <v>1484</v>
      </c>
      <c r="D59" s="225"/>
      <c r="E59" s="225"/>
      <c r="F59" s="223"/>
      <c r="G59" s="225"/>
      <c r="H59" s="222"/>
      <c r="I59" s="222"/>
    </row>
    <row r="60" spans="1:9" ht="12.75">
      <c r="A60" s="227">
        <v>8</v>
      </c>
      <c r="B60" s="305">
        <v>208</v>
      </c>
      <c r="C60" s="229">
        <f t="shared" si="2"/>
        <v>1664</v>
      </c>
      <c r="D60" s="225"/>
      <c r="E60" s="225"/>
      <c r="F60" s="223"/>
      <c r="G60" s="225"/>
      <c r="H60" s="222"/>
      <c r="I60" s="222"/>
    </row>
    <row r="61" spans="1:9" ht="12.75">
      <c r="A61" s="227">
        <v>9</v>
      </c>
      <c r="B61" s="305">
        <v>181</v>
      </c>
      <c r="C61" s="229">
        <f t="shared" si="2"/>
        <v>1629</v>
      </c>
      <c r="D61" s="225"/>
      <c r="E61" s="225"/>
      <c r="F61" s="223"/>
      <c r="G61" s="225"/>
      <c r="H61" s="222"/>
      <c r="I61" s="222"/>
    </row>
    <row r="62" spans="1:9" ht="12.75">
      <c r="A62" s="227">
        <v>10</v>
      </c>
      <c r="B62" s="305">
        <v>162</v>
      </c>
      <c r="C62" s="229">
        <f t="shared" si="2"/>
        <v>1620</v>
      </c>
      <c r="D62" s="225"/>
      <c r="E62" s="225"/>
      <c r="F62" s="223"/>
      <c r="G62" s="225"/>
      <c r="H62" s="222"/>
      <c r="I62" s="222"/>
    </row>
    <row r="63" spans="1:9" ht="12.75">
      <c r="A63" s="227">
        <v>11</v>
      </c>
      <c r="B63" s="305">
        <v>82</v>
      </c>
      <c r="C63" s="229">
        <f t="shared" si="2"/>
        <v>902</v>
      </c>
      <c r="D63" s="225"/>
      <c r="E63" s="225"/>
      <c r="F63" s="223"/>
      <c r="G63" s="225"/>
      <c r="H63" s="222"/>
      <c r="I63" s="222"/>
    </row>
    <row r="64" spans="1:9" ht="12.75">
      <c r="A64" s="227">
        <v>12</v>
      </c>
      <c r="B64" s="305">
        <v>61</v>
      </c>
      <c r="C64" s="229">
        <f t="shared" si="2"/>
        <v>732</v>
      </c>
      <c r="D64" s="225"/>
      <c r="E64" s="225"/>
      <c r="F64" s="223"/>
      <c r="G64" s="225"/>
      <c r="H64" s="222"/>
      <c r="I64" s="222"/>
    </row>
    <row r="65" spans="1:9" ht="12.75">
      <c r="A65" s="227">
        <v>13</v>
      </c>
      <c r="B65" s="305">
        <v>39</v>
      </c>
      <c r="C65" s="229">
        <f t="shared" si="2"/>
        <v>507</v>
      </c>
      <c r="D65" s="225"/>
      <c r="E65" s="225"/>
      <c r="F65" s="223"/>
      <c r="G65" s="225"/>
      <c r="H65" s="222"/>
      <c r="I65" s="222"/>
    </row>
    <row r="66" spans="1:9" ht="12.75">
      <c r="A66" s="227">
        <v>14</v>
      </c>
      <c r="B66" s="305">
        <v>21</v>
      </c>
      <c r="C66" s="229">
        <f t="shared" si="2"/>
        <v>294</v>
      </c>
      <c r="D66" s="225"/>
      <c r="E66" s="225"/>
      <c r="F66" s="223"/>
      <c r="G66" s="225"/>
      <c r="H66" s="222"/>
      <c r="I66" s="222"/>
    </row>
    <row r="67" spans="1:9" ht="12.75">
      <c r="A67" s="227">
        <v>15</v>
      </c>
      <c r="B67" s="305">
        <v>16</v>
      </c>
      <c r="C67" s="229">
        <f t="shared" si="2"/>
        <v>240</v>
      </c>
      <c r="D67" s="225"/>
      <c r="E67" s="225"/>
      <c r="F67" s="223"/>
      <c r="G67" s="225"/>
      <c r="H67" s="222"/>
      <c r="I67" s="222"/>
    </row>
    <row r="68" spans="1:9" ht="12.75">
      <c r="A68" s="227">
        <v>16</v>
      </c>
      <c r="B68" s="305">
        <v>6</v>
      </c>
      <c r="C68" s="229">
        <f t="shared" si="2"/>
        <v>96</v>
      </c>
      <c r="D68" s="225"/>
      <c r="E68" s="225"/>
      <c r="F68" s="223"/>
      <c r="G68" s="225"/>
      <c r="H68" s="222"/>
      <c r="I68" s="222"/>
    </row>
    <row r="69" spans="1:9" ht="12.75">
      <c r="A69" s="227">
        <v>17</v>
      </c>
      <c r="B69" s="305">
        <v>7</v>
      </c>
      <c r="C69" s="229">
        <f t="shared" si="2"/>
        <v>119</v>
      </c>
      <c r="D69" s="225"/>
      <c r="E69" s="225"/>
      <c r="F69" s="223"/>
      <c r="G69" s="225"/>
      <c r="H69" s="222"/>
      <c r="I69" s="222"/>
    </row>
    <row r="70" spans="1:9" ht="12.75">
      <c r="A70" s="227">
        <v>18</v>
      </c>
      <c r="B70" s="305">
        <v>3</v>
      </c>
      <c r="C70" s="229">
        <f t="shared" si="2"/>
        <v>54</v>
      </c>
      <c r="D70" s="225"/>
      <c r="E70" s="225"/>
      <c r="F70" s="223"/>
      <c r="G70" s="225"/>
      <c r="H70" s="222"/>
      <c r="I70" s="222"/>
    </row>
    <row r="71" spans="1:9" ht="12.75">
      <c r="A71" s="227">
        <v>19</v>
      </c>
      <c r="B71" s="237">
        <v>1</v>
      </c>
      <c r="C71" s="238">
        <f t="shared" si="2"/>
        <v>19</v>
      </c>
      <c r="D71" s="225"/>
      <c r="E71" s="225"/>
      <c r="F71" s="223"/>
      <c r="G71" s="225"/>
      <c r="H71" s="222"/>
      <c r="I71" s="222"/>
    </row>
    <row r="72" spans="1:9" ht="12.75">
      <c r="A72" s="227">
        <v>20</v>
      </c>
      <c r="B72" s="237"/>
      <c r="C72" s="238"/>
      <c r="D72" s="225"/>
      <c r="E72" s="225"/>
      <c r="F72" s="223"/>
      <c r="G72" s="225"/>
      <c r="H72" s="222"/>
      <c r="I72" s="222"/>
    </row>
    <row r="73" spans="1:9" ht="12.75">
      <c r="A73" s="227">
        <v>21</v>
      </c>
      <c r="B73" s="237"/>
      <c r="C73" s="238"/>
      <c r="D73" s="225"/>
      <c r="E73" s="225"/>
      <c r="F73" s="223"/>
      <c r="G73" s="225"/>
      <c r="H73" s="222"/>
      <c r="I73" s="222"/>
    </row>
    <row r="74" spans="1:9" ht="12.75">
      <c r="A74" s="227">
        <v>22</v>
      </c>
      <c r="B74" s="237"/>
      <c r="C74" s="238"/>
      <c r="D74" s="225"/>
      <c r="E74" s="225"/>
      <c r="F74" s="223"/>
      <c r="G74" s="225"/>
      <c r="H74" s="222"/>
      <c r="I74" s="222"/>
    </row>
    <row r="75" spans="1:9" ht="12.75">
      <c r="A75" s="227">
        <v>23</v>
      </c>
      <c r="B75" s="237"/>
      <c r="C75" s="238"/>
      <c r="D75" s="225"/>
      <c r="E75" s="225"/>
      <c r="F75" s="223"/>
      <c r="G75" s="225"/>
      <c r="H75" s="222"/>
      <c r="I75" s="222"/>
    </row>
    <row r="76" spans="1:9" ht="12.75">
      <c r="A76" s="227">
        <v>24</v>
      </c>
      <c r="B76" s="237"/>
      <c r="C76" s="238"/>
      <c r="D76" s="225"/>
      <c r="E76" s="225"/>
      <c r="F76" s="223"/>
      <c r="G76" s="225"/>
      <c r="H76" s="222"/>
      <c r="I76" s="222"/>
    </row>
    <row r="77" spans="1:9" ht="12.75">
      <c r="A77" s="227">
        <v>25</v>
      </c>
      <c r="B77" s="237"/>
      <c r="C77" s="238"/>
      <c r="D77" s="225"/>
      <c r="E77" s="225"/>
      <c r="F77" s="223"/>
      <c r="G77" s="225"/>
      <c r="H77" s="222"/>
      <c r="I77" s="222"/>
    </row>
    <row r="78" spans="1:9" ht="13.5" thickBot="1">
      <c r="A78" s="230" t="s">
        <v>2</v>
      </c>
      <c r="B78" s="231">
        <f>SUM(B53:B77)</f>
        <v>2301</v>
      </c>
      <c r="C78" s="232">
        <f>SUM(C53:C77)</f>
        <v>13257</v>
      </c>
      <c r="D78" s="225"/>
      <c r="H78" s="222"/>
      <c r="I78" s="222"/>
    </row>
    <row r="79" spans="1:7" s="14" customFormat="1" ht="12.75">
      <c r="A79" s="216" t="s">
        <v>142</v>
      </c>
      <c r="B79" s="217"/>
      <c r="C79" s="218"/>
      <c r="D79" s="235"/>
      <c r="E79" s="235"/>
      <c r="F79" s="235"/>
      <c r="G79" s="236"/>
    </row>
    <row r="80" spans="1:9" ht="12.75">
      <c r="A80" s="233"/>
      <c r="B80" s="234"/>
      <c r="C80" s="233"/>
      <c r="D80" s="225"/>
      <c r="H80" s="222"/>
      <c r="I80" s="222"/>
    </row>
    <row r="81" spans="1:9" ht="12.75">
      <c r="A81" s="233"/>
      <c r="B81" s="234"/>
      <c r="C81" s="233"/>
      <c r="D81" s="225"/>
      <c r="H81" s="222"/>
      <c r="I81" s="222"/>
    </row>
    <row r="82" spans="1:9" ht="12.75">
      <c r="A82" s="233"/>
      <c r="B82" s="234"/>
      <c r="C82" s="233"/>
      <c r="D82" s="225"/>
      <c r="H82" s="222"/>
      <c r="I82" s="222"/>
    </row>
    <row r="83" spans="1:9" ht="12.75">
      <c r="A83" s="233"/>
      <c r="B83" s="234"/>
      <c r="C83" s="233"/>
      <c r="D83" s="225"/>
      <c r="H83" s="222"/>
      <c r="I83" s="222"/>
    </row>
    <row r="84" spans="1:9" ht="12.75">
      <c r="A84" s="233"/>
      <c r="B84" s="234"/>
      <c r="C84" s="233"/>
      <c r="D84" s="225"/>
      <c r="H84" s="222"/>
      <c r="I84" s="222"/>
    </row>
    <row r="85" spans="1:9" ht="12.75">
      <c r="A85" s="233"/>
      <c r="B85" s="234"/>
      <c r="C85" s="233"/>
      <c r="D85" s="225"/>
      <c r="H85" s="222"/>
      <c r="I85" s="222"/>
    </row>
    <row r="86" spans="1:9" ht="12.75">
      <c r="A86" s="233"/>
      <c r="B86" s="234"/>
      <c r="C86" s="233"/>
      <c r="D86" s="225"/>
      <c r="H86" s="222"/>
      <c r="I86" s="222"/>
    </row>
    <row r="87" spans="1:9" ht="12.75">
      <c r="A87" s="233"/>
      <c r="B87" s="234"/>
      <c r="C87" s="233"/>
      <c r="D87" s="225"/>
      <c r="H87" s="222"/>
      <c r="I87" s="222"/>
    </row>
    <row r="88" spans="1:9" ht="12.75">
      <c r="A88" s="233"/>
      <c r="B88" s="234"/>
      <c r="C88" s="233"/>
      <c r="D88" s="225"/>
      <c r="H88" s="222"/>
      <c r="I88" s="222"/>
    </row>
    <row r="89" spans="1:9" ht="12.75">
      <c r="A89" s="233"/>
      <c r="B89" s="234"/>
      <c r="C89" s="233"/>
      <c r="D89" s="225"/>
      <c r="H89" s="222"/>
      <c r="I89" s="222"/>
    </row>
    <row r="90" spans="1:9" ht="12.75">
      <c r="A90" s="233"/>
      <c r="B90" s="234"/>
      <c r="C90" s="233"/>
      <c r="D90" s="225"/>
      <c r="H90" s="222"/>
      <c r="I90" s="222"/>
    </row>
    <row r="91" spans="1:9" ht="12.75">
      <c r="A91" s="233"/>
      <c r="B91" s="234"/>
      <c r="C91" s="233"/>
      <c r="D91" s="225"/>
      <c r="H91" s="222"/>
      <c r="I91" s="222"/>
    </row>
    <row r="92" spans="1:9" ht="12.75">
      <c r="A92" s="233"/>
      <c r="B92" s="234"/>
      <c r="C92" s="233"/>
      <c r="D92" s="225"/>
      <c r="H92" s="222"/>
      <c r="I92" s="222"/>
    </row>
    <row r="93" spans="1:9" ht="12.75">
      <c r="A93" s="233"/>
      <c r="B93" s="234"/>
      <c r="C93" s="233"/>
      <c r="D93" s="225"/>
      <c r="H93" s="222"/>
      <c r="I93" s="222"/>
    </row>
    <row r="94" spans="1:9" ht="12.75">
      <c r="A94" s="233"/>
      <c r="B94" s="234"/>
      <c r="C94" s="233"/>
      <c r="D94" s="225"/>
      <c r="H94" s="222"/>
      <c r="I94" s="222"/>
    </row>
    <row r="95" spans="1:9" ht="12.75">
      <c r="A95" s="233"/>
      <c r="B95" s="234"/>
      <c r="C95" s="233"/>
      <c r="D95" s="225"/>
      <c r="H95" s="222"/>
      <c r="I95" s="222"/>
    </row>
    <row r="96" spans="1:7" s="14" customFormat="1" ht="12.75">
      <c r="A96" s="214"/>
      <c r="B96" s="83"/>
      <c r="C96" s="83"/>
      <c r="D96" s="84"/>
      <c r="E96" s="84"/>
      <c r="F96" s="215"/>
      <c r="G96" s="215"/>
    </row>
    <row r="97" ht="13.5" thickBot="1"/>
    <row r="98" spans="1:7" s="14" customFormat="1" ht="13.5" thickBot="1">
      <c r="A98" s="23" t="s">
        <v>143</v>
      </c>
      <c r="B98" s="24"/>
      <c r="C98" s="26"/>
      <c r="D98" s="162"/>
      <c r="E98" s="162"/>
      <c r="F98" s="162"/>
      <c r="G98" s="215"/>
    </row>
    <row r="99" spans="1:3" ht="12.75">
      <c r="A99" s="239" t="s">
        <v>53</v>
      </c>
      <c r="B99" s="240" t="s">
        <v>55</v>
      </c>
      <c r="C99" s="253" t="s">
        <v>52</v>
      </c>
    </row>
    <row r="100" spans="1:3" ht="12.75">
      <c r="A100" s="242">
        <v>1</v>
      </c>
      <c r="B100" s="309">
        <v>186</v>
      </c>
      <c r="C100" s="254">
        <f>A100*B100</f>
        <v>186</v>
      </c>
    </row>
    <row r="101" spans="1:3" ht="12.75">
      <c r="A101" s="242">
        <v>2</v>
      </c>
      <c r="B101" s="309">
        <v>156</v>
      </c>
      <c r="C101" s="254">
        <f aca="true" t="shared" si="3" ref="C101:C124">A101*B101</f>
        <v>312</v>
      </c>
    </row>
    <row r="102" spans="1:3" ht="12.75">
      <c r="A102" s="242">
        <v>3</v>
      </c>
      <c r="B102" s="309">
        <v>157</v>
      </c>
      <c r="C102" s="254">
        <f t="shared" si="3"/>
        <v>471</v>
      </c>
    </row>
    <row r="103" spans="1:3" ht="12.75">
      <c r="A103" s="242">
        <v>4</v>
      </c>
      <c r="B103" s="309">
        <v>156</v>
      </c>
      <c r="C103" s="254">
        <f t="shared" si="3"/>
        <v>624</v>
      </c>
    </row>
    <row r="104" spans="1:3" ht="12.75">
      <c r="A104" s="242">
        <v>5</v>
      </c>
      <c r="B104" s="309">
        <v>151</v>
      </c>
      <c r="C104" s="254">
        <f t="shared" si="3"/>
        <v>755</v>
      </c>
    </row>
    <row r="105" spans="1:3" ht="12.75">
      <c r="A105" s="242">
        <v>6</v>
      </c>
      <c r="B105" s="309">
        <v>157</v>
      </c>
      <c r="C105" s="254">
        <f t="shared" si="3"/>
        <v>942</v>
      </c>
    </row>
    <row r="106" spans="1:3" ht="12.75">
      <c r="A106" s="242">
        <v>7</v>
      </c>
      <c r="B106" s="309">
        <v>171</v>
      </c>
      <c r="C106" s="254">
        <f t="shared" si="3"/>
        <v>1197</v>
      </c>
    </row>
    <row r="107" spans="1:3" ht="12.75">
      <c r="A107" s="242">
        <v>8</v>
      </c>
      <c r="B107" s="309">
        <v>195</v>
      </c>
      <c r="C107" s="254">
        <f t="shared" si="3"/>
        <v>1560</v>
      </c>
    </row>
    <row r="108" spans="1:3" ht="12.75">
      <c r="A108" s="242">
        <v>9</v>
      </c>
      <c r="B108" s="309">
        <v>163</v>
      </c>
      <c r="C108" s="254">
        <f t="shared" si="3"/>
        <v>1467</v>
      </c>
    </row>
    <row r="109" spans="1:3" ht="12.75">
      <c r="A109" s="242">
        <v>10</v>
      </c>
      <c r="B109" s="309">
        <v>176</v>
      </c>
      <c r="C109" s="254">
        <f t="shared" si="3"/>
        <v>1760</v>
      </c>
    </row>
    <row r="110" spans="1:3" ht="12.75">
      <c r="A110" s="242">
        <v>11</v>
      </c>
      <c r="B110" s="309">
        <v>154</v>
      </c>
      <c r="C110" s="254">
        <f t="shared" si="3"/>
        <v>1694</v>
      </c>
    </row>
    <row r="111" spans="1:3" ht="12.75">
      <c r="A111" s="242">
        <v>12</v>
      </c>
      <c r="B111" s="309">
        <v>105</v>
      </c>
      <c r="C111" s="254">
        <f t="shared" si="3"/>
        <v>1260</v>
      </c>
    </row>
    <row r="112" spans="1:3" ht="12.75">
      <c r="A112" s="242">
        <v>13</v>
      </c>
      <c r="B112" s="309">
        <v>86</v>
      </c>
      <c r="C112" s="254">
        <f t="shared" si="3"/>
        <v>1118</v>
      </c>
    </row>
    <row r="113" spans="1:3" ht="12.75">
      <c r="A113" s="242">
        <v>14</v>
      </c>
      <c r="B113" s="309">
        <v>71</v>
      </c>
      <c r="C113" s="254">
        <f t="shared" si="3"/>
        <v>994</v>
      </c>
    </row>
    <row r="114" spans="1:3" ht="12.75">
      <c r="A114" s="242">
        <v>15</v>
      </c>
      <c r="B114" s="309">
        <v>44</v>
      </c>
      <c r="C114" s="254">
        <f t="shared" si="3"/>
        <v>660</v>
      </c>
    </row>
    <row r="115" spans="1:3" ht="12.75">
      <c r="A115" s="242">
        <v>16</v>
      </c>
      <c r="B115" s="309">
        <v>32</v>
      </c>
      <c r="C115" s="254">
        <f t="shared" si="3"/>
        <v>512</v>
      </c>
    </row>
    <row r="116" spans="1:3" ht="12.75">
      <c r="A116" s="242">
        <v>17</v>
      </c>
      <c r="B116" s="309">
        <v>17</v>
      </c>
      <c r="C116" s="254">
        <f t="shared" si="3"/>
        <v>289</v>
      </c>
    </row>
    <row r="117" spans="1:3" ht="12.75">
      <c r="A117" s="242">
        <v>18</v>
      </c>
      <c r="B117" s="309">
        <v>12</v>
      </c>
      <c r="C117" s="254">
        <f t="shared" si="3"/>
        <v>216</v>
      </c>
    </row>
    <row r="118" spans="1:3" ht="12.75">
      <c r="A118" s="242">
        <v>19</v>
      </c>
      <c r="B118" s="309">
        <v>11</v>
      </c>
      <c r="C118" s="254">
        <f t="shared" si="3"/>
        <v>209</v>
      </c>
    </row>
    <row r="119" spans="1:3" ht="12.75">
      <c r="A119" s="242">
        <v>20</v>
      </c>
      <c r="B119" s="309">
        <v>3</v>
      </c>
      <c r="C119" s="254">
        <f t="shared" si="3"/>
        <v>60</v>
      </c>
    </row>
    <row r="120" spans="1:3" ht="12.75">
      <c r="A120" s="242">
        <v>21</v>
      </c>
      <c r="B120" s="309">
        <v>4</v>
      </c>
      <c r="C120" s="254">
        <f t="shared" si="3"/>
        <v>84</v>
      </c>
    </row>
    <row r="121" spans="1:3" ht="12.75">
      <c r="A121" s="242">
        <v>22</v>
      </c>
      <c r="B121" s="309">
        <v>1</v>
      </c>
      <c r="C121" s="254">
        <f t="shared" si="3"/>
        <v>22</v>
      </c>
    </row>
    <row r="122" spans="1:3" ht="12.75">
      <c r="A122" s="242">
        <v>23</v>
      </c>
      <c r="B122" s="226">
        <v>0</v>
      </c>
      <c r="C122" s="254">
        <f t="shared" si="3"/>
        <v>0</v>
      </c>
    </row>
    <row r="123" spans="1:3" ht="12.75">
      <c r="A123" s="242">
        <v>24</v>
      </c>
      <c r="B123" s="243">
        <v>0</v>
      </c>
      <c r="C123" s="254">
        <f t="shared" si="3"/>
        <v>0</v>
      </c>
    </row>
    <row r="124" spans="1:3" ht="12.75">
      <c r="A124" s="242">
        <v>25</v>
      </c>
      <c r="B124" s="309">
        <v>1</v>
      </c>
      <c r="C124" s="254">
        <f t="shared" si="3"/>
        <v>25</v>
      </c>
    </row>
    <row r="125" spans="1:3" ht="13.5" thickBot="1">
      <c r="A125" s="246" t="s">
        <v>2</v>
      </c>
      <c r="B125" s="231">
        <f>SUM(B100:B124)</f>
        <v>2209</v>
      </c>
      <c r="C125" s="255">
        <f>SUM(C100:C124)</f>
        <v>16417</v>
      </c>
    </row>
    <row r="126" spans="1:7" s="14" customFormat="1" ht="12.75">
      <c r="A126" s="216" t="s">
        <v>143</v>
      </c>
      <c r="B126" s="217"/>
      <c r="C126" s="218"/>
      <c r="D126" s="235"/>
      <c r="E126" s="235"/>
      <c r="F126" s="235"/>
      <c r="G126" s="236"/>
    </row>
    <row r="127" spans="1:9" ht="12.75">
      <c r="A127" s="233"/>
      <c r="B127" s="234"/>
      <c r="C127" s="233"/>
      <c r="D127" s="225"/>
      <c r="H127" s="222"/>
      <c r="I127" s="222"/>
    </row>
    <row r="128" spans="1:9" ht="12.75">
      <c r="A128" s="233"/>
      <c r="B128" s="234"/>
      <c r="C128" s="233"/>
      <c r="D128" s="225"/>
      <c r="H128" s="222"/>
      <c r="I128" s="222"/>
    </row>
    <row r="129" spans="1:9" ht="12.75">
      <c r="A129" s="233"/>
      <c r="B129" s="234"/>
      <c r="C129" s="233"/>
      <c r="D129" s="225"/>
      <c r="H129" s="222"/>
      <c r="I129" s="222"/>
    </row>
    <row r="130" spans="1:9" ht="12.75">
      <c r="A130" s="233"/>
      <c r="B130" s="234"/>
      <c r="C130" s="233"/>
      <c r="D130" s="225"/>
      <c r="H130" s="222"/>
      <c r="I130" s="222"/>
    </row>
    <row r="131" spans="1:9" ht="12.75">
      <c r="A131" s="233"/>
      <c r="B131" s="234"/>
      <c r="C131" s="233"/>
      <c r="D131" s="225"/>
      <c r="H131" s="222"/>
      <c r="I131" s="222"/>
    </row>
    <row r="132" spans="1:9" ht="12.75">
      <c r="A132" s="233"/>
      <c r="B132" s="234"/>
      <c r="C132" s="233"/>
      <c r="D132" s="225"/>
      <c r="H132" s="222"/>
      <c r="I132" s="222"/>
    </row>
    <row r="133" spans="1:9" ht="12.75">
      <c r="A133" s="233"/>
      <c r="B133" s="234"/>
      <c r="C133" s="233"/>
      <c r="D133" s="225"/>
      <c r="H133" s="222"/>
      <c r="I133" s="222"/>
    </row>
    <row r="134" spans="1:9" ht="12.75">
      <c r="A134" s="233"/>
      <c r="B134" s="234"/>
      <c r="C134" s="233"/>
      <c r="D134" s="225"/>
      <c r="H134" s="222"/>
      <c r="I134" s="222"/>
    </row>
    <row r="135" spans="1:9" ht="12.75">
      <c r="A135" s="233"/>
      <c r="B135" s="234"/>
      <c r="C135" s="233"/>
      <c r="D135" s="225"/>
      <c r="H135" s="222"/>
      <c r="I135" s="222"/>
    </row>
    <row r="136" spans="1:9" ht="12.75">
      <c r="A136" s="233"/>
      <c r="B136" s="234"/>
      <c r="C136" s="233"/>
      <c r="D136" s="225"/>
      <c r="H136" s="222"/>
      <c r="I136" s="222"/>
    </row>
    <row r="137" spans="1:9" ht="12.75">
      <c r="A137" s="233"/>
      <c r="B137" s="234"/>
      <c r="C137" s="233"/>
      <c r="D137" s="225"/>
      <c r="H137" s="222"/>
      <c r="I137" s="222"/>
    </row>
    <row r="138" spans="1:9" ht="12.75">
      <c r="A138" s="233"/>
      <c r="B138" s="234"/>
      <c r="C138" s="233"/>
      <c r="D138" s="225"/>
      <c r="H138" s="222"/>
      <c r="I138" s="222"/>
    </row>
    <row r="139" spans="1:9" ht="12.75">
      <c r="A139" s="233"/>
      <c r="B139" s="234"/>
      <c r="C139" s="233"/>
      <c r="D139" s="225"/>
      <c r="H139" s="222"/>
      <c r="I139" s="222"/>
    </row>
    <row r="140" spans="1:9" ht="12.75">
      <c r="A140" s="233"/>
      <c r="B140" s="234"/>
      <c r="C140" s="233"/>
      <c r="D140" s="225"/>
      <c r="H140" s="222"/>
      <c r="I140" s="222"/>
    </row>
    <row r="141" spans="1:9" ht="12.75">
      <c r="A141" s="233"/>
      <c r="B141" s="234"/>
      <c r="C141" s="233"/>
      <c r="D141" s="225"/>
      <c r="H141" s="222"/>
      <c r="I141" s="222"/>
    </row>
    <row r="142" spans="1:9" ht="12.75">
      <c r="A142" s="233"/>
      <c r="B142" s="234"/>
      <c r="C142" s="233"/>
      <c r="D142" s="225"/>
      <c r="H142" s="222"/>
      <c r="I142" s="222"/>
    </row>
    <row r="143" spans="1:7" s="14" customFormat="1" ht="12.75">
      <c r="A143" s="214"/>
      <c r="B143" s="83"/>
      <c r="C143" s="83"/>
      <c r="D143" s="84"/>
      <c r="E143" s="84"/>
      <c r="F143" s="215"/>
      <c r="G143" s="215"/>
    </row>
    <row r="144" ht="13.5" thickBot="1"/>
    <row r="145" spans="1:7" s="14" customFormat="1" ht="13.5" thickBot="1">
      <c r="A145" s="248" t="s">
        <v>144</v>
      </c>
      <c r="B145" s="24"/>
      <c r="C145" s="26"/>
      <c r="D145" s="162"/>
      <c r="E145" s="162"/>
      <c r="F145" s="162"/>
      <c r="G145" s="215"/>
    </row>
    <row r="146" spans="1:3" ht="12.75">
      <c r="A146" s="239" t="s">
        <v>53</v>
      </c>
      <c r="B146" s="240" t="s">
        <v>55</v>
      </c>
      <c r="C146" s="241" t="s">
        <v>52</v>
      </c>
    </row>
    <row r="147" spans="1:3" ht="12.75">
      <c r="A147" s="242">
        <v>1</v>
      </c>
      <c r="B147" s="244">
        <v>787</v>
      </c>
      <c r="C147" s="244">
        <f>A147*B147</f>
        <v>787</v>
      </c>
    </row>
    <row r="148" spans="1:3" ht="12.75">
      <c r="A148" s="242">
        <v>2</v>
      </c>
      <c r="B148" s="244">
        <v>255</v>
      </c>
      <c r="C148" s="244">
        <f aca="true" t="shared" si="4" ref="C148:C171">A148*B148</f>
        <v>510</v>
      </c>
    </row>
    <row r="149" spans="1:3" ht="12.75">
      <c r="A149" s="242">
        <v>3</v>
      </c>
      <c r="B149" s="244">
        <v>212</v>
      </c>
      <c r="C149" s="244">
        <f t="shared" si="4"/>
        <v>636</v>
      </c>
    </row>
    <row r="150" spans="1:3" ht="12.75">
      <c r="A150" s="242">
        <v>4</v>
      </c>
      <c r="B150" s="244">
        <v>220</v>
      </c>
      <c r="C150" s="244">
        <f t="shared" si="4"/>
        <v>880</v>
      </c>
    </row>
    <row r="151" spans="1:3" ht="12.75">
      <c r="A151" s="242">
        <v>5</v>
      </c>
      <c r="B151" s="244">
        <v>214</v>
      </c>
      <c r="C151" s="244">
        <f t="shared" si="4"/>
        <v>1070</v>
      </c>
    </row>
    <row r="152" spans="1:3" ht="12.75">
      <c r="A152" s="242">
        <v>6</v>
      </c>
      <c r="B152" s="244">
        <v>217</v>
      </c>
      <c r="C152" s="244">
        <f t="shared" si="4"/>
        <v>1302</v>
      </c>
    </row>
    <row r="153" spans="1:3" ht="12.75">
      <c r="A153" s="242">
        <v>7</v>
      </c>
      <c r="B153" s="244">
        <v>211</v>
      </c>
      <c r="C153" s="244">
        <f t="shared" si="4"/>
        <v>1477</v>
      </c>
    </row>
    <row r="154" spans="1:3" ht="12.75">
      <c r="A154" s="242">
        <v>8</v>
      </c>
      <c r="B154" s="244">
        <v>150</v>
      </c>
      <c r="C154" s="244">
        <f t="shared" si="4"/>
        <v>1200</v>
      </c>
    </row>
    <row r="155" spans="1:3" ht="12.75">
      <c r="A155" s="242">
        <v>9</v>
      </c>
      <c r="B155" s="244">
        <v>124</v>
      </c>
      <c r="C155" s="244">
        <f t="shared" si="4"/>
        <v>1116</v>
      </c>
    </row>
    <row r="156" spans="1:3" ht="12.75">
      <c r="A156" s="242">
        <v>10</v>
      </c>
      <c r="B156" s="244">
        <v>92</v>
      </c>
      <c r="C156" s="244">
        <f t="shared" si="4"/>
        <v>920</v>
      </c>
    </row>
    <row r="157" spans="1:3" ht="12.75">
      <c r="A157" s="242">
        <v>11</v>
      </c>
      <c r="B157" s="244">
        <v>58</v>
      </c>
      <c r="C157" s="244">
        <f t="shared" si="4"/>
        <v>638</v>
      </c>
    </row>
    <row r="158" spans="1:3" ht="12.75">
      <c r="A158" s="242">
        <v>12</v>
      </c>
      <c r="B158" s="244">
        <v>36</v>
      </c>
      <c r="C158" s="244">
        <f t="shared" si="4"/>
        <v>432</v>
      </c>
    </row>
    <row r="159" spans="1:3" ht="12.75">
      <c r="A159" s="242">
        <v>13</v>
      </c>
      <c r="B159" s="244">
        <v>15</v>
      </c>
      <c r="C159" s="244">
        <f t="shared" si="4"/>
        <v>195</v>
      </c>
    </row>
    <row r="160" spans="1:3" ht="12.75">
      <c r="A160" s="242">
        <v>14</v>
      </c>
      <c r="B160" s="244">
        <v>11</v>
      </c>
      <c r="C160" s="244">
        <f t="shared" si="4"/>
        <v>154</v>
      </c>
    </row>
    <row r="161" spans="1:3" ht="12.75">
      <c r="A161" s="242">
        <v>15</v>
      </c>
      <c r="B161" s="244">
        <v>2</v>
      </c>
      <c r="C161" s="244">
        <f t="shared" si="4"/>
        <v>30</v>
      </c>
    </row>
    <row r="162" spans="1:3" ht="12.75">
      <c r="A162" s="242">
        <v>16</v>
      </c>
      <c r="B162" s="244">
        <v>1</v>
      </c>
      <c r="C162" s="244">
        <f t="shared" si="4"/>
        <v>16</v>
      </c>
    </row>
    <row r="163" spans="1:3" ht="12.75">
      <c r="A163" s="242">
        <v>17</v>
      </c>
      <c r="B163" s="244">
        <v>0</v>
      </c>
      <c r="C163" s="244">
        <f t="shared" si="4"/>
        <v>0</v>
      </c>
    </row>
    <row r="164" spans="1:3" ht="12.75">
      <c r="A164" s="242">
        <v>18</v>
      </c>
      <c r="B164" s="244">
        <v>1</v>
      </c>
      <c r="C164" s="244">
        <f t="shared" si="4"/>
        <v>18</v>
      </c>
    </row>
    <row r="165" spans="1:3" ht="12.75">
      <c r="A165" s="242">
        <v>19</v>
      </c>
      <c r="B165" s="244">
        <v>1</v>
      </c>
      <c r="C165" s="244">
        <f t="shared" si="4"/>
        <v>19</v>
      </c>
    </row>
    <row r="166" spans="1:3" ht="12.75">
      <c r="A166" s="242">
        <v>20</v>
      </c>
      <c r="B166" s="245"/>
      <c r="C166" s="244">
        <f t="shared" si="4"/>
        <v>0</v>
      </c>
    </row>
    <row r="167" spans="1:3" ht="12.75">
      <c r="A167" s="242">
        <v>21</v>
      </c>
      <c r="B167" s="245"/>
      <c r="C167" s="244">
        <f t="shared" si="4"/>
        <v>0</v>
      </c>
    </row>
    <row r="168" spans="1:3" ht="12.75">
      <c r="A168" s="242">
        <v>22</v>
      </c>
      <c r="B168" s="245"/>
      <c r="C168" s="244">
        <f t="shared" si="4"/>
        <v>0</v>
      </c>
    </row>
    <row r="169" spans="1:3" ht="12.75">
      <c r="A169" s="242">
        <v>23</v>
      </c>
      <c r="B169" s="245"/>
      <c r="C169" s="244">
        <f t="shared" si="4"/>
        <v>0</v>
      </c>
    </row>
    <row r="170" spans="1:3" ht="12.75">
      <c r="A170" s="242">
        <v>24</v>
      </c>
      <c r="B170" s="245"/>
      <c r="C170" s="244">
        <f t="shared" si="4"/>
        <v>0</v>
      </c>
    </row>
    <row r="171" spans="1:3" ht="12.75">
      <c r="A171" s="249">
        <v>25</v>
      </c>
      <c r="B171" s="245"/>
      <c r="C171" s="244">
        <f t="shared" si="4"/>
        <v>0</v>
      </c>
    </row>
    <row r="172" spans="1:3" ht="13.5" thickBot="1">
      <c r="A172" s="246" t="s">
        <v>2</v>
      </c>
      <c r="B172" s="231">
        <f>SUM(B147:B171)</f>
        <v>2607</v>
      </c>
      <c r="C172" s="247">
        <f>SUM(C147:C171)</f>
        <v>11400</v>
      </c>
    </row>
    <row r="173" spans="1:7" s="14" customFormat="1" ht="12.75">
      <c r="A173" s="216" t="s">
        <v>145</v>
      </c>
      <c r="B173" s="217"/>
      <c r="C173" s="218"/>
      <c r="D173" s="235"/>
      <c r="E173" s="235"/>
      <c r="F173" s="235"/>
      <c r="G173" s="236"/>
    </row>
    <row r="174" spans="1:9" ht="12.75">
      <c r="A174" s="233"/>
      <c r="B174" s="234"/>
      <c r="C174" s="233"/>
      <c r="D174" s="225"/>
      <c r="H174" s="222"/>
      <c r="I174" s="222"/>
    </row>
    <row r="175" spans="1:9" ht="12.75">
      <c r="A175" s="233"/>
      <c r="B175" s="234"/>
      <c r="C175" s="233"/>
      <c r="D175" s="225"/>
      <c r="H175" s="222"/>
      <c r="I175" s="222"/>
    </row>
    <row r="176" spans="1:9" ht="12.75">
      <c r="A176" s="233"/>
      <c r="B176" s="234"/>
      <c r="C176" s="233"/>
      <c r="D176" s="225"/>
      <c r="H176" s="222"/>
      <c r="I176" s="222"/>
    </row>
    <row r="177" spans="1:9" ht="12.75">
      <c r="A177" s="233"/>
      <c r="B177" s="234"/>
      <c r="C177" s="233"/>
      <c r="D177" s="225"/>
      <c r="H177" s="222"/>
      <c r="I177" s="222"/>
    </row>
    <row r="178" spans="1:9" ht="12.75">
      <c r="A178" s="233"/>
      <c r="B178" s="234"/>
      <c r="C178" s="233"/>
      <c r="D178" s="225"/>
      <c r="H178" s="222"/>
      <c r="I178" s="222"/>
    </row>
    <row r="179" spans="1:9" ht="12.75">
      <c r="A179" s="233"/>
      <c r="B179" s="234"/>
      <c r="C179" s="233"/>
      <c r="D179" s="225"/>
      <c r="H179" s="222"/>
      <c r="I179" s="222"/>
    </row>
    <row r="180" spans="1:9" ht="12.75">
      <c r="A180" s="233"/>
      <c r="B180" s="234"/>
      <c r="C180" s="233"/>
      <c r="D180" s="225"/>
      <c r="H180" s="222"/>
      <c r="I180" s="222"/>
    </row>
    <row r="181" spans="1:9" ht="12.75">
      <c r="A181" s="233"/>
      <c r="B181" s="234"/>
      <c r="C181" s="233"/>
      <c r="D181" s="225"/>
      <c r="H181" s="222"/>
      <c r="I181" s="222"/>
    </row>
    <row r="182" spans="1:9" ht="12.75">
      <c r="A182" s="233"/>
      <c r="B182" s="234"/>
      <c r="C182" s="233"/>
      <c r="D182" s="225"/>
      <c r="H182" s="222"/>
      <c r="I182" s="222"/>
    </row>
    <row r="183" spans="1:9" ht="12.75">
      <c r="A183" s="233"/>
      <c r="B183" s="234"/>
      <c r="C183" s="233"/>
      <c r="D183" s="225"/>
      <c r="H183" s="222"/>
      <c r="I183" s="222"/>
    </row>
    <row r="184" spans="1:9" ht="12.75">
      <c r="A184" s="233"/>
      <c r="B184" s="234"/>
      <c r="C184" s="233"/>
      <c r="D184" s="225"/>
      <c r="H184" s="222"/>
      <c r="I184" s="222"/>
    </row>
    <row r="185" spans="1:9" ht="12.75">
      <c r="A185" s="233"/>
      <c r="B185" s="234"/>
      <c r="C185" s="233"/>
      <c r="D185" s="225"/>
      <c r="H185" s="222"/>
      <c r="I185" s="222"/>
    </row>
    <row r="186" spans="1:9" ht="12.75">
      <c r="A186" s="233"/>
      <c r="B186" s="234"/>
      <c r="C186" s="233"/>
      <c r="D186" s="225"/>
      <c r="H186" s="222"/>
      <c r="I186" s="222"/>
    </row>
    <row r="187" spans="1:9" ht="12.75">
      <c r="A187" s="233"/>
      <c r="B187" s="234"/>
      <c r="C187" s="233"/>
      <c r="D187" s="225"/>
      <c r="H187" s="222"/>
      <c r="I187" s="222"/>
    </row>
    <row r="188" spans="1:9" ht="12.75">
      <c r="A188" s="233"/>
      <c r="B188" s="234"/>
      <c r="C188" s="233"/>
      <c r="D188" s="225"/>
      <c r="H188" s="222"/>
      <c r="I188" s="222"/>
    </row>
    <row r="189" spans="1:9" ht="12.75">
      <c r="A189" s="233"/>
      <c r="B189" s="234"/>
      <c r="C189" s="233"/>
      <c r="D189" s="225"/>
      <c r="H189" s="222"/>
      <c r="I189" s="222"/>
    </row>
    <row r="190" spans="1:7" s="14" customFormat="1" ht="12.75">
      <c r="A190" s="214"/>
      <c r="B190" s="83"/>
      <c r="C190" s="83"/>
      <c r="D190" s="84"/>
      <c r="E190" s="84"/>
      <c r="F190" s="215"/>
      <c r="G190" s="215"/>
    </row>
    <row r="191" spans="1:7" s="14" customFormat="1" ht="12.75">
      <c r="A191" s="214"/>
      <c r="B191" s="83"/>
      <c r="C191" s="83"/>
      <c r="D191" s="84"/>
      <c r="E191" s="84"/>
      <c r="F191" s="215"/>
      <c r="G191" s="215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78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85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110</v>
      </c>
      <c r="B7" s="176"/>
      <c r="C7" s="177"/>
      <c r="D7" s="178">
        <f>D39+D70+D101</f>
        <v>4391</v>
      </c>
      <c r="E7" s="178">
        <f>E39+E70+E101</f>
        <v>4613</v>
      </c>
      <c r="F7" s="179">
        <f>D7+E7</f>
        <v>9004</v>
      </c>
      <c r="G7" s="180"/>
    </row>
    <row r="8" spans="1:7" ht="15" customHeight="1">
      <c r="A8" s="184" t="s">
        <v>111</v>
      </c>
      <c r="B8" s="185"/>
      <c r="C8" s="186"/>
      <c r="D8" s="260">
        <v>0</v>
      </c>
      <c r="E8" s="178">
        <f aca="true" t="shared" si="0" ref="E8:E14">E40+E71+E102</f>
        <v>3255</v>
      </c>
      <c r="F8" s="179">
        <f aca="true" t="shared" si="1" ref="F8:F14">D8+E8</f>
        <v>3255</v>
      </c>
      <c r="G8" s="180"/>
    </row>
    <row r="9" spans="1:7" ht="15" customHeight="1">
      <c r="A9" s="184" t="s">
        <v>59</v>
      </c>
      <c r="B9" s="185"/>
      <c r="C9" s="186"/>
      <c r="D9" s="178">
        <f>D41+D72+D103</f>
        <v>1474</v>
      </c>
      <c r="E9" s="178">
        <f t="shared" si="0"/>
        <v>2557</v>
      </c>
      <c r="F9" s="179">
        <f t="shared" si="1"/>
        <v>4031</v>
      </c>
      <c r="G9" s="180"/>
    </row>
    <row r="10" spans="1:7" ht="12.75">
      <c r="A10" s="181" t="s">
        <v>60</v>
      </c>
      <c r="B10" s="182"/>
      <c r="C10" s="183"/>
      <c r="D10" s="178">
        <f>D42+D73+D104</f>
        <v>805</v>
      </c>
      <c r="E10" s="178">
        <f t="shared" si="0"/>
        <v>914</v>
      </c>
      <c r="F10" s="179">
        <f t="shared" si="1"/>
        <v>1719</v>
      </c>
      <c r="G10" s="180"/>
    </row>
    <row r="11" spans="1:7" ht="15" customHeight="1">
      <c r="A11" s="184" t="s">
        <v>61</v>
      </c>
      <c r="B11" s="185"/>
      <c r="C11" s="186"/>
      <c r="D11" s="178">
        <f>D43+D74+D105</f>
        <v>66</v>
      </c>
      <c r="E11" s="178">
        <f t="shared" si="0"/>
        <v>884</v>
      </c>
      <c r="F11" s="179">
        <f t="shared" si="1"/>
        <v>950</v>
      </c>
      <c r="G11" s="180"/>
    </row>
    <row r="12" spans="1:7" ht="15" customHeight="1">
      <c r="A12" s="184" t="s">
        <v>62</v>
      </c>
      <c r="B12" s="185"/>
      <c r="C12" s="186"/>
      <c r="D12" s="178">
        <f>D44+D75+D106</f>
        <v>1045</v>
      </c>
      <c r="E12" s="178">
        <f t="shared" si="0"/>
        <v>973</v>
      </c>
      <c r="F12" s="179">
        <f t="shared" si="1"/>
        <v>2018</v>
      </c>
      <c r="G12" s="180"/>
    </row>
    <row r="13" spans="1:7" ht="12.75">
      <c r="A13" s="187" t="s">
        <v>63</v>
      </c>
      <c r="B13" s="182"/>
      <c r="C13" s="183"/>
      <c r="D13" s="178">
        <f>D45+D76+D107</f>
        <v>515</v>
      </c>
      <c r="E13" s="178">
        <f t="shared" si="0"/>
        <v>596</v>
      </c>
      <c r="F13" s="179">
        <f t="shared" si="1"/>
        <v>1111</v>
      </c>
      <c r="G13" s="180"/>
    </row>
    <row r="14" spans="1:7" ht="12.75">
      <c r="A14" s="188" t="s">
        <v>64</v>
      </c>
      <c r="B14" s="189"/>
      <c r="C14" s="190"/>
      <c r="D14" s="178">
        <f>D46+D108+D77</f>
        <v>219</v>
      </c>
      <c r="E14" s="178">
        <f t="shared" si="0"/>
        <v>361</v>
      </c>
      <c r="F14" s="179">
        <f t="shared" si="1"/>
        <v>580</v>
      </c>
      <c r="G14" s="180"/>
    </row>
    <row r="15" spans="1:7" ht="12.75">
      <c r="A15" s="191" t="s">
        <v>26</v>
      </c>
      <c r="B15" s="192"/>
      <c r="C15" s="193"/>
      <c r="D15" s="194">
        <f>SUM(D7:D14)</f>
        <v>8515</v>
      </c>
      <c r="E15" s="195">
        <f>SUM(E7:E14)</f>
        <v>14153</v>
      </c>
      <c r="F15" s="195">
        <f>SUM(F7:F14)</f>
        <v>22668</v>
      </c>
      <c r="G15" s="197"/>
    </row>
    <row r="16" spans="1:7" s="14" customFormat="1" ht="12.75">
      <c r="A16" s="258"/>
      <c r="B16" s="259"/>
      <c r="C16" s="259"/>
      <c r="D16" s="259"/>
      <c r="E16" s="259"/>
      <c r="F16" s="259"/>
      <c r="G16" s="259"/>
    </row>
    <row r="17" spans="1:7" s="14" customFormat="1" ht="12.75">
      <c r="A17" s="258"/>
      <c r="B17" s="259"/>
      <c r="C17" s="259"/>
      <c r="D17" s="259"/>
      <c r="E17" s="259"/>
      <c r="F17" s="259"/>
      <c r="G17" s="259"/>
    </row>
    <row r="18" spans="1:7" s="14" customFormat="1" ht="13.5" thickBot="1">
      <c r="A18" s="198"/>
      <c r="B18" s="77"/>
      <c r="C18" s="77"/>
      <c r="D18" s="79"/>
      <c r="E18" s="79"/>
      <c r="F18" s="79"/>
      <c r="G18" s="80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70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9" t="s">
        <v>146</v>
      </c>
      <c r="B36" s="160"/>
      <c r="C36" s="160"/>
      <c r="D36" s="160"/>
      <c r="E36" s="160"/>
      <c r="F36" s="161"/>
      <c r="G36" s="235"/>
    </row>
    <row r="37" spans="1:7" ht="12.75">
      <c r="A37" s="163"/>
      <c r="B37" s="164"/>
      <c r="C37" s="165"/>
      <c r="D37" s="166" t="s">
        <v>4</v>
      </c>
      <c r="E37" s="166"/>
      <c r="F37" s="167"/>
      <c r="G37" s="168"/>
    </row>
    <row r="38" spans="1:7" ht="12.75">
      <c r="A38" s="169" t="s">
        <v>85</v>
      </c>
      <c r="B38" s="170"/>
      <c r="C38" s="170"/>
      <c r="D38" s="97" t="s">
        <v>6</v>
      </c>
      <c r="E38" s="97" t="s">
        <v>8</v>
      </c>
      <c r="F38" s="199" t="s">
        <v>2</v>
      </c>
      <c r="G38" s="174"/>
    </row>
    <row r="39" spans="1:7" ht="15" customHeight="1">
      <c r="A39" s="175" t="s">
        <v>57</v>
      </c>
      <c r="B39" s="176"/>
      <c r="C39" s="176"/>
      <c r="D39" s="200">
        <v>1904</v>
      </c>
      <c r="E39" s="200">
        <v>1973</v>
      </c>
      <c r="F39" s="211">
        <f>D39+E39</f>
        <v>3877</v>
      </c>
      <c r="G39" s="180"/>
    </row>
    <row r="40" spans="1:7" ht="15" customHeight="1">
      <c r="A40" s="184" t="s">
        <v>58</v>
      </c>
      <c r="B40" s="185"/>
      <c r="C40" s="185"/>
      <c r="D40" s="250"/>
      <c r="E40" s="251">
        <v>1376</v>
      </c>
      <c r="F40" s="211">
        <f aca="true" t="shared" si="2" ref="F40:F46">D40+E40</f>
        <v>1376</v>
      </c>
      <c r="G40" s="180"/>
    </row>
    <row r="41" spans="1:7" ht="15" customHeight="1">
      <c r="A41" s="184" t="s">
        <v>59</v>
      </c>
      <c r="B41" s="185"/>
      <c r="C41" s="185"/>
      <c r="D41" s="251">
        <v>420</v>
      </c>
      <c r="E41" s="251">
        <v>802</v>
      </c>
      <c r="F41" s="211">
        <f t="shared" si="2"/>
        <v>1222</v>
      </c>
      <c r="G41" s="180"/>
    </row>
    <row r="42" spans="1:7" ht="15" customHeight="1">
      <c r="A42" s="184" t="s">
        <v>98</v>
      </c>
      <c r="B42" s="185"/>
      <c r="C42" s="185"/>
      <c r="D42" s="251">
        <v>189</v>
      </c>
      <c r="E42" s="251">
        <v>187</v>
      </c>
      <c r="F42" s="211">
        <f t="shared" si="2"/>
        <v>376</v>
      </c>
      <c r="G42" s="180"/>
    </row>
    <row r="43" spans="1:7" ht="12.75">
      <c r="A43" s="181" t="s">
        <v>61</v>
      </c>
      <c r="B43" s="182"/>
      <c r="C43" s="182"/>
      <c r="D43" s="201">
        <v>28</v>
      </c>
      <c r="E43" s="201">
        <v>369</v>
      </c>
      <c r="F43" s="211">
        <f>D43+E43</f>
        <v>397</v>
      </c>
      <c r="G43" s="180"/>
    </row>
    <row r="44" spans="1:7" ht="15" customHeight="1">
      <c r="A44" s="187" t="s">
        <v>62</v>
      </c>
      <c r="B44" s="182"/>
      <c r="C44" s="182"/>
      <c r="D44" s="201">
        <v>292</v>
      </c>
      <c r="E44" s="201">
        <v>295</v>
      </c>
      <c r="F44" s="211">
        <f t="shared" si="2"/>
        <v>587</v>
      </c>
      <c r="G44" s="180"/>
    </row>
    <row r="45" spans="1:7" ht="12.75">
      <c r="A45" s="187" t="s">
        <v>63</v>
      </c>
      <c r="B45" s="182"/>
      <c r="C45" s="182"/>
      <c r="D45" s="201">
        <v>136</v>
      </c>
      <c r="E45" s="201">
        <v>173</v>
      </c>
      <c r="F45" s="211">
        <f t="shared" si="2"/>
        <v>309</v>
      </c>
      <c r="G45" s="180"/>
    </row>
    <row r="46" spans="1:7" ht="12.75">
      <c r="A46" s="188" t="s">
        <v>64</v>
      </c>
      <c r="B46" s="189"/>
      <c r="C46" s="189"/>
      <c r="D46" s="202">
        <v>59</v>
      </c>
      <c r="E46" s="202">
        <v>124</v>
      </c>
      <c r="F46" s="211">
        <f t="shared" si="2"/>
        <v>183</v>
      </c>
      <c r="G46" s="180"/>
    </row>
    <row r="47" spans="1:7" ht="12.75">
      <c r="A47" s="163" t="s">
        <v>26</v>
      </c>
      <c r="B47" s="203"/>
      <c r="C47" s="204"/>
      <c r="D47" s="205">
        <f>SUM(D39:D46)</f>
        <v>3028</v>
      </c>
      <c r="E47" s="206">
        <f>SUM(E39:E46)</f>
        <v>5299</v>
      </c>
      <c r="F47" s="207">
        <f>SUM(F39:F46)</f>
        <v>8327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147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148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208" t="s">
        <v>85</v>
      </c>
      <c r="B69" s="209"/>
      <c r="C69" s="210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57</v>
      </c>
      <c r="B70" s="213"/>
      <c r="C70" s="177"/>
      <c r="D70" s="200">
        <v>1071</v>
      </c>
      <c r="E70" s="251">
        <v>1235</v>
      </c>
      <c r="F70" s="211">
        <f>D70+E70</f>
        <v>2306</v>
      </c>
      <c r="G70" s="180"/>
    </row>
    <row r="71" spans="1:7" ht="15" customHeight="1">
      <c r="A71" s="184" t="s">
        <v>58</v>
      </c>
      <c r="B71" s="185"/>
      <c r="C71" s="185"/>
      <c r="D71" s="250"/>
      <c r="E71" s="251">
        <v>494</v>
      </c>
      <c r="F71" s="211">
        <f aca="true" t="shared" si="3" ref="F71:F77">D71+E71</f>
        <v>494</v>
      </c>
      <c r="G71" s="180"/>
    </row>
    <row r="72" spans="1:7" ht="15" customHeight="1">
      <c r="A72" s="184" t="s">
        <v>59</v>
      </c>
      <c r="B72" s="185"/>
      <c r="C72" s="185"/>
      <c r="D72" s="251">
        <v>544</v>
      </c>
      <c r="E72" s="251">
        <v>838</v>
      </c>
      <c r="F72" s="211">
        <f t="shared" si="3"/>
        <v>1382</v>
      </c>
      <c r="G72" s="180"/>
    </row>
    <row r="73" spans="1:7" ht="15" customHeight="1">
      <c r="A73" s="184" t="s">
        <v>98</v>
      </c>
      <c r="B73" s="185"/>
      <c r="C73" s="185"/>
      <c r="D73" s="251">
        <v>85</v>
      </c>
      <c r="E73" s="251">
        <v>134</v>
      </c>
      <c r="F73" s="211">
        <f t="shared" si="3"/>
        <v>219</v>
      </c>
      <c r="G73" s="180"/>
    </row>
    <row r="74" spans="1:7" ht="12.75">
      <c r="A74" s="181" t="s">
        <v>61</v>
      </c>
      <c r="B74" s="182"/>
      <c r="C74" s="182"/>
      <c r="D74" s="201">
        <v>3</v>
      </c>
      <c r="E74" s="251">
        <v>40</v>
      </c>
      <c r="F74" s="211">
        <f t="shared" si="3"/>
        <v>43</v>
      </c>
      <c r="G74" s="180"/>
    </row>
    <row r="75" spans="1:7" ht="15" customHeight="1">
      <c r="A75" s="187" t="s">
        <v>62</v>
      </c>
      <c r="B75" s="182"/>
      <c r="C75" s="182"/>
      <c r="D75" s="201">
        <v>334</v>
      </c>
      <c r="E75" s="251">
        <v>285</v>
      </c>
      <c r="F75" s="211">
        <f t="shared" si="3"/>
        <v>619</v>
      </c>
      <c r="G75" s="180"/>
    </row>
    <row r="76" spans="1:7" ht="12.75">
      <c r="A76" s="187" t="s">
        <v>63</v>
      </c>
      <c r="B76" s="182"/>
      <c r="C76" s="182"/>
      <c r="D76" s="201">
        <v>157</v>
      </c>
      <c r="E76" s="251">
        <v>161</v>
      </c>
      <c r="F76" s="211">
        <f t="shared" si="3"/>
        <v>318</v>
      </c>
      <c r="G76" s="180"/>
    </row>
    <row r="77" spans="1:7" ht="12.75">
      <c r="A77" s="188" t="s">
        <v>64</v>
      </c>
      <c r="D77" s="202">
        <v>120</v>
      </c>
      <c r="E77" s="251">
        <v>136</v>
      </c>
      <c r="F77" s="211">
        <f t="shared" si="3"/>
        <v>256</v>
      </c>
      <c r="G77" s="180"/>
    </row>
    <row r="78" spans="1:7" ht="12.75">
      <c r="A78" s="191" t="s">
        <v>26</v>
      </c>
      <c r="B78" s="192"/>
      <c r="C78" s="193"/>
      <c r="D78" s="194">
        <f>SUM(D70:D77)</f>
        <v>2314</v>
      </c>
      <c r="E78" s="195">
        <f>SUM(E70:E77)</f>
        <v>3323</v>
      </c>
      <c r="F78" s="196">
        <f>SUM(F70:F77)</f>
        <v>5637</v>
      </c>
      <c r="G78" s="197"/>
    </row>
    <row r="79" spans="1:7" s="14" customFormat="1" ht="13.5" thickBot="1">
      <c r="A79" s="198"/>
      <c r="B79" s="77"/>
      <c r="C79" s="77"/>
      <c r="D79" s="79"/>
      <c r="E79" s="79"/>
      <c r="F79" s="79"/>
      <c r="G79" s="80"/>
    </row>
    <row r="80" spans="1:7" ht="12.75">
      <c r="A80" s="23" t="s">
        <v>149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9" t="s">
        <v>150</v>
      </c>
      <c r="B98" s="160"/>
      <c r="C98" s="160"/>
      <c r="D98" s="160"/>
      <c r="E98" s="160"/>
      <c r="F98" s="161"/>
      <c r="G98" s="235"/>
    </row>
    <row r="99" spans="1:7" ht="12.75">
      <c r="A99" s="163"/>
      <c r="B99" s="164"/>
      <c r="C99" s="165"/>
      <c r="D99" s="166" t="s">
        <v>4</v>
      </c>
      <c r="E99" s="166"/>
      <c r="F99" s="167"/>
      <c r="G99" s="168"/>
    </row>
    <row r="100" spans="1:7" ht="12.75">
      <c r="A100" s="208" t="s">
        <v>85</v>
      </c>
      <c r="B100" s="209"/>
      <c r="C100" s="210"/>
      <c r="D100" s="172" t="s">
        <v>6</v>
      </c>
      <c r="E100" s="172" t="s">
        <v>8</v>
      </c>
      <c r="F100" s="173" t="s">
        <v>2</v>
      </c>
      <c r="G100" s="174"/>
    </row>
    <row r="101" spans="1:7" ht="15" customHeight="1">
      <c r="A101" s="175" t="s">
        <v>57</v>
      </c>
      <c r="B101" s="176"/>
      <c r="C101" s="176"/>
      <c r="D101" s="200">
        <v>1416</v>
      </c>
      <c r="E101" s="251">
        <v>1405</v>
      </c>
      <c r="F101" s="211">
        <f>D101+E101</f>
        <v>2821</v>
      </c>
      <c r="G101" s="180"/>
    </row>
    <row r="102" spans="1:7" ht="15" customHeight="1">
      <c r="A102" s="184" t="s">
        <v>58</v>
      </c>
      <c r="B102" s="185"/>
      <c r="C102" s="185"/>
      <c r="D102" s="250"/>
      <c r="E102" s="251">
        <v>1385</v>
      </c>
      <c r="F102" s="211">
        <f aca="true" t="shared" si="4" ref="F102:F108">D102+E102</f>
        <v>1385</v>
      </c>
      <c r="G102" s="180"/>
    </row>
    <row r="103" spans="1:7" ht="15" customHeight="1">
      <c r="A103" s="184" t="s">
        <v>59</v>
      </c>
      <c r="B103" s="185"/>
      <c r="C103" s="185"/>
      <c r="D103" s="251">
        <v>510</v>
      </c>
      <c r="E103" s="251">
        <v>917</v>
      </c>
      <c r="F103" s="211">
        <f t="shared" si="4"/>
        <v>1427</v>
      </c>
      <c r="G103" s="180"/>
    </row>
    <row r="104" spans="1:7" ht="15" customHeight="1">
      <c r="A104" s="184" t="s">
        <v>98</v>
      </c>
      <c r="B104" s="185"/>
      <c r="C104" s="185"/>
      <c r="D104" s="251">
        <v>531</v>
      </c>
      <c r="E104" s="251">
        <v>593</v>
      </c>
      <c r="F104" s="211">
        <f t="shared" si="4"/>
        <v>1124</v>
      </c>
      <c r="G104" s="180"/>
    </row>
    <row r="105" spans="1:7" ht="12.75">
      <c r="A105" s="181" t="s">
        <v>61</v>
      </c>
      <c r="B105" s="182"/>
      <c r="C105" s="182"/>
      <c r="D105" s="201">
        <v>35</v>
      </c>
      <c r="E105" s="251">
        <v>475</v>
      </c>
      <c r="F105" s="211">
        <f t="shared" si="4"/>
        <v>510</v>
      </c>
      <c r="G105" s="180"/>
    </row>
    <row r="106" spans="1:7" ht="15" customHeight="1">
      <c r="A106" s="187" t="s">
        <v>62</v>
      </c>
      <c r="B106" s="212"/>
      <c r="C106" s="182"/>
      <c r="D106" s="201">
        <v>419</v>
      </c>
      <c r="E106" s="251">
        <v>393</v>
      </c>
      <c r="F106" s="211">
        <f t="shared" si="4"/>
        <v>812</v>
      </c>
      <c r="G106" s="180"/>
    </row>
    <row r="107" spans="1:7" ht="12.75">
      <c r="A107" s="187" t="s">
        <v>63</v>
      </c>
      <c r="B107" s="185"/>
      <c r="C107" s="185"/>
      <c r="D107" s="201">
        <v>222</v>
      </c>
      <c r="E107" s="251">
        <v>262</v>
      </c>
      <c r="F107" s="211">
        <f t="shared" si="4"/>
        <v>484</v>
      </c>
      <c r="G107" s="180"/>
    </row>
    <row r="108" spans="1:7" ht="12.75">
      <c r="A108" s="188" t="s">
        <v>64</v>
      </c>
      <c r="D108" s="202">
        <v>40</v>
      </c>
      <c r="E108" s="251">
        <v>101</v>
      </c>
      <c r="F108" s="211">
        <f t="shared" si="4"/>
        <v>141</v>
      </c>
      <c r="G108" s="180"/>
    </row>
    <row r="109" spans="1:7" ht="12.75">
      <c r="A109" s="191" t="s">
        <v>26</v>
      </c>
      <c r="B109" s="192"/>
      <c r="C109" s="193"/>
      <c r="D109" s="195">
        <f>SUM(D101:D108)</f>
        <v>3173</v>
      </c>
      <c r="E109" s="195">
        <f>SUM(E101:E108)</f>
        <v>5531</v>
      </c>
      <c r="F109" s="196">
        <f>SUM(F101:F108)</f>
        <v>8704</v>
      </c>
      <c r="G109" s="197"/>
    </row>
    <row r="110" spans="1:7" s="14" customFormat="1" ht="13.5" thickBot="1">
      <c r="A110" s="198"/>
      <c r="B110" s="77"/>
      <c r="C110" s="77"/>
      <c r="D110" s="79"/>
      <c r="E110" s="79"/>
      <c r="F110" s="79"/>
      <c r="G110" s="80"/>
    </row>
    <row r="111" spans="1:7" ht="12.75">
      <c r="A111" s="23" t="s">
        <v>151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F56" sqref="F5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82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86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87</v>
      </c>
      <c r="B7" s="176"/>
      <c r="C7" s="176"/>
      <c r="D7" s="200">
        <f aca="true" t="shared" si="0" ref="D7:E21">D44+D82+D120</f>
        <v>448</v>
      </c>
      <c r="E7" s="200">
        <f t="shared" si="0"/>
        <v>448</v>
      </c>
      <c r="F7" s="211">
        <f>D7+E7</f>
        <v>896</v>
      </c>
      <c r="G7" s="180"/>
    </row>
    <row r="8" spans="1:7" ht="15" customHeight="1">
      <c r="A8" s="184" t="s">
        <v>115</v>
      </c>
      <c r="B8" s="185"/>
      <c r="C8" s="185"/>
      <c r="D8" s="252">
        <f t="shared" si="0"/>
        <v>6073</v>
      </c>
      <c r="E8" s="251">
        <f t="shared" si="0"/>
        <v>6915</v>
      </c>
      <c r="F8" s="211">
        <f aca="true" t="shared" si="1" ref="F8:F21">D8+E8</f>
        <v>12988</v>
      </c>
      <c r="G8" s="180"/>
    </row>
    <row r="9" spans="1:7" ht="15" customHeight="1">
      <c r="A9" s="184" t="s">
        <v>88</v>
      </c>
      <c r="B9" s="185"/>
      <c r="C9" s="185"/>
      <c r="D9" s="251">
        <f t="shared" si="0"/>
        <v>434</v>
      </c>
      <c r="E9" s="251">
        <f t="shared" si="0"/>
        <v>452</v>
      </c>
      <c r="F9" s="211">
        <f t="shared" si="1"/>
        <v>886</v>
      </c>
      <c r="G9" s="180"/>
    </row>
    <row r="10" spans="1:7" ht="15" customHeight="1">
      <c r="A10" s="184" t="s">
        <v>116</v>
      </c>
      <c r="B10" s="185"/>
      <c r="C10" s="185"/>
      <c r="D10" s="251">
        <f t="shared" si="0"/>
        <v>669</v>
      </c>
      <c r="E10" s="251">
        <f t="shared" si="0"/>
        <v>708</v>
      </c>
      <c r="F10" s="211">
        <f t="shared" si="1"/>
        <v>1377</v>
      </c>
      <c r="G10" s="180"/>
    </row>
    <row r="11" spans="1:7" ht="12.75">
      <c r="A11" s="181" t="s">
        <v>92</v>
      </c>
      <c r="B11" s="185"/>
      <c r="C11" s="185"/>
      <c r="D11" s="251">
        <f t="shared" si="0"/>
        <v>799</v>
      </c>
      <c r="E11" s="251">
        <f t="shared" si="0"/>
        <v>867</v>
      </c>
      <c r="F11" s="211">
        <f t="shared" si="1"/>
        <v>1666</v>
      </c>
      <c r="G11" s="180"/>
    </row>
    <row r="12" spans="1:7" ht="15" customHeight="1">
      <c r="A12" s="184" t="s">
        <v>90</v>
      </c>
      <c r="B12" s="185"/>
      <c r="C12" s="185"/>
      <c r="D12" s="251">
        <f t="shared" si="0"/>
        <v>1281</v>
      </c>
      <c r="E12" s="251">
        <f t="shared" si="0"/>
        <v>1168</v>
      </c>
      <c r="F12" s="211">
        <f t="shared" si="1"/>
        <v>2449</v>
      </c>
      <c r="G12" s="180"/>
    </row>
    <row r="13" spans="1:7" ht="15" customHeight="1">
      <c r="A13" s="184" t="s">
        <v>117</v>
      </c>
      <c r="B13" s="182"/>
      <c r="C13" s="182"/>
      <c r="D13" s="201">
        <f t="shared" si="0"/>
        <v>1463</v>
      </c>
      <c r="E13" s="201">
        <f t="shared" si="0"/>
        <v>1608</v>
      </c>
      <c r="F13" s="211">
        <f t="shared" si="1"/>
        <v>3071</v>
      </c>
      <c r="G13" s="180"/>
    </row>
    <row r="14" spans="1:7" ht="15" customHeight="1">
      <c r="A14" s="184" t="s">
        <v>91</v>
      </c>
      <c r="B14" s="185"/>
      <c r="C14" s="185"/>
      <c r="D14" s="252">
        <f t="shared" si="0"/>
        <v>1047</v>
      </c>
      <c r="E14" s="251">
        <f t="shared" si="0"/>
        <v>1005</v>
      </c>
      <c r="F14" s="211">
        <f t="shared" si="1"/>
        <v>2052</v>
      </c>
      <c r="G14" s="180"/>
    </row>
    <row r="15" spans="1:7" ht="12.75">
      <c r="A15" s="184" t="s">
        <v>89</v>
      </c>
      <c r="B15" s="185"/>
      <c r="C15" s="185"/>
      <c r="D15" s="251">
        <f t="shared" si="0"/>
        <v>1917</v>
      </c>
      <c r="E15" s="251">
        <f t="shared" si="0"/>
        <v>2217</v>
      </c>
      <c r="F15" s="211">
        <f t="shared" si="1"/>
        <v>4134</v>
      </c>
      <c r="G15" s="180"/>
    </row>
    <row r="16" spans="1:7" ht="12.75">
      <c r="A16" s="184" t="s">
        <v>158</v>
      </c>
      <c r="B16" s="185"/>
      <c r="C16" s="185"/>
      <c r="D16" s="251">
        <f t="shared" si="0"/>
        <v>2282</v>
      </c>
      <c r="E16" s="251">
        <f t="shared" si="0"/>
        <v>2323</v>
      </c>
      <c r="F16" s="211">
        <f t="shared" si="1"/>
        <v>4605</v>
      </c>
      <c r="G16" s="180"/>
    </row>
    <row r="17" spans="1:7" ht="12.75">
      <c r="A17" s="181" t="s">
        <v>159</v>
      </c>
      <c r="B17" s="185"/>
      <c r="C17" s="185"/>
      <c r="D17" s="251">
        <f t="shared" si="0"/>
        <v>860</v>
      </c>
      <c r="E17" s="251">
        <f t="shared" si="0"/>
        <v>977</v>
      </c>
      <c r="F17" s="211">
        <f t="shared" si="1"/>
        <v>1837</v>
      </c>
      <c r="G17" s="180"/>
    </row>
    <row r="18" spans="1:7" ht="12.75">
      <c r="A18" s="184" t="s">
        <v>160</v>
      </c>
      <c r="B18" s="185"/>
      <c r="C18" s="185"/>
      <c r="D18" s="251">
        <f t="shared" si="0"/>
        <v>1214</v>
      </c>
      <c r="E18" s="251">
        <f t="shared" si="0"/>
        <v>1206</v>
      </c>
      <c r="F18" s="211">
        <f t="shared" si="1"/>
        <v>2420</v>
      </c>
      <c r="G18" s="180"/>
    </row>
    <row r="19" spans="1:7" ht="12.75">
      <c r="A19" s="184" t="s">
        <v>161</v>
      </c>
      <c r="B19" s="182"/>
      <c r="C19" s="182"/>
      <c r="D19" s="201">
        <f t="shared" si="0"/>
        <v>106</v>
      </c>
      <c r="E19" s="201">
        <f t="shared" si="0"/>
        <v>112</v>
      </c>
      <c r="F19" s="211">
        <f t="shared" si="1"/>
        <v>218</v>
      </c>
      <c r="G19" s="180"/>
    </row>
    <row r="20" spans="1:7" ht="12.75">
      <c r="A20" s="184" t="s">
        <v>162</v>
      </c>
      <c r="B20" s="182"/>
      <c r="C20" s="182"/>
      <c r="D20" s="201">
        <f t="shared" si="0"/>
        <v>5</v>
      </c>
      <c r="E20" s="201">
        <f t="shared" si="0"/>
        <v>15</v>
      </c>
      <c r="F20" s="211">
        <f t="shared" si="1"/>
        <v>20</v>
      </c>
      <c r="G20" s="180"/>
    </row>
    <row r="21" spans="1:7" ht="12.75">
      <c r="A21" s="187" t="s">
        <v>44</v>
      </c>
      <c r="B21" s="182"/>
      <c r="C21" s="182"/>
      <c r="D21" s="201">
        <f t="shared" si="0"/>
        <v>1050</v>
      </c>
      <c r="E21" s="201">
        <f t="shared" si="0"/>
        <v>1405</v>
      </c>
      <c r="F21" s="211">
        <f t="shared" si="1"/>
        <v>2455</v>
      </c>
      <c r="G21" s="180"/>
    </row>
    <row r="22" spans="1:7" ht="12.75">
      <c r="A22" s="191" t="s">
        <v>26</v>
      </c>
      <c r="B22" s="192"/>
      <c r="C22" s="193"/>
      <c r="D22" s="194">
        <f>SUM(D7:D21)</f>
        <v>19648</v>
      </c>
      <c r="E22" s="195">
        <f>SUM(E7:E21)</f>
        <v>21426</v>
      </c>
      <c r="F22" s="195">
        <f>SUM(F7:F21)</f>
        <v>41074</v>
      </c>
      <c r="G22" s="197"/>
    </row>
    <row r="23" spans="1:7" s="14" customFormat="1" ht="13.5" thickBot="1">
      <c r="A23" s="198"/>
      <c r="B23" s="77"/>
      <c r="C23" s="77"/>
      <c r="D23" s="79"/>
      <c r="E23" s="79"/>
      <c r="F23" s="79"/>
      <c r="G23" s="80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9" t="s">
        <v>152</v>
      </c>
      <c r="B41" s="160"/>
      <c r="C41" s="160"/>
      <c r="D41" s="160"/>
      <c r="E41" s="160"/>
      <c r="F41" s="161"/>
      <c r="G41" s="235"/>
    </row>
    <row r="42" spans="1:7" ht="12.75">
      <c r="A42" s="163"/>
      <c r="B42" s="164"/>
      <c r="C42" s="165"/>
      <c r="D42" s="166" t="s">
        <v>4</v>
      </c>
      <c r="E42" s="166"/>
      <c r="F42" s="167"/>
      <c r="G42" s="168"/>
    </row>
    <row r="43" spans="1:7" ht="12.75">
      <c r="A43" s="169" t="s">
        <v>86</v>
      </c>
      <c r="B43" s="170"/>
      <c r="C43" s="170"/>
      <c r="D43" s="97" t="s">
        <v>6</v>
      </c>
      <c r="E43" s="97" t="s">
        <v>8</v>
      </c>
      <c r="F43" s="199" t="s">
        <v>2</v>
      </c>
      <c r="G43" s="174"/>
    </row>
    <row r="44" spans="1:7" ht="15" customHeight="1">
      <c r="A44" s="175" t="s">
        <v>87</v>
      </c>
      <c r="B44" s="176"/>
      <c r="C44" s="176"/>
      <c r="D44" s="200">
        <v>42</v>
      </c>
      <c r="E44" s="200">
        <v>50</v>
      </c>
      <c r="F44" s="211">
        <f>D44+E44</f>
        <v>92</v>
      </c>
      <c r="G44" s="180"/>
    </row>
    <row r="45" spans="1:7" ht="15" customHeight="1">
      <c r="A45" s="184" t="s">
        <v>115</v>
      </c>
      <c r="B45" s="185"/>
      <c r="C45" s="185"/>
      <c r="D45" s="252">
        <v>2957</v>
      </c>
      <c r="E45" s="251">
        <v>3483</v>
      </c>
      <c r="F45" s="211">
        <f aca="true" t="shared" si="2" ref="F45:F58">D45+E45</f>
        <v>6440</v>
      </c>
      <c r="G45" s="180"/>
    </row>
    <row r="46" spans="1:7" ht="15" customHeight="1">
      <c r="A46" s="184" t="s">
        <v>88</v>
      </c>
      <c r="B46" s="185"/>
      <c r="C46" s="185"/>
      <c r="D46" s="251">
        <v>158</v>
      </c>
      <c r="E46" s="251">
        <v>169</v>
      </c>
      <c r="F46" s="211">
        <f t="shared" si="2"/>
        <v>327</v>
      </c>
      <c r="G46" s="180"/>
    </row>
    <row r="47" spans="1:7" ht="15" customHeight="1">
      <c r="A47" s="184" t="s">
        <v>116</v>
      </c>
      <c r="B47" s="185"/>
      <c r="C47" s="185"/>
      <c r="D47" s="251">
        <v>94</v>
      </c>
      <c r="E47" s="251">
        <v>93</v>
      </c>
      <c r="F47" s="211">
        <f t="shared" si="2"/>
        <v>187</v>
      </c>
      <c r="G47" s="180"/>
    </row>
    <row r="48" spans="1:7" ht="15" customHeight="1">
      <c r="A48" s="181" t="s">
        <v>92</v>
      </c>
      <c r="B48" s="185"/>
      <c r="C48" s="185"/>
      <c r="D48" s="251">
        <v>356</v>
      </c>
      <c r="E48" s="251">
        <v>383</v>
      </c>
      <c r="F48" s="211">
        <f t="shared" si="2"/>
        <v>739</v>
      </c>
      <c r="G48" s="180"/>
    </row>
    <row r="49" spans="1:7" ht="15" customHeight="1">
      <c r="A49" s="184" t="s">
        <v>90</v>
      </c>
      <c r="B49" s="185"/>
      <c r="C49" s="185"/>
      <c r="D49" s="251">
        <v>213</v>
      </c>
      <c r="E49" s="251">
        <v>57</v>
      </c>
      <c r="F49" s="211">
        <f t="shared" si="2"/>
        <v>270</v>
      </c>
      <c r="G49" s="180"/>
    </row>
    <row r="50" spans="1:7" ht="12.75">
      <c r="A50" s="184" t="s">
        <v>117</v>
      </c>
      <c r="B50" s="182"/>
      <c r="C50" s="182"/>
      <c r="D50" s="201">
        <v>321</v>
      </c>
      <c r="E50" s="201">
        <v>325</v>
      </c>
      <c r="F50" s="211">
        <f t="shared" si="2"/>
        <v>646</v>
      </c>
      <c r="G50" s="180"/>
    </row>
    <row r="51" spans="1:7" ht="15" customHeight="1">
      <c r="A51" s="184" t="s">
        <v>91</v>
      </c>
      <c r="B51" s="182"/>
      <c r="C51" s="182"/>
      <c r="D51" s="201">
        <v>590</v>
      </c>
      <c r="E51" s="201">
        <v>596</v>
      </c>
      <c r="F51" s="211">
        <f t="shared" si="2"/>
        <v>1186</v>
      </c>
      <c r="G51" s="180"/>
    </row>
    <row r="52" spans="1:7" ht="12.75">
      <c r="A52" s="187" t="s">
        <v>89</v>
      </c>
      <c r="B52" s="182"/>
      <c r="C52" s="182"/>
      <c r="D52" s="201">
        <v>702</v>
      </c>
      <c r="E52" s="201">
        <v>813</v>
      </c>
      <c r="F52" s="211">
        <f t="shared" si="2"/>
        <v>1515</v>
      </c>
      <c r="G52" s="180"/>
    </row>
    <row r="53" spans="1:7" ht="12.75">
      <c r="A53" s="184" t="s">
        <v>158</v>
      </c>
      <c r="B53" s="185"/>
      <c r="C53" s="185"/>
      <c r="D53" s="251">
        <v>13</v>
      </c>
      <c r="E53" s="251">
        <v>26</v>
      </c>
      <c r="F53" s="211">
        <f t="shared" si="2"/>
        <v>39</v>
      </c>
      <c r="G53" s="180"/>
    </row>
    <row r="54" spans="1:7" ht="12.75">
      <c r="A54" s="181" t="s">
        <v>159</v>
      </c>
      <c r="B54" s="185"/>
      <c r="C54" s="185"/>
      <c r="D54" s="251">
        <v>19</v>
      </c>
      <c r="E54" s="251">
        <v>28</v>
      </c>
      <c r="F54" s="211">
        <f t="shared" si="2"/>
        <v>47</v>
      </c>
      <c r="G54" s="180"/>
    </row>
    <row r="55" spans="1:7" ht="12.75">
      <c r="A55" s="184" t="s">
        <v>160</v>
      </c>
      <c r="B55" s="185"/>
      <c r="C55" s="185"/>
      <c r="D55" s="251">
        <v>410</v>
      </c>
      <c r="E55" s="251">
        <v>490</v>
      </c>
      <c r="F55" s="211">
        <f t="shared" si="2"/>
        <v>900</v>
      </c>
      <c r="G55" s="180"/>
    </row>
    <row r="56" spans="1:7" ht="12.75">
      <c r="A56" s="184" t="s">
        <v>161</v>
      </c>
      <c r="B56" s="182"/>
      <c r="C56" s="182"/>
      <c r="D56" s="201">
        <v>38</v>
      </c>
      <c r="E56" s="201">
        <v>35</v>
      </c>
      <c r="F56" s="211">
        <f t="shared" si="2"/>
        <v>73</v>
      </c>
      <c r="G56" s="180"/>
    </row>
    <row r="57" spans="1:7" ht="12.75">
      <c r="A57" s="184" t="s">
        <v>162</v>
      </c>
      <c r="B57" s="182"/>
      <c r="C57" s="182"/>
      <c r="D57" s="201">
        <v>3</v>
      </c>
      <c r="E57" s="201">
        <v>8</v>
      </c>
      <c r="F57" s="211">
        <f t="shared" si="2"/>
        <v>11</v>
      </c>
      <c r="G57" s="180"/>
    </row>
    <row r="58" spans="1:7" ht="12.75">
      <c r="A58" s="188" t="s">
        <v>44</v>
      </c>
      <c r="B58" s="189"/>
      <c r="C58" s="189"/>
      <c r="D58" s="202">
        <v>290</v>
      </c>
      <c r="E58" s="202">
        <v>495</v>
      </c>
      <c r="F58" s="211">
        <f t="shared" si="2"/>
        <v>785</v>
      </c>
      <c r="G58" s="180"/>
    </row>
    <row r="59" spans="1:7" ht="12.75">
      <c r="A59" s="163" t="s">
        <v>26</v>
      </c>
      <c r="B59" s="203"/>
      <c r="C59" s="204"/>
      <c r="D59" s="205">
        <f>SUM(D44:D58)</f>
        <v>6206</v>
      </c>
      <c r="E59" s="206">
        <f>SUM(E44:E58)</f>
        <v>7051</v>
      </c>
      <c r="F59" s="207">
        <f>SUM(F44:F58)</f>
        <v>13257</v>
      </c>
      <c r="G59" s="197"/>
    </row>
    <row r="60" spans="1:7" s="14" customFormat="1" ht="13.5" thickBot="1">
      <c r="A60" s="198"/>
      <c r="B60" s="77"/>
      <c r="C60" s="77"/>
      <c r="D60" s="79"/>
      <c r="E60" s="79"/>
      <c r="F60" s="79"/>
      <c r="G60" s="80"/>
    </row>
    <row r="61" spans="1:7" ht="12.75">
      <c r="A61" s="23" t="s">
        <v>153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9" t="s">
        <v>154</v>
      </c>
      <c r="B79" s="160"/>
      <c r="C79" s="160"/>
      <c r="D79" s="160"/>
      <c r="E79" s="160"/>
      <c r="F79" s="161"/>
      <c r="G79" s="235"/>
    </row>
    <row r="80" spans="1:7" ht="12.75">
      <c r="A80" s="163"/>
      <c r="B80" s="164"/>
      <c r="C80" s="165"/>
      <c r="D80" s="166" t="s">
        <v>4</v>
      </c>
      <c r="E80" s="166"/>
      <c r="F80" s="167"/>
      <c r="G80" s="168"/>
    </row>
    <row r="81" spans="1:7" ht="12.75">
      <c r="A81" s="208" t="s">
        <v>86</v>
      </c>
      <c r="B81" s="209"/>
      <c r="C81" s="210"/>
      <c r="D81" s="172" t="s">
        <v>6</v>
      </c>
      <c r="E81" s="172" t="s">
        <v>8</v>
      </c>
      <c r="F81" s="173" t="s">
        <v>2</v>
      </c>
      <c r="G81" s="174"/>
    </row>
    <row r="82" spans="1:7" ht="15" customHeight="1">
      <c r="A82" s="175" t="s">
        <v>87</v>
      </c>
      <c r="B82" s="213"/>
      <c r="C82" s="177"/>
      <c r="D82" s="200">
        <v>337</v>
      </c>
      <c r="E82" s="200">
        <v>343</v>
      </c>
      <c r="F82" s="211">
        <f>D82+E82</f>
        <v>680</v>
      </c>
      <c r="G82" s="180"/>
    </row>
    <row r="83" spans="1:7" ht="15" customHeight="1">
      <c r="A83" s="184" t="s">
        <v>115</v>
      </c>
      <c r="B83" s="185"/>
      <c r="C83" s="185"/>
      <c r="D83" s="251">
        <v>861</v>
      </c>
      <c r="E83" s="251">
        <v>904</v>
      </c>
      <c r="F83" s="211">
        <f aca="true" t="shared" si="3" ref="F83:F96">D83+E83</f>
        <v>1765</v>
      </c>
      <c r="G83" s="180"/>
    </row>
    <row r="84" spans="1:7" ht="15" customHeight="1">
      <c r="A84" s="184" t="s">
        <v>88</v>
      </c>
      <c r="B84" s="185"/>
      <c r="C84" s="185"/>
      <c r="D84" s="251">
        <v>137</v>
      </c>
      <c r="E84" s="251">
        <v>135</v>
      </c>
      <c r="F84" s="211">
        <f t="shared" si="3"/>
        <v>272</v>
      </c>
      <c r="G84" s="180"/>
    </row>
    <row r="85" spans="1:7" ht="15" customHeight="1">
      <c r="A85" s="184" t="s">
        <v>116</v>
      </c>
      <c r="B85" s="185"/>
      <c r="C85" s="185"/>
      <c r="D85" s="251">
        <v>514</v>
      </c>
      <c r="E85" s="251">
        <v>546</v>
      </c>
      <c r="F85" s="211">
        <f t="shared" si="3"/>
        <v>1060</v>
      </c>
      <c r="G85" s="180"/>
    </row>
    <row r="86" spans="1:7" ht="15" customHeight="1">
      <c r="A86" s="181" t="s">
        <v>92</v>
      </c>
      <c r="B86" s="185"/>
      <c r="C86" s="185"/>
      <c r="D86" s="251">
        <v>55</v>
      </c>
      <c r="E86" s="251">
        <v>57</v>
      </c>
      <c r="F86" s="211">
        <f t="shared" si="3"/>
        <v>112</v>
      </c>
      <c r="G86" s="180"/>
    </row>
    <row r="87" spans="1:7" ht="15" customHeight="1">
      <c r="A87" s="184" t="s">
        <v>90</v>
      </c>
      <c r="B87" s="185"/>
      <c r="C87" s="185"/>
      <c r="D87" s="251">
        <v>891</v>
      </c>
      <c r="E87" s="251">
        <v>874</v>
      </c>
      <c r="F87" s="211">
        <f t="shared" si="3"/>
        <v>1765</v>
      </c>
      <c r="G87" s="180"/>
    </row>
    <row r="88" spans="1:7" ht="12.75">
      <c r="A88" s="184" t="s">
        <v>117</v>
      </c>
      <c r="B88" s="182"/>
      <c r="C88" s="182"/>
      <c r="D88" s="201">
        <v>585</v>
      </c>
      <c r="E88" s="201">
        <v>649</v>
      </c>
      <c r="F88" s="211">
        <f t="shared" si="3"/>
        <v>1234</v>
      </c>
      <c r="G88" s="180"/>
    </row>
    <row r="89" spans="1:7" ht="15" customHeight="1">
      <c r="A89" s="184" t="s">
        <v>91</v>
      </c>
      <c r="B89" s="182"/>
      <c r="C89" s="182"/>
      <c r="D89" s="201">
        <v>17</v>
      </c>
      <c r="E89" s="201">
        <v>14</v>
      </c>
      <c r="F89" s="211">
        <f t="shared" si="3"/>
        <v>31</v>
      </c>
      <c r="G89" s="180"/>
    </row>
    <row r="90" spans="1:7" ht="12.75">
      <c r="A90" s="187" t="s">
        <v>89</v>
      </c>
      <c r="B90" s="182"/>
      <c r="C90" s="182"/>
      <c r="D90" s="201">
        <v>430</v>
      </c>
      <c r="E90" s="201">
        <v>441</v>
      </c>
      <c r="F90" s="211">
        <f t="shared" si="3"/>
        <v>871</v>
      </c>
      <c r="G90" s="180"/>
    </row>
    <row r="91" spans="1:7" ht="12.75">
      <c r="A91" s="184" t="s">
        <v>158</v>
      </c>
      <c r="B91" s="185"/>
      <c r="C91" s="185"/>
      <c r="D91" s="251">
        <v>2269</v>
      </c>
      <c r="E91" s="251">
        <v>2297</v>
      </c>
      <c r="F91" s="211">
        <f t="shared" si="3"/>
        <v>4566</v>
      </c>
      <c r="G91" s="180"/>
    </row>
    <row r="92" spans="1:7" ht="12.75">
      <c r="A92" s="181" t="s">
        <v>159</v>
      </c>
      <c r="B92" s="185"/>
      <c r="C92" s="185"/>
      <c r="D92" s="251">
        <v>841</v>
      </c>
      <c r="E92" s="251">
        <v>949</v>
      </c>
      <c r="F92" s="211">
        <f t="shared" si="3"/>
        <v>1790</v>
      </c>
      <c r="G92" s="180"/>
    </row>
    <row r="93" spans="1:7" ht="12.75">
      <c r="A93" s="184" t="s">
        <v>160</v>
      </c>
      <c r="B93" s="185"/>
      <c r="C93" s="185"/>
      <c r="D93" s="251">
        <v>423</v>
      </c>
      <c r="E93" s="251">
        <v>457</v>
      </c>
      <c r="F93" s="211">
        <f t="shared" si="3"/>
        <v>880</v>
      </c>
      <c r="G93" s="180"/>
    </row>
    <row r="94" spans="1:7" ht="12.75">
      <c r="A94" s="184" t="s">
        <v>161</v>
      </c>
      <c r="B94" s="182"/>
      <c r="C94" s="182"/>
      <c r="D94" s="201">
        <v>35</v>
      </c>
      <c r="E94" s="201">
        <v>45</v>
      </c>
      <c r="F94" s="211">
        <f t="shared" si="3"/>
        <v>80</v>
      </c>
      <c r="G94" s="180"/>
    </row>
    <row r="95" spans="1:7" ht="12.75">
      <c r="A95" s="184" t="s">
        <v>162</v>
      </c>
      <c r="B95" s="182"/>
      <c r="C95" s="182"/>
      <c r="D95" s="201">
        <v>2</v>
      </c>
      <c r="E95" s="201">
        <v>7</v>
      </c>
      <c r="F95" s="211">
        <f t="shared" si="3"/>
        <v>9</v>
      </c>
      <c r="G95" s="180"/>
    </row>
    <row r="96" spans="1:7" ht="12.75">
      <c r="A96" s="188" t="s">
        <v>44</v>
      </c>
      <c r="D96" s="202">
        <v>664</v>
      </c>
      <c r="E96" s="202">
        <v>638</v>
      </c>
      <c r="F96" s="211">
        <f t="shared" si="3"/>
        <v>1302</v>
      </c>
      <c r="G96" s="180"/>
    </row>
    <row r="97" spans="1:7" ht="12.75">
      <c r="A97" s="191" t="s">
        <v>26</v>
      </c>
      <c r="B97" s="192"/>
      <c r="C97" s="193"/>
      <c r="D97" s="194">
        <f>SUM(D82:D96)</f>
        <v>8061</v>
      </c>
      <c r="E97" s="195">
        <f>SUM(E82:E96)</f>
        <v>8356</v>
      </c>
      <c r="F97" s="196">
        <f>SUM(F82:F96)</f>
        <v>16417</v>
      </c>
      <c r="G97" s="197"/>
    </row>
    <row r="98" spans="1:7" s="14" customFormat="1" ht="13.5" thickBot="1">
      <c r="A98" s="198"/>
      <c r="B98" s="77"/>
      <c r="C98" s="77"/>
      <c r="D98" s="79"/>
      <c r="E98" s="79"/>
      <c r="F98" s="79"/>
      <c r="G98" s="80"/>
    </row>
    <row r="99" spans="1:7" ht="12.75">
      <c r="A99" s="23" t="s">
        <v>155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56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9" t="s">
        <v>156</v>
      </c>
      <c r="B117" s="160"/>
      <c r="C117" s="160"/>
      <c r="D117" s="160"/>
      <c r="E117" s="160"/>
      <c r="F117" s="161"/>
      <c r="G117" s="235"/>
    </row>
    <row r="118" spans="1:7" ht="12.75">
      <c r="A118" s="163"/>
      <c r="B118" s="164"/>
      <c r="C118" s="165"/>
      <c r="D118" s="166" t="s">
        <v>4</v>
      </c>
      <c r="E118" s="166"/>
      <c r="F118" s="167"/>
      <c r="G118" s="168"/>
    </row>
    <row r="119" spans="1:7" ht="12.75">
      <c r="A119" s="208" t="s">
        <v>86</v>
      </c>
      <c r="B119" s="209"/>
      <c r="C119" s="210"/>
      <c r="D119" s="172" t="s">
        <v>6</v>
      </c>
      <c r="E119" s="172" t="s">
        <v>8</v>
      </c>
      <c r="F119" s="173" t="s">
        <v>2</v>
      </c>
      <c r="G119" s="174"/>
    </row>
    <row r="120" spans="1:7" ht="15" customHeight="1">
      <c r="A120" s="175" t="s">
        <v>87</v>
      </c>
      <c r="B120" s="176"/>
      <c r="C120" s="176"/>
      <c r="D120" s="251">
        <v>69</v>
      </c>
      <c r="E120" s="251">
        <v>55</v>
      </c>
      <c r="F120" s="211">
        <f>D120+E120</f>
        <v>124</v>
      </c>
      <c r="G120" s="180"/>
    </row>
    <row r="121" spans="1:7" ht="15" customHeight="1">
      <c r="A121" s="184" t="s">
        <v>115</v>
      </c>
      <c r="B121" s="185"/>
      <c r="C121" s="185"/>
      <c r="D121" s="251">
        <v>2255</v>
      </c>
      <c r="E121" s="251">
        <v>2528</v>
      </c>
      <c r="F121" s="211">
        <f aca="true" t="shared" si="4" ref="F121:F134">D121+E121</f>
        <v>4783</v>
      </c>
      <c r="G121" s="180"/>
    </row>
    <row r="122" spans="1:7" ht="15" customHeight="1">
      <c r="A122" s="184" t="s">
        <v>88</v>
      </c>
      <c r="B122" s="185"/>
      <c r="C122" s="185"/>
      <c r="D122" s="251">
        <v>139</v>
      </c>
      <c r="E122" s="251">
        <v>148</v>
      </c>
      <c r="F122" s="211">
        <f t="shared" si="4"/>
        <v>287</v>
      </c>
      <c r="G122" s="180"/>
    </row>
    <row r="123" spans="1:7" ht="15" customHeight="1">
      <c r="A123" s="184" t="s">
        <v>116</v>
      </c>
      <c r="B123" s="185"/>
      <c r="C123" s="185"/>
      <c r="D123" s="251">
        <v>61</v>
      </c>
      <c r="E123" s="251">
        <v>69</v>
      </c>
      <c r="F123" s="211">
        <f t="shared" si="4"/>
        <v>130</v>
      </c>
      <c r="G123" s="180"/>
    </row>
    <row r="124" spans="1:7" ht="15" customHeight="1">
      <c r="A124" s="181" t="s">
        <v>92</v>
      </c>
      <c r="B124" s="185"/>
      <c r="C124" s="185"/>
      <c r="D124" s="251">
        <v>388</v>
      </c>
      <c r="E124" s="251">
        <v>427</v>
      </c>
      <c r="F124" s="211">
        <f t="shared" si="4"/>
        <v>815</v>
      </c>
      <c r="G124" s="180"/>
    </row>
    <row r="125" spans="1:7" ht="15" customHeight="1">
      <c r="A125" s="184" t="s">
        <v>90</v>
      </c>
      <c r="B125" s="185"/>
      <c r="C125" s="185"/>
      <c r="D125" s="251">
        <v>177</v>
      </c>
      <c r="E125" s="251">
        <v>237</v>
      </c>
      <c r="F125" s="211">
        <f t="shared" si="4"/>
        <v>414</v>
      </c>
      <c r="G125" s="180"/>
    </row>
    <row r="126" spans="1:7" ht="12.75">
      <c r="A126" s="184" t="s">
        <v>117</v>
      </c>
      <c r="B126" s="182"/>
      <c r="C126" s="182"/>
      <c r="D126" s="251">
        <v>557</v>
      </c>
      <c r="E126" s="251">
        <v>634</v>
      </c>
      <c r="F126" s="211">
        <f t="shared" si="4"/>
        <v>1191</v>
      </c>
      <c r="G126" s="180"/>
    </row>
    <row r="127" spans="1:7" ht="15" customHeight="1">
      <c r="A127" s="184" t="s">
        <v>91</v>
      </c>
      <c r="B127" s="182"/>
      <c r="C127" s="182"/>
      <c r="D127" s="251">
        <v>440</v>
      </c>
      <c r="E127" s="251">
        <v>395</v>
      </c>
      <c r="F127" s="211">
        <f t="shared" si="4"/>
        <v>835</v>
      </c>
      <c r="G127" s="180"/>
    </row>
    <row r="128" spans="1:7" ht="12.75">
      <c r="A128" s="187" t="s">
        <v>89</v>
      </c>
      <c r="B128" s="185"/>
      <c r="C128" s="185"/>
      <c r="D128" s="251">
        <v>785</v>
      </c>
      <c r="E128" s="251">
        <v>963</v>
      </c>
      <c r="F128" s="211">
        <f t="shared" si="4"/>
        <v>1748</v>
      </c>
      <c r="G128" s="180"/>
    </row>
    <row r="129" spans="1:7" ht="12.75">
      <c r="A129" s="184" t="s">
        <v>158</v>
      </c>
      <c r="B129" s="185"/>
      <c r="C129" s="185"/>
      <c r="D129" s="251">
        <v>0</v>
      </c>
      <c r="E129" s="251">
        <v>0</v>
      </c>
      <c r="F129" s="211">
        <f t="shared" si="4"/>
        <v>0</v>
      </c>
      <c r="G129" s="180"/>
    </row>
    <row r="130" spans="1:7" ht="12.75">
      <c r="A130" s="181" t="s">
        <v>159</v>
      </c>
      <c r="B130" s="185"/>
      <c r="C130" s="185"/>
      <c r="D130" s="251">
        <v>0</v>
      </c>
      <c r="E130" s="251">
        <v>0</v>
      </c>
      <c r="F130" s="211">
        <f t="shared" si="4"/>
        <v>0</v>
      </c>
      <c r="G130" s="180"/>
    </row>
    <row r="131" spans="1:7" ht="12.75">
      <c r="A131" s="184" t="s">
        <v>160</v>
      </c>
      <c r="B131" s="185"/>
      <c r="C131" s="185"/>
      <c r="D131" s="251">
        <v>381</v>
      </c>
      <c r="E131" s="251">
        <v>259</v>
      </c>
      <c r="F131" s="211">
        <f t="shared" si="4"/>
        <v>640</v>
      </c>
      <c r="G131" s="180"/>
    </row>
    <row r="132" spans="1:7" ht="12.75">
      <c r="A132" s="184" t="s">
        <v>161</v>
      </c>
      <c r="B132" s="182"/>
      <c r="C132" s="182"/>
      <c r="D132" s="251">
        <v>33</v>
      </c>
      <c r="E132" s="251">
        <v>32</v>
      </c>
      <c r="F132" s="211">
        <f t="shared" si="4"/>
        <v>65</v>
      </c>
      <c r="G132" s="180"/>
    </row>
    <row r="133" spans="1:7" ht="12.75">
      <c r="A133" s="184" t="s">
        <v>162</v>
      </c>
      <c r="B133" s="182"/>
      <c r="C133" s="182"/>
      <c r="D133" s="201">
        <v>0</v>
      </c>
      <c r="E133" s="201">
        <v>0</v>
      </c>
      <c r="F133" s="211">
        <f t="shared" si="4"/>
        <v>0</v>
      </c>
      <c r="G133" s="180"/>
    </row>
    <row r="134" spans="1:7" ht="12.75">
      <c r="A134" s="188" t="s">
        <v>44</v>
      </c>
      <c r="D134" s="251">
        <v>96</v>
      </c>
      <c r="E134" s="251">
        <v>272</v>
      </c>
      <c r="F134" s="211">
        <f t="shared" si="4"/>
        <v>368</v>
      </c>
      <c r="G134" s="180"/>
    </row>
    <row r="135" spans="1:7" ht="12.75">
      <c r="A135" s="191" t="s">
        <v>26</v>
      </c>
      <c r="B135" s="192"/>
      <c r="C135" s="193"/>
      <c r="D135" s="194">
        <f>SUM(D120:D134)</f>
        <v>5381</v>
      </c>
      <c r="E135" s="195">
        <f>SUM(E120:E134)</f>
        <v>6019</v>
      </c>
      <c r="F135" s="196">
        <f>SUM(D135:E135)</f>
        <v>11400</v>
      </c>
      <c r="G135" s="197"/>
    </row>
    <row r="136" spans="1:7" s="14" customFormat="1" ht="13.5" thickBot="1">
      <c r="A136" s="198"/>
      <c r="B136" s="77"/>
      <c r="C136" s="77"/>
      <c r="D136" s="79"/>
      <c r="E136" s="79"/>
      <c r="F136" s="79"/>
      <c r="G136" s="80"/>
    </row>
    <row r="137" spans="1:7" ht="12.75">
      <c r="A137" s="23" t="s">
        <v>157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tabSelected="1" view="pageBreakPreview" zoomScaleSheetLayoutView="100" workbookViewId="0" topLeftCell="A1">
      <selection activeCell="F109" sqref="F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80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84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69</v>
      </c>
      <c r="B7" s="176"/>
      <c r="C7" s="177"/>
      <c r="D7" s="178">
        <f aca="true" t="shared" si="0" ref="D7:E15">D38+D70+D102</f>
        <v>505</v>
      </c>
      <c r="E7" s="178">
        <f t="shared" si="0"/>
        <v>481</v>
      </c>
      <c r="F7" s="179">
        <f aca="true" t="shared" si="1" ref="F7:F16">SUM(D7:E7)</f>
        <v>986</v>
      </c>
      <c r="G7" s="180"/>
    </row>
    <row r="8" spans="1:7" ht="15" customHeight="1">
      <c r="A8" s="184" t="s">
        <v>170</v>
      </c>
      <c r="B8" s="185"/>
      <c r="C8" s="186"/>
      <c r="D8" s="178">
        <f t="shared" si="0"/>
        <v>915</v>
      </c>
      <c r="E8" s="178">
        <f t="shared" si="0"/>
        <v>993</v>
      </c>
      <c r="F8" s="179">
        <f t="shared" si="1"/>
        <v>1908</v>
      </c>
      <c r="G8" s="180"/>
    </row>
    <row r="9" spans="1:7" ht="15" customHeight="1">
      <c r="A9" s="184" t="s">
        <v>70</v>
      </c>
      <c r="B9" s="185"/>
      <c r="C9" s="186"/>
      <c r="D9" s="178">
        <f t="shared" si="0"/>
        <v>4679</v>
      </c>
      <c r="E9" s="178">
        <f t="shared" si="0"/>
        <v>5179</v>
      </c>
      <c r="F9" s="179">
        <f t="shared" si="1"/>
        <v>9858</v>
      </c>
      <c r="G9" s="180"/>
    </row>
    <row r="10" spans="1:7" ht="12.75">
      <c r="A10" s="181" t="s">
        <v>71</v>
      </c>
      <c r="B10" s="182"/>
      <c r="C10" s="183"/>
      <c r="D10" s="178">
        <f t="shared" si="0"/>
        <v>1453</v>
      </c>
      <c r="E10" s="178">
        <f t="shared" si="0"/>
        <v>1920</v>
      </c>
      <c r="F10" s="179">
        <f t="shared" si="1"/>
        <v>3373</v>
      </c>
      <c r="G10" s="180"/>
    </row>
    <row r="11" spans="1:7" ht="15" customHeight="1">
      <c r="A11" s="184" t="s">
        <v>72</v>
      </c>
      <c r="B11" s="185"/>
      <c r="C11" s="186"/>
      <c r="D11" s="178">
        <f t="shared" si="0"/>
        <v>1235</v>
      </c>
      <c r="E11" s="178">
        <f t="shared" si="0"/>
        <v>1207</v>
      </c>
      <c r="F11" s="179">
        <f t="shared" si="1"/>
        <v>2442</v>
      </c>
      <c r="G11" s="180"/>
    </row>
    <row r="12" spans="1:7" ht="15" customHeight="1">
      <c r="A12" s="184" t="s">
        <v>73</v>
      </c>
      <c r="B12" s="185"/>
      <c r="C12" s="186"/>
      <c r="D12" s="178">
        <f t="shared" si="0"/>
        <v>1143</v>
      </c>
      <c r="E12" s="178">
        <f t="shared" si="0"/>
        <v>1236</v>
      </c>
      <c r="F12" s="179">
        <f t="shared" si="1"/>
        <v>2379</v>
      </c>
      <c r="G12" s="180"/>
    </row>
    <row r="13" spans="1:7" ht="15" customHeight="1">
      <c r="A13" s="184" t="s">
        <v>74</v>
      </c>
      <c r="B13" s="185"/>
      <c r="C13" s="186"/>
      <c r="D13" s="178">
        <f t="shared" si="0"/>
        <v>1494</v>
      </c>
      <c r="E13" s="178">
        <f t="shared" si="0"/>
        <v>1748</v>
      </c>
      <c r="F13" s="179">
        <f t="shared" si="1"/>
        <v>3242</v>
      </c>
      <c r="G13" s="180"/>
    </row>
    <row r="14" spans="1:7" ht="12.75">
      <c r="A14" s="187" t="s">
        <v>75</v>
      </c>
      <c r="B14" s="182"/>
      <c r="C14" s="183"/>
      <c r="D14" s="178">
        <f t="shared" si="0"/>
        <v>7578</v>
      </c>
      <c r="E14" s="178">
        <f t="shared" si="0"/>
        <v>8038</v>
      </c>
      <c r="F14" s="179">
        <f t="shared" si="1"/>
        <v>15616</v>
      </c>
      <c r="G14" s="180"/>
    </row>
    <row r="15" spans="1:7" ht="12.75">
      <c r="A15" s="188" t="s">
        <v>76</v>
      </c>
      <c r="B15" s="189"/>
      <c r="C15" s="190"/>
      <c r="D15" s="178">
        <f t="shared" si="0"/>
        <v>622</v>
      </c>
      <c r="E15" s="178">
        <f t="shared" si="0"/>
        <v>648</v>
      </c>
      <c r="F15" s="179">
        <f t="shared" si="1"/>
        <v>1270</v>
      </c>
      <c r="G15" s="180"/>
    </row>
    <row r="16" spans="1:7" ht="12.75">
      <c r="A16" s="191" t="s">
        <v>26</v>
      </c>
      <c r="B16" s="192"/>
      <c r="C16" s="193"/>
      <c r="D16" s="194">
        <f>SUM(D7:D15)</f>
        <v>19624</v>
      </c>
      <c r="E16" s="195">
        <f>SUM(E7:E15)</f>
        <v>21450</v>
      </c>
      <c r="F16" s="195">
        <f t="shared" si="1"/>
        <v>41074</v>
      </c>
      <c r="G16" s="197"/>
    </row>
    <row r="17" spans="1:7" s="14" customFormat="1" ht="13.5" thickBot="1">
      <c r="A17" s="198"/>
      <c r="B17" s="77"/>
      <c r="C17" s="77"/>
      <c r="D17" s="79"/>
      <c r="E17" s="79"/>
      <c r="F17" s="79"/>
      <c r="G17" s="80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70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9" t="s">
        <v>163</v>
      </c>
      <c r="B35" s="160"/>
      <c r="C35" s="160"/>
      <c r="D35" s="160"/>
      <c r="E35" s="160"/>
      <c r="F35" s="161"/>
      <c r="G35" s="235"/>
    </row>
    <row r="36" spans="1:7" ht="12.75">
      <c r="A36" s="163"/>
      <c r="B36" s="164"/>
      <c r="C36" s="165"/>
      <c r="D36" s="166" t="s">
        <v>4</v>
      </c>
      <c r="E36" s="166"/>
      <c r="F36" s="167"/>
      <c r="G36" s="168"/>
    </row>
    <row r="37" spans="1:7" ht="12.75">
      <c r="A37" s="169" t="s">
        <v>84</v>
      </c>
      <c r="B37" s="170"/>
      <c r="C37" s="171"/>
      <c r="D37" s="172" t="s">
        <v>6</v>
      </c>
      <c r="E37" s="172" t="s">
        <v>8</v>
      </c>
      <c r="F37" s="173" t="s">
        <v>2</v>
      </c>
      <c r="G37" s="174"/>
    </row>
    <row r="38" spans="1:7" ht="15" customHeight="1">
      <c r="A38" s="175" t="s">
        <v>69</v>
      </c>
      <c r="B38" s="176"/>
      <c r="C38" s="177"/>
      <c r="D38" s="178">
        <v>276</v>
      </c>
      <c r="E38" s="178">
        <v>255</v>
      </c>
      <c r="F38" s="179">
        <f>D38+E38</f>
        <v>531</v>
      </c>
      <c r="G38" s="180"/>
    </row>
    <row r="39" spans="1:7" ht="15" customHeight="1">
      <c r="A39" s="184" t="s">
        <v>170</v>
      </c>
      <c r="B39" s="185"/>
      <c r="C39" s="186"/>
      <c r="D39" s="178">
        <v>226</v>
      </c>
      <c r="E39" s="178">
        <v>252</v>
      </c>
      <c r="F39" s="179">
        <f aca="true" t="shared" si="2" ref="F39:F46">D39+E39</f>
        <v>478</v>
      </c>
      <c r="G39" s="180"/>
    </row>
    <row r="40" spans="1:7" ht="15" customHeight="1">
      <c r="A40" s="184" t="s">
        <v>70</v>
      </c>
      <c r="B40" s="185"/>
      <c r="C40" s="186"/>
      <c r="D40" s="178">
        <v>1898</v>
      </c>
      <c r="E40" s="178">
        <v>2168</v>
      </c>
      <c r="F40" s="179">
        <f t="shared" si="2"/>
        <v>4066</v>
      </c>
      <c r="G40" s="180"/>
    </row>
    <row r="41" spans="1:7" ht="15" customHeight="1">
      <c r="A41" s="181" t="s">
        <v>71</v>
      </c>
      <c r="B41" s="182"/>
      <c r="C41" s="183"/>
      <c r="D41" s="178">
        <v>594</v>
      </c>
      <c r="E41" s="178">
        <v>795</v>
      </c>
      <c r="F41" s="179">
        <f t="shared" si="2"/>
        <v>1389</v>
      </c>
      <c r="G41" s="180"/>
    </row>
    <row r="42" spans="1:7" ht="15" customHeight="1">
      <c r="A42" s="184" t="s">
        <v>72</v>
      </c>
      <c r="B42" s="185"/>
      <c r="C42" s="186"/>
      <c r="D42" s="178">
        <v>699</v>
      </c>
      <c r="E42" s="178">
        <v>692</v>
      </c>
      <c r="F42" s="179">
        <f t="shared" si="2"/>
        <v>1391</v>
      </c>
      <c r="G42" s="180"/>
    </row>
    <row r="43" spans="1:7" ht="12.75">
      <c r="A43" s="184" t="s">
        <v>73</v>
      </c>
      <c r="B43" s="185"/>
      <c r="C43" s="186"/>
      <c r="D43" s="178">
        <v>639</v>
      </c>
      <c r="E43" s="178">
        <v>698</v>
      </c>
      <c r="F43" s="179">
        <f t="shared" si="2"/>
        <v>1337</v>
      </c>
      <c r="G43" s="180"/>
    </row>
    <row r="44" spans="1:7" ht="15" customHeight="1">
      <c r="A44" s="184" t="s">
        <v>74</v>
      </c>
      <c r="B44" s="185"/>
      <c r="C44" s="186"/>
      <c r="D44" s="178">
        <v>744</v>
      </c>
      <c r="E44" s="178">
        <v>900</v>
      </c>
      <c r="F44" s="179">
        <f t="shared" si="2"/>
        <v>1644</v>
      </c>
      <c r="G44" s="180"/>
    </row>
    <row r="45" spans="1:7" ht="12.75">
      <c r="A45" s="187" t="s">
        <v>75</v>
      </c>
      <c r="B45" s="182"/>
      <c r="C45" s="183"/>
      <c r="D45" s="178">
        <v>731</v>
      </c>
      <c r="E45" s="178">
        <v>917</v>
      </c>
      <c r="F45" s="179">
        <f t="shared" si="2"/>
        <v>1648</v>
      </c>
      <c r="G45" s="180"/>
    </row>
    <row r="46" spans="1:7" ht="12.75">
      <c r="A46" s="188" t="s">
        <v>76</v>
      </c>
      <c r="B46" s="189"/>
      <c r="C46" s="190"/>
      <c r="D46" s="178">
        <v>374</v>
      </c>
      <c r="E46" s="178">
        <v>399</v>
      </c>
      <c r="F46" s="179">
        <f t="shared" si="2"/>
        <v>773</v>
      </c>
      <c r="G46" s="180"/>
    </row>
    <row r="47" spans="1:7" ht="12.75">
      <c r="A47" s="163" t="s">
        <v>128</v>
      </c>
      <c r="B47" s="203"/>
      <c r="C47" s="204"/>
      <c r="D47" s="205">
        <f>SUM(D38:D46)</f>
        <v>6181</v>
      </c>
      <c r="E47" s="206">
        <f>SUM(E38:E46)</f>
        <v>7076</v>
      </c>
      <c r="F47" s="207">
        <f>SUM(F38:F46)</f>
        <v>13257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164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165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169" t="s">
        <v>84</v>
      </c>
      <c r="B69" s="170"/>
      <c r="C69" s="171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69</v>
      </c>
      <c r="B70" s="176"/>
      <c r="C70" s="177"/>
      <c r="D70" s="178">
        <v>113</v>
      </c>
      <c r="E70" s="178">
        <v>120</v>
      </c>
      <c r="F70" s="179">
        <f aca="true" t="shared" si="3" ref="F70:F79">SUM(D70:E70)</f>
        <v>233</v>
      </c>
      <c r="G70" s="180"/>
    </row>
    <row r="71" spans="1:7" ht="15" customHeight="1">
      <c r="A71" s="184" t="s">
        <v>170</v>
      </c>
      <c r="B71" s="185"/>
      <c r="C71" s="186"/>
      <c r="D71" s="178">
        <v>338</v>
      </c>
      <c r="E71" s="178">
        <v>355</v>
      </c>
      <c r="F71" s="179">
        <f t="shared" si="3"/>
        <v>693</v>
      </c>
      <c r="G71" s="180"/>
    </row>
    <row r="72" spans="1:7" ht="15" customHeight="1">
      <c r="A72" s="184" t="s">
        <v>70</v>
      </c>
      <c r="B72" s="185"/>
      <c r="C72" s="186"/>
      <c r="D72" s="178">
        <v>1167</v>
      </c>
      <c r="E72" s="178">
        <v>1192</v>
      </c>
      <c r="F72" s="179">
        <f t="shared" si="3"/>
        <v>2359</v>
      </c>
      <c r="G72" s="180"/>
    </row>
    <row r="73" spans="1:7" ht="15" customHeight="1">
      <c r="A73" s="181" t="s">
        <v>71</v>
      </c>
      <c r="B73" s="182"/>
      <c r="C73" s="183"/>
      <c r="D73" s="178">
        <v>235</v>
      </c>
      <c r="E73" s="178">
        <v>341</v>
      </c>
      <c r="F73" s="179">
        <f t="shared" si="3"/>
        <v>576</v>
      </c>
      <c r="G73" s="180"/>
    </row>
    <row r="74" spans="1:7" ht="15" customHeight="1">
      <c r="A74" s="184" t="s">
        <v>72</v>
      </c>
      <c r="B74" s="185"/>
      <c r="C74" s="186"/>
      <c r="D74" s="178">
        <v>78</v>
      </c>
      <c r="E74" s="178">
        <v>59</v>
      </c>
      <c r="F74" s="179">
        <f t="shared" si="3"/>
        <v>137</v>
      </c>
      <c r="G74" s="180"/>
    </row>
    <row r="75" spans="1:7" ht="12.75">
      <c r="A75" s="184" t="s">
        <v>73</v>
      </c>
      <c r="B75" s="185"/>
      <c r="C75" s="186"/>
      <c r="D75" s="178">
        <v>170</v>
      </c>
      <c r="E75" s="178">
        <v>186</v>
      </c>
      <c r="F75" s="179">
        <f t="shared" si="3"/>
        <v>356</v>
      </c>
      <c r="G75" s="180"/>
    </row>
    <row r="76" spans="1:7" ht="15" customHeight="1">
      <c r="A76" s="184" t="s">
        <v>74</v>
      </c>
      <c r="B76" s="185"/>
      <c r="C76" s="186"/>
      <c r="D76" s="178">
        <v>152</v>
      </c>
      <c r="E76" s="178">
        <v>153</v>
      </c>
      <c r="F76" s="179">
        <f t="shared" si="3"/>
        <v>305</v>
      </c>
      <c r="G76" s="180"/>
    </row>
    <row r="77" spans="1:7" ht="12.75">
      <c r="A77" s="187" t="s">
        <v>75</v>
      </c>
      <c r="B77" s="182"/>
      <c r="C77" s="183"/>
      <c r="D77" s="178">
        <v>5750</v>
      </c>
      <c r="E77" s="178">
        <v>5905</v>
      </c>
      <c r="F77" s="179">
        <f t="shared" si="3"/>
        <v>11655</v>
      </c>
      <c r="G77" s="180"/>
    </row>
    <row r="78" spans="1:7" ht="12.75">
      <c r="A78" s="188" t="s">
        <v>76</v>
      </c>
      <c r="B78" s="189"/>
      <c r="C78" s="190"/>
      <c r="D78" s="178">
        <v>59</v>
      </c>
      <c r="E78" s="178">
        <v>44</v>
      </c>
      <c r="F78" s="179">
        <f t="shared" si="3"/>
        <v>103</v>
      </c>
      <c r="G78" s="180"/>
    </row>
    <row r="79" spans="1:7" ht="12.75">
      <c r="A79" s="191" t="s">
        <v>167</v>
      </c>
      <c r="B79" s="192"/>
      <c r="C79" s="193"/>
      <c r="D79" s="194">
        <f>SUM(D70:D78)</f>
        <v>8062</v>
      </c>
      <c r="E79" s="195">
        <f>SUM(E70:E78)</f>
        <v>8355</v>
      </c>
      <c r="F79" s="196">
        <f t="shared" si="3"/>
        <v>16417</v>
      </c>
      <c r="G79" s="197"/>
    </row>
    <row r="80" spans="1:7" s="14" customFormat="1" ht="13.5" thickBot="1">
      <c r="A80" s="198"/>
      <c r="B80" s="77"/>
      <c r="C80" s="77"/>
      <c r="D80" s="79"/>
      <c r="E80" s="79"/>
      <c r="F80" s="79"/>
      <c r="G80" s="80"/>
    </row>
    <row r="81" spans="1:7" ht="12.75">
      <c r="A81" s="23" t="s">
        <v>166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9" t="s">
        <v>168</v>
      </c>
      <c r="B99" s="160"/>
      <c r="C99" s="160"/>
      <c r="D99" s="160"/>
      <c r="E99" s="160"/>
      <c r="F99" s="161"/>
      <c r="G99" s="235"/>
    </row>
    <row r="100" spans="1:7" ht="12.75">
      <c r="A100" s="163"/>
      <c r="B100" s="164"/>
      <c r="C100" s="165"/>
      <c r="D100" s="166" t="s">
        <v>4</v>
      </c>
      <c r="E100" s="166"/>
      <c r="F100" s="167"/>
      <c r="G100" s="168"/>
    </row>
    <row r="101" spans="1:7" ht="12.75">
      <c r="A101" s="169" t="s">
        <v>84</v>
      </c>
      <c r="B101" s="170"/>
      <c r="C101" s="171"/>
      <c r="D101" s="172" t="s">
        <v>6</v>
      </c>
      <c r="E101" s="172" t="s">
        <v>8</v>
      </c>
      <c r="F101" s="173" t="s">
        <v>2</v>
      </c>
      <c r="G101" s="174"/>
    </row>
    <row r="102" spans="1:7" ht="15" customHeight="1">
      <c r="A102" s="175" t="s">
        <v>69</v>
      </c>
      <c r="B102" s="176"/>
      <c r="C102" s="177"/>
      <c r="D102" s="178">
        <v>116</v>
      </c>
      <c r="E102" s="178">
        <v>106</v>
      </c>
      <c r="F102" s="179">
        <f aca="true" t="shared" si="4" ref="F102:F111">SUM(D102:E102)</f>
        <v>222</v>
      </c>
      <c r="G102" s="180"/>
    </row>
    <row r="103" spans="1:7" ht="15" customHeight="1">
      <c r="A103" s="184" t="s">
        <v>170</v>
      </c>
      <c r="B103" s="185"/>
      <c r="C103" s="186"/>
      <c r="D103" s="178">
        <v>351</v>
      </c>
      <c r="E103" s="178">
        <v>386</v>
      </c>
      <c r="F103" s="179">
        <f t="shared" si="4"/>
        <v>737</v>
      </c>
      <c r="G103" s="180"/>
    </row>
    <row r="104" spans="1:7" ht="15" customHeight="1">
      <c r="A104" s="184" t="s">
        <v>70</v>
      </c>
      <c r="B104" s="185"/>
      <c r="C104" s="186"/>
      <c r="D104" s="178">
        <v>1614</v>
      </c>
      <c r="E104" s="178">
        <v>1819</v>
      </c>
      <c r="F104" s="179">
        <f t="shared" si="4"/>
        <v>3433</v>
      </c>
      <c r="G104" s="180"/>
    </row>
    <row r="105" spans="1:7" ht="15" customHeight="1">
      <c r="A105" s="181" t="s">
        <v>71</v>
      </c>
      <c r="B105" s="182"/>
      <c r="C105" s="183"/>
      <c r="D105" s="178">
        <v>624</v>
      </c>
      <c r="E105" s="178">
        <v>784</v>
      </c>
      <c r="F105" s="179">
        <f t="shared" si="4"/>
        <v>1408</v>
      </c>
      <c r="G105" s="180"/>
    </row>
    <row r="106" spans="1:7" ht="15" customHeight="1">
      <c r="A106" s="184" t="s">
        <v>72</v>
      </c>
      <c r="B106" s="185"/>
      <c r="C106" s="186"/>
      <c r="D106" s="178">
        <v>458</v>
      </c>
      <c r="E106" s="178">
        <v>456</v>
      </c>
      <c r="F106" s="179">
        <f t="shared" si="4"/>
        <v>914</v>
      </c>
      <c r="G106" s="180"/>
    </row>
    <row r="107" spans="1:7" ht="12.75">
      <c r="A107" s="184" t="s">
        <v>73</v>
      </c>
      <c r="B107" s="185"/>
      <c r="C107" s="186"/>
      <c r="D107" s="178">
        <v>334</v>
      </c>
      <c r="E107" s="178">
        <v>352</v>
      </c>
      <c r="F107" s="179">
        <f t="shared" si="4"/>
        <v>686</v>
      </c>
      <c r="G107" s="180"/>
    </row>
    <row r="108" spans="1:7" ht="15" customHeight="1">
      <c r="A108" s="184" t="s">
        <v>74</v>
      </c>
      <c r="B108" s="185"/>
      <c r="C108" s="186"/>
      <c r="D108" s="178">
        <v>598</v>
      </c>
      <c r="E108" s="178">
        <v>695</v>
      </c>
      <c r="F108" s="179">
        <f t="shared" si="4"/>
        <v>1293</v>
      </c>
      <c r="G108" s="180"/>
    </row>
    <row r="109" spans="1:7" ht="12.75">
      <c r="A109" s="187" t="s">
        <v>75</v>
      </c>
      <c r="B109" s="182"/>
      <c r="C109" s="183"/>
      <c r="D109" s="178">
        <v>1097</v>
      </c>
      <c r="E109" s="178">
        <v>1216</v>
      </c>
      <c r="F109" s="179">
        <f t="shared" si="4"/>
        <v>2313</v>
      </c>
      <c r="G109" s="180"/>
    </row>
    <row r="110" spans="1:7" ht="12.75">
      <c r="A110" s="188" t="s">
        <v>76</v>
      </c>
      <c r="B110" s="189"/>
      <c r="C110" s="190"/>
      <c r="D110" s="178">
        <v>189</v>
      </c>
      <c r="E110" s="178">
        <v>205</v>
      </c>
      <c r="F110" s="179">
        <f t="shared" si="4"/>
        <v>394</v>
      </c>
      <c r="G110" s="180"/>
    </row>
    <row r="111" spans="1:7" ht="12.75">
      <c r="A111" s="191" t="s">
        <v>135</v>
      </c>
      <c r="B111" s="192"/>
      <c r="C111" s="193"/>
      <c r="D111" s="194">
        <f>SUM(D102:D110)</f>
        <v>5381</v>
      </c>
      <c r="E111" s="195">
        <f>SUM(E102:E110)</f>
        <v>6019</v>
      </c>
      <c r="F111" s="196">
        <f t="shared" si="4"/>
        <v>11400</v>
      </c>
      <c r="G111" s="197"/>
    </row>
    <row r="112" spans="1:7" s="14" customFormat="1" ht="13.5" thickBot="1">
      <c r="A112" s="198"/>
      <c r="B112" s="77"/>
      <c r="C112" s="77"/>
      <c r="D112" s="79"/>
      <c r="E112" s="79"/>
      <c r="F112" s="79"/>
      <c r="G112" s="80"/>
    </row>
    <row r="113" spans="1:7" ht="12.75">
      <c r="A113" s="23" t="s">
        <v>169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2012-02-25T16:32:31Z</dcterms:modified>
  <cp:category/>
  <cp:version/>
  <cp:contentType/>
  <cp:contentStatus/>
</cp:coreProperties>
</file>