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101" windowWidth="7155" windowHeight="6915" tabRatio="845" activeTab="3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<sst xmlns="http://schemas.openxmlformats.org/spreadsheetml/2006/main" count="459" uniqueCount="179">
  <si>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</si>
  <si>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</si>
  <si>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</si>
  <si>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</si>
  <si>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</si>
  <si>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</si>
  <si>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</si>
  <si>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</si>
  <si>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</si>
  <si>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</si>
  <si>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</si>
  <si>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</si>
  <si>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</si>
  <si>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</si>
  <si>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</si>
  <si>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</si>
  <si>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</si>
  <si>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</si>
  <si>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</si>
  <si>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</si>
  <si>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</si>
  <si>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</si>
  <si>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</si>
  <si>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</si>
  <si>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</si>
  <si>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</si>
  <si>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</si>
  <si>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</si>
  <si>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</si>
  <si>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</si>
  <si>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</si>
  <si>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</si>
  <si>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</si>
  <si>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</si>
  <si>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</si>
  <si>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</si>
  <si>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</si>
  <si>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</si>
  <si>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</si>
  <si>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</si>
  <si>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</si>
  <si>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</si>
  <si>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</si>
  <si>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</si>
  <si>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</si>
  <si>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</si>
  <si>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</si>
  <si>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</si>
  <si>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</si>
  <si>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</si>
  <si>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</si>
  <si>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</si>
  <si>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</si>
  <si>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</si>
  <si>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</si>
  <si>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</si>
  <si>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</si>
  <si>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</si>
  <si>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</si>
  <si>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</si>
  <si>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</si>
  <si>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</si>
  <si>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</si>
  <si>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</si>
  <si>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</si>
  <si>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</si>
  <si>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</si>
  <si>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</si>
  <si>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</si>
  <si>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</si>
  <si>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</si>
  <si>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</si>
  <si>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</si>
  <si>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</si>
  <si>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</si>
  <si>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</si>
  <si>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</si>
  <si>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</si>
  <si>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</si>
  <si>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</si>
  <si>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</si>
  <si>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</si>
  <si>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</si>
  <si>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</si>
  <si>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</si>
  <si>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</si>
  <si>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</si>
  <si>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</si>
  <si>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</si>
  <si>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</si>
  <si>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</si>
  <si>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</si>
  <si>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</si>
  <si>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</si>
  <si>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</si>
  <si>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</si>
  <si>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</si>
  <si>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</si>
  <si>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</si>
  <si>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</si>
  <si>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</si>
  <si>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</si>
  <si>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</si>
  <si>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</si>
  <si>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</si>
  <si>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</si>
  <si>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</si>
  <si>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</si>
  <si>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</si>
  <si>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</si>
  <si>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</si>
  <si>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</si>
  <si>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</si>
  <si>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</si>
  <si>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</si>
  <si>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</si>
  <si>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</si>
  <si>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</si>
  <si>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</si>
  <si>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</si>
  <si>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</si>
  <si>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</si>
  <si>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</si>
  <si>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</si>
  <si>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</si>
  <si>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</si>
  <si>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</si>
  <si>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</si>
  <si>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</si>
  <si>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</si>
  <si>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</si>
  <si>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</si>
  <si>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</si>
  <si>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</si>
  <si>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</si>
  <si>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</si>
  <si>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</si>
  <si>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</si>
  <si>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</si>
  <si>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</si>
  <si>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-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</si>
  <si>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</si>
  <si>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</si>
  <si>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</si>
  <si>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</si>
  <si>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</si>
  <si>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</si>
  <si>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</si>
  <si>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</si>
  <si>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</si>
  <si>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</si>
  <si>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</si>
  <si>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</si>
  <si>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</si>
  <si>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</si>
  <si>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</si>
  <si>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</si>
  <si>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</si>
  <si>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</si>
  <si>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</si>
  <si>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</si>
  <si>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</si>
  <si>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</si>
  <si>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</si>
  <si>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</si>
  <si>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</si>
  <si>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</si>
  <si>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</si>
  <si>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</si>
  <si>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</si>
  <si>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</si>
  <si>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</si>
  <si>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As of  26 Jan 2012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</si>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</sst>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0" fontId="4" fillId="0" borderId="35" xfId="0" applyFont="1" applyBorder="1" applyAlignment="1">
      <alignment horizontal="right"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/>
    </xf>
    <xf numFmtId="0" fontId="5" fillId="4" borderId="38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right"/>
    </xf>
    <xf numFmtId="3" fontId="5" fillId="22" borderId="39" xfId="0" applyNumberFormat="1" applyFont="1" applyFill="1" applyBorder="1" applyAlignment="1">
      <alignment/>
    </xf>
    <xf numFmtId="0" fontId="5" fillId="22" borderId="39" xfId="0" applyFont="1" applyFill="1" applyBorder="1" applyAlignment="1">
      <alignment horizontal="right"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40" xfId="0" applyFont="1" applyFill="1" applyBorder="1" applyAlignment="1">
      <alignment/>
    </xf>
    <xf numFmtId="0" fontId="10" fillId="25" borderId="41" xfId="0" applyFont="1" applyFill="1" applyBorder="1" applyAlignment="1">
      <alignment horizontal="centerContinuous"/>
    </xf>
    <xf numFmtId="0" fontId="10" fillId="25" borderId="42" xfId="0" applyFont="1" applyFill="1" applyBorder="1" applyAlignment="1">
      <alignment horizontal="centerContinuous"/>
    </xf>
    <xf numFmtId="0" fontId="7" fillId="25" borderId="43" xfId="0" applyFont="1" applyFill="1" applyBorder="1" applyAlignment="1">
      <alignment horizontal="centerContinuous"/>
    </xf>
    <xf numFmtId="0" fontId="10" fillId="24" borderId="44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41" fontId="4" fillId="0" borderId="4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5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5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8" xfId="0" applyFont="1" applyFill="1" applyBorder="1" applyAlignment="1">
      <alignment/>
    </xf>
    <xf numFmtId="0" fontId="7" fillId="24" borderId="47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9" xfId="0" applyFont="1" applyFill="1" applyBorder="1" applyAlignment="1">
      <alignment horizontal="right"/>
    </xf>
    <xf numFmtId="0" fontId="5" fillId="4" borderId="50" xfId="0" applyFont="1" applyFill="1" applyBorder="1" applyAlignment="1">
      <alignment vertical="top" wrapText="1"/>
    </xf>
    <xf numFmtId="0" fontId="5" fillId="4" borderId="51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41" fontId="4" fillId="0" borderId="53" xfId="0" applyNumberFormat="1" applyFont="1" applyFill="1" applyBorder="1" applyAlignment="1" applyProtection="1">
      <alignment horizontal="right"/>
      <protection locked="0"/>
    </xf>
    <xf numFmtId="41" fontId="4" fillId="0" borderId="54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5" xfId="0" applyNumberFormat="1" applyFont="1" applyBorder="1" applyAlignment="1" applyProtection="1">
      <alignment/>
      <protection locked="0"/>
    </xf>
    <xf numFmtId="3" fontId="4" fillId="0" borderId="56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15" fontId="4" fillId="0" borderId="58" xfId="0" applyNumberFormat="1" applyFont="1" applyBorder="1" applyAlignment="1" applyProtection="1" quotePrefix="1">
      <alignment horizontal="center"/>
      <protection locked="0"/>
    </xf>
    <xf numFmtId="0" fontId="5" fillId="4" borderId="59" xfId="0" applyFont="1" applyFill="1" applyBorder="1" applyAlignment="1">
      <alignment horizontal="center"/>
    </xf>
    <xf numFmtId="0" fontId="4" fillId="0" borderId="60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61" xfId="0" applyFont="1" applyFill="1" applyBorder="1" applyAlignment="1">
      <alignment/>
    </xf>
    <xf numFmtId="0" fontId="5" fillId="4" borderId="6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8" xfId="0" applyFont="1" applyBorder="1" applyAlignment="1">
      <alignment/>
    </xf>
    <xf numFmtId="0" fontId="4" fillId="0" borderId="47" xfId="0" applyFont="1" applyBorder="1" applyAlignment="1">
      <alignment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53" xfId="0" applyNumberFormat="1" applyFont="1" applyFill="1" applyBorder="1" applyAlignment="1" applyProtection="1">
      <alignment/>
      <protection locked="0"/>
    </xf>
    <xf numFmtId="0" fontId="5" fillId="4" borderId="66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7" fontId="4" fillId="0" borderId="69" xfId="0" applyNumberFormat="1" applyFont="1" applyBorder="1" applyAlignment="1" quotePrefix="1">
      <alignment/>
    </xf>
    <xf numFmtId="41" fontId="4" fillId="0" borderId="70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72" xfId="0" applyNumberFormat="1" applyFont="1" applyFill="1" applyBorder="1" applyAlignment="1">
      <alignment/>
    </xf>
    <xf numFmtId="0" fontId="5" fillId="25" borderId="66" xfId="0" applyFont="1" applyFill="1" applyBorder="1" applyAlignment="1">
      <alignment/>
    </xf>
    <xf numFmtId="0" fontId="4" fillId="25" borderId="73" xfId="0" applyFont="1" applyFill="1" applyBorder="1" applyAlignment="1">
      <alignment/>
    </xf>
    <xf numFmtId="0" fontId="10" fillId="25" borderId="74" xfId="0" applyFont="1" applyFill="1" applyBorder="1" applyAlignment="1">
      <alignment horizontal="centerContinuous"/>
    </xf>
    <xf numFmtId="0" fontId="10" fillId="25" borderId="75" xfId="0" applyFont="1" applyFill="1" applyBorder="1" applyAlignment="1">
      <alignment horizontal="centerContinuous"/>
    </xf>
    <xf numFmtId="41" fontId="4" fillId="0" borderId="76" xfId="0" applyNumberFormat="1" applyFont="1" applyFill="1" applyBorder="1" applyAlignment="1" applyProtection="1">
      <alignment/>
      <protection locked="0"/>
    </xf>
    <xf numFmtId="41" fontId="4" fillId="0" borderId="77" xfId="0" applyNumberFormat="1" applyFont="1" applyFill="1" applyBorder="1" applyAlignment="1" applyProtection="1">
      <alignment/>
      <protection locked="0"/>
    </xf>
    <xf numFmtId="41" fontId="4" fillId="0" borderId="78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 horizontal="right"/>
      <protection locked="0"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5" fillId="22" borderId="80" xfId="0" applyFont="1" applyFill="1" applyBorder="1" applyAlignment="1">
      <alignment/>
    </xf>
    <xf numFmtId="0" fontId="5" fillId="22" borderId="81" xfId="0" applyFont="1" applyFill="1" applyBorder="1" applyAlignment="1">
      <alignment/>
    </xf>
    <xf numFmtId="0" fontId="4" fillId="0" borderId="63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41" xfId="0" applyFont="1" applyFill="1" applyBorder="1" applyAlignment="1">
      <alignment vertical="top" wrapText="1"/>
    </xf>
    <xf numFmtId="0" fontId="5" fillId="20" borderId="42" xfId="0" applyFont="1" applyFill="1" applyBorder="1" applyAlignment="1">
      <alignment horizontal="center" vertical="top" wrapText="1"/>
    </xf>
    <xf numFmtId="0" fontId="5" fillId="20" borderId="43" xfId="0" applyFont="1" applyFill="1" applyBorder="1" applyAlignment="1">
      <alignment horizontal="center" vertical="top" wrapText="1"/>
    </xf>
    <xf numFmtId="0" fontId="5" fillId="20" borderId="42" xfId="0" applyFont="1" applyFill="1" applyBorder="1" applyAlignment="1">
      <alignment horizontal="centerContinuous" vertical="top" wrapText="1"/>
    </xf>
    <xf numFmtId="0" fontId="5" fillId="20" borderId="5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3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5" fillId="4" borderId="8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4" xfId="0" applyFont="1" applyBorder="1" applyAlignment="1">
      <alignment vertical="top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3" fontId="4" fillId="0" borderId="87" xfId="0" applyNumberFormat="1" applyFont="1" applyBorder="1" applyAlignment="1" applyProtection="1">
      <alignment horizontal="right"/>
      <protection/>
    </xf>
    <xf numFmtId="3" fontId="5" fillId="22" borderId="88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9" xfId="0" applyNumberFormat="1" applyFont="1" applyBorder="1" applyAlignment="1">
      <alignment vertical="top"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 vertical="top"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89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20" borderId="82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9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5" xfId="0" applyFont="1" applyFill="1" applyBorder="1" applyAlignment="1">
      <alignment horizontal="center" wrapText="1"/>
    </xf>
    <xf numFmtId="3" fontId="4" fillId="0" borderId="96" xfId="0" applyNumberFormat="1" applyFont="1" applyBorder="1" applyAlignment="1" applyProtection="1">
      <alignment horizontal="right"/>
      <protection/>
    </xf>
    <xf numFmtId="3" fontId="4" fillId="0" borderId="97" xfId="0" applyNumberFormat="1" applyFont="1" applyBorder="1" applyAlignment="1" applyProtection="1">
      <alignment horizontal="right"/>
      <protection/>
    </xf>
    <xf numFmtId="3" fontId="4" fillId="0" borderId="98" xfId="0" applyNumberFormat="1" applyFont="1" applyBorder="1" applyAlignment="1" applyProtection="1">
      <alignment horizontal="right"/>
      <protection/>
    </xf>
    <xf numFmtId="0" fontId="4" fillId="20" borderId="42" xfId="0" applyFont="1" applyFill="1" applyBorder="1" applyAlignment="1">
      <alignment/>
    </xf>
    <xf numFmtId="0" fontId="4" fillId="20" borderId="43" xfId="0" applyFont="1" applyFill="1" applyBorder="1" applyAlignment="1">
      <alignment/>
    </xf>
    <xf numFmtId="3" fontId="5" fillId="20" borderId="42" xfId="0" applyNumberFormat="1" applyFont="1" applyFill="1" applyBorder="1" applyAlignment="1">
      <alignment horizontal="right" wrapText="1"/>
    </xf>
    <xf numFmtId="3" fontId="5" fillId="20" borderId="98" xfId="0" applyNumberFormat="1" applyFont="1" applyFill="1" applyBorder="1" applyAlignment="1">
      <alignment horizontal="right" wrapText="1"/>
    </xf>
    <xf numFmtId="1" fontId="5" fillId="20" borderId="98" xfId="0" applyNumberFormat="1" applyFont="1" applyFill="1" applyBorder="1" applyAlignment="1">
      <alignment horizontal="right" wrapText="1"/>
    </xf>
    <xf numFmtId="0" fontId="5" fillId="4" borderId="41" xfId="0" applyFont="1" applyFill="1" applyBorder="1" applyAlignment="1">
      <alignment vertical="top" wrapText="1"/>
    </xf>
    <xf numFmtId="0" fontId="4" fillId="4" borderId="42" xfId="0" applyFont="1" applyFill="1" applyBorder="1" applyAlignment="1">
      <alignment/>
    </xf>
    <xf numFmtId="0" fontId="4" fillId="4" borderId="43" xfId="0" applyFont="1" applyFill="1" applyBorder="1" applyAlignment="1">
      <alignment/>
    </xf>
    <xf numFmtId="3" fontId="5" fillId="22" borderId="96" xfId="0" applyNumberFormat="1" applyFont="1" applyFill="1" applyBorder="1" applyAlignment="1">
      <alignment horizontal="right" wrapText="1"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6" xfId="0" applyFont="1" applyFill="1" applyBorder="1" applyAlignment="1">
      <alignment horizontal="left"/>
    </xf>
    <xf numFmtId="0" fontId="7" fillId="24" borderId="101" xfId="0" applyFont="1" applyFill="1" applyBorder="1" applyAlignment="1">
      <alignment horizontal="centerContinuous"/>
    </xf>
    <xf numFmtId="0" fontId="7" fillId="24" borderId="75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7" xfId="57" applyFont="1" applyFill="1" applyBorder="1" applyAlignment="1">
      <alignment horizontal="right" wrapText="1"/>
      <protection/>
    </xf>
    <xf numFmtId="0" fontId="5" fillId="20" borderId="68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2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40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72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7" xfId="57" applyFont="1" applyFill="1" applyBorder="1" applyAlignment="1">
      <alignment horizontal="right"/>
      <protection/>
    </xf>
    <xf numFmtId="0" fontId="5" fillId="20" borderId="68" xfId="57" applyFont="1" applyFill="1" applyBorder="1" applyAlignment="1">
      <alignment horizontal="right"/>
      <protection/>
    </xf>
    <xf numFmtId="3" fontId="5" fillId="22" borderId="102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51" xfId="57" applyNumberFormat="1" applyFont="1" applyFill="1" applyBorder="1">
      <alignment/>
      <protection/>
    </xf>
    <xf numFmtId="3" fontId="5" fillId="20" borderId="40" xfId="57" applyNumberFormat="1" applyFont="1" applyFill="1" applyBorder="1" applyAlignment="1">
      <alignment horizontal="right"/>
      <protection/>
    </xf>
    <xf numFmtId="3" fontId="5" fillId="20" borderId="72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50" xfId="57" applyNumberFormat="1" applyFont="1" applyFill="1" applyBorder="1">
      <alignment/>
      <protection/>
    </xf>
    <xf numFmtId="3" fontId="4" fillId="26" borderId="103" xfId="0" applyNumberFormat="1" applyFont="1" applyFill="1" applyBorder="1" applyAlignment="1" applyProtection="1">
      <alignment horizontal="right"/>
      <protection/>
    </xf>
    <xf numFmtId="3" fontId="4" fillId="0" borderId="103" xfId="0" applyNumberFormat="1" applyFont="1" applyBorder="1" applyAlignment="1" applyProtection="1">
      <alignment horizontal="right"/>
      <protection/>
    </xf>
    <xf numFmtId="3" fontId="4" fillId="27" borderId="103" xfId="0" applyNumberFormat="1" applyFont="1" applyFill="1" applyBorder="1" applyAlignment="1" applyProtection="1">
      <alignment horizontal="right"/>
      <protection/>
    </xf>
    <xf numFmtId="0" fontId="5" fillId="20" borderId="75" xfId="57" applyFont="1" applyFill="1" applyBorder="1" applyAlignment="1">
      <alignment horizontal="right"/>
      <protection/>
    </xf>
    <xf numFmtId="3" fontId="4" fillId="0" borderId="104" xfId="57" applyNumberFormat="1" applyFont="1" applyFill="1" applyBorder="1">
      <alignment/>
      <protection/>
    </xf>
    <xf numFmtId="3" fontId="5" fillId="20" borderId="105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3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41" fontId="4" fillId="0" borderId="36" xfId="0" applyNumberFormat="1" applyFont="1" applyFill="1" applyBorder="1" applyAlignment="1">
      <alignment horizontal="right" wrapText="1"/>
    </xf>
    <xf numFmtId="41" fontId="4" fillId="0" borderId="46" xfId="0" applyNumberFormat="1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41" fontId="4" fillId="0" borderId="36" xfId="0" applyNumberFormat="1" applyFont="1" applyFill="1" applyBorder="1" applyAlignment="1">
      <alignment horizontal="right"/>
    </xf>
    <xf numFmtId="41" fontId="4" fillId="22" borderId="36" xfId="0" applyNumberFormat="1" applyFont="1" applyFill="1" applyBorder="1" applyAlignment="1">
      <alignment horizontal="right"/>
    </xf>
    <xf numFmtId="41" fontId="4" fillId="0" borderId="46" xfId="0" applyNumberFormat="1" applyFont="1" applyFill="1" applyBorder="1" applyAlignment="1">
      <alignment horizontal="right"/>
    </xf>
    <xf numFmtId="41" fontId="4" fillId="22" borderId="46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2" xfId="0" applyFont="1" applyFill="1" applyBorder="1" applyAlignment="1">
      <alignment wrapText="1"/>
    </xf>
    <xf numFmtId="0" fontId="7" fillId="24" borderId="106" xfId="0" applyFont="1" applyFill="1" applyBorder="1" applyAlignment="1">
      <alignment/>
    </xf>
    <xf numFmtId="0" fontId="10" fillId="25" borderId="107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6" xfId="0" applyNumberFormat="1" applyFont="1" applyBorder="1" applyAlignment="1">
      <alignment/>
    </xf>
    <xf numFmtId="0" fontId="4" fillId="0" borderId="108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3" fontId="4" fillId="20" borderId="109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72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41" fontId="5" fillId="20" borderId="11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horizontal="centerContinuous" vertical="center"/>
    </xf>
    <xf numFmtId="0" fontId="10" fillId="24" borderId="8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6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9" xfId="0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 wrapText="1"/>
    </xf>
    <xf numFmtId="17" fontId="4" fillId="0" borderId="110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10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4" xfId="0" applyFont="1" applyFill="1" applyBorder="1" applyAlignment="1">
      <alignment horizontal="center" vertical="top" wrapText="1"/>
    </xf>
    <xf numFmtId="0" fontId="5" fillId="20" borderId="101" xfId="0" applyFont="1" applyFill="1" applyBorder="1" applyAlignment="1">
      <alignment horizontal="center" vertical="top" wrapText="1"/>
    </xf>
    <xf numFmtId="0" fontId="5" fillId="20" borderId="73" xfId="0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61579155"/>
        <c:axId val="17341484"/>
      </c:barChart>
      <c:catAx>
        <c:axId val="6157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341484"/>
        <c:crosses val="autoZero"/>
        <c:auto val="1"/>
        <c:lblOffset val="100"/>
        <c:noMultiLvlLbl val="0"/>
      </c:catAx>
      <c:valAx>
        <c:axId val="17341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79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20853213"/>
        <c:axId val="53461190"/>
      </c:bar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61190"/>
        <c:crosses val="autoZero"/>
        <c:auto val="1"/>
        <c:lblOffset val="100"/>
        <c:noMultiLvlLbl val="0"/>
      </c:catAx>
      <c:valAx>
        <c:axId val="534611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53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625121"/>
        <c:axId val="1517226"/>
      </c:barChart>
      <c:catAx>
        <c:axId val="762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7226"/>
        <c:crosses val="autoZero"/>
        <c:auto val="1"/>
        <c:lblOffset val="100"/>
        <c:noMultiLvlLbl val="0"/>
      </c:catAx>
      <c:valAx>
        <c:axId val="1517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25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655035"/>
        <c:axId val="55786452"/>
      </c:bar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86452"/>
        <c:crosses val="autoZero"/>
        <c:auto val="1"/>
        <c:lblOffset val="100"/>
        <c:noMultiLvlLbl val="0"/>
      </c:catAx>
      <c:valAx>
        <c:axId val="55786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55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316021"/>
        <c:axId val="22408734"/>
      </c:barChart>
      <c:catAx>
        <c:axId val="3231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08734"/>
        <c:crosses val="autoZero"/>
        <c:auto val="1"/>
        <c:lblOffset val="100"/>
        <c:noMultiLvlLbl val="0"/>
      </c:catAx>
      <c:valAx>
        <c:axId val="224087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16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2015"/>
        <c:axId val="3168136"/>
      </c:barChart>
      <c:catAx>
        <c:axId val="3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8136"/>
        <c:crosses val="autoZero"/>
        <c:auto val="1"/>
        <c:lblOffset val="100"/>
        <c:noMultiLvlLbl val="0"/>
      </c:catAx>
      <c:valAx>
        <c:axId val="31681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513225"/>
        <c:axId val="55292434"/>
      </c:barChart>
      <c:catAx>
        <c:axId val="2851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92434"/>
        <c:crosses val="autoZero"/>
        <c:auto val="1"/>
        <c:lblOffset val="100"/>
        <c:noMultiLvlLbl val="0"/>
      </c:catAx>
      <c:valAx>
        <c:axId val="552924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13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7869859"/>
        <c:axId val="49502140"/>
      </c:barChart>
      <c:catAx>
        <c:axId val="2786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02140"/>
        <c:crosses val="autoZero"/>
        <c:auto val="1"/>
        <c:lblOffset val="100"/>
        <c:noMultiLvlLbl val="0"/>
      </c:catAx>
      <c:valAx>
        <c:axId val="49502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69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866077"/>
        <c:axId val="50250374"/>
      </c:barChart>
      <c:catAx>
        <c:axId val="4286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50374"/>
        <c:crosses val="autoZero"/>
        <c:auto val="1"/>
        <c:lblOffset val="100"/>
        <c:noMultiLvlLbl val="0"/>
      </c:catAx>
      <c:valAx>
        <c:axId val="502503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66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600183"/>
        <c:axId val="43748464"/>
      </c:barChart>
      <c:catAx>
        <c:axId val="49600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48464"/>
        <c:crosses val="autoZero"/>
        <c:auto val="1"/>
        <c:lblOffset val="100"/>
        <c:noMultiLvlLbl val="0"/>
      </c:catAx>
      <c:valAx>
        <c:axId val="437484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00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8191857"/>
        <c:axId val="53964666"/>
      </c:barChart>
      <c:catAx>
        <c:axId val="5819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64666"/>
        <c:crosses val="autoZero"/>
        <c:auto val="1"/>
        <c:lblOffset val="100"/>
        <c:noMultiLvlLbl val="0"/>
      </c:catAx>
      <c:valAx>
        <c:axId val="539646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91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919947"/>
        <c:axId val="9061796"/>
      </c:barChart>
      <c:catAx>
        <c:axId val="1591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61796"/>
        <c:crosses val="autoZero"/>
        <c:auto val="1"/>
        <c:lblOffset val="100"/>
        <c:noMultiLvlLbl val="0"/>
      </c:catAx>
      <c:valAx>
        <c:axId val="9061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19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1388663"/>
        <c:axId val="35389104"/>
      </c:bar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89104"/>
        <c:crosses val="autoZero"/>
        <c:auto val="1"/>
        <c:lblOffset val="100"/>
        <c:noMultiLvlLbl val="0"/>
      </c:catAx>
      <c:valAx>
        <c:axId val="353891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88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4447301"/>
        <c:axId val="62916846"/>
      </c:bar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16846"/>
        <c:crosses val="autoZero"/>
        <c:auto val="1"/>
        <c:lblOffset val="100"/>
        <c:noMultiLvlLbl val="0"/>
      </c:catAx>
      <c:valAx>
        <c:axId val="62916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47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380703"/>
        <c:axId val="63099736"/>
      </c:barChart>
      <c:catAx>
        <c:axId val="2938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99736"/>
        <c:crosses val="autoZero"/>
        <c:auto val="1"/>
        <c:lblOffset val="100"/>
        <c:noMultiLvlLbl val="0"/>
      </c:catAx>
      <c:valAx>
        <c:axId val="630997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80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026713"/>
        <c:axId val="10804962"/>
      </c:barChart>
      <c:catAx>
        <c:axId val="3102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04962"/>
        <c:crosses val="autoZero"/>
        <c:auto val="1"/>
        <c:lblOffset val="100"/>
        <c:noMultiLvlLbl val="0"/>
      </c:catAx>
      <c:valAx>
        <c:axId val="108049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26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135795"/>
        <c:axId val="2786700"/>
      </c:barChart>
      <c:catAx>
        <c:axId val="3013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6700"/>
        <c:crosses val="autoZero"/>
        <c:auto val="1"/>
        <c:lblOffset val="100"/>
        <c:noMultiLvlLbl val="0"/>
      </c:catAx>
      <c:valAx>
        <c:axId val="27867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35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080301"/>
        <c:axId val="24396118"/>
      </c:barChart>
      <c:catAx>
        <c:axId val="2508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96118"/>
        <c:crosses val="autoZero"/>
        <c:auto val="1"/>
        <c:lblOffset val="100"/>
        <c:noMultiLvlLbl val="0"/>
      </c:catAx>
      <c:valAx>
        <c:axId val="24396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80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238471"/>
        <c:axId val="29928512"/>
      </c:barChart>
      <c:catAx>
        <c:axId val="18238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8512"/>
        <c:crosses val="autoZero"/>
        <c:auto val="1"/>
        <c:lblOffset val="100"/>
        <c:noMultiLvlLbl val="0"/>
      </c:catAx>
      <c:valAx>
        <c:axId val="299285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38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21153"/>
        <c:axId val="8290378"/>
      </c:barChart>
      <c:catAx>
        <c:axId val="92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90378"/>
        <c:crosses val="autoZero"/>
        <c:auto val="1"/>
        <c:lblOffset val="100"/>
        <c:noMultiLvlLbl val="0"/>
      </c:catAx>
      <c:valAx>
        <c:axId val="82903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1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504539"/>
        <c:axId val="431988"/>
      </c:barChart>
      <c:catAx>
        <c:axId val="750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988"/>
        <c:crosses val="autoZero"/>
        <c:auto val="1"/>
        <c:lblOffset val="100"/>
        <c:noMultiLvlLbl val="0"/>
      </c:catAx>
      <c:valAx>
        <c:axId val="4319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04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87893"/>
        <c:axId val="34991038"/>
      </c:barChart>
      <c:catAx>
        <c:axId val="388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91038"/>
        <c:crosses val="autoZero"/>
        <c:auto val="1"/>
        <c:lblOffset val="100"/>
        <c:noMultiLvlLbl val="0"/>
      </c:catAx>
      <c:valAx>
        <c:axId val="34991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7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46483887"/>
        <c:axId val="15701800"/>
      </c:barChart>
      <c:catAx>
        <c:axId val="4648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01800"/>
        <c:crosses val="autoZero"/>
        <c:auto val="1"/>
        <c:lblOffset val="100"/>
        <c:noMultiLvlLbl val="0"/>
      </c:catAx>
      <c:valAx>
        <c:axId val="15701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83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0066481"/>
        <c:axId val="47945146"/>
      </c:bar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45146"/>
        <c:crosses val="autoZero"/>
        <c:auto val="1"/>
        <c:lblOffset val="100"/>
        <c:noMultiLvlLbl val="0"/>
      </c:catAx>
      <c:valAx>
        <c:axId val="479451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66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7098473"/>
        <c:axId val="63886258"/>
      </c:barChart>
      <c:catAx>
        <c:axId val="70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86258"/>
        <c:crosses val="autoZero"/>
        <c:auto val="1"/>
        <c:lblOffset val="100"/>
        <c:noMultiLvlLbl val="0"/>
      </c:catAx>
      <c:valAx>
        <c:axId val="63886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98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38105411"/>
        <c:axId val="7404380"/>
      </c:barChart>
      <c:catAx>
        <c:axId val="3810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04380"/>
        <c:crosses val="autoZero"/>
        <c:auto val="1"/>
        <c:lblOffset val="100"/>
        <c:noMultiLvlLbl val="0"/>
      </c:catAx>
      <c:valAx>
        <c:axId val="7404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0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66639421"/>
        <c:axId val="62883878"/>
      </c:barChart>
      <c:catAx>
        <c:axId val="6663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83878"/>
        <c:crosses val="autoZero"/>
        <c:auto val="1"/>
        <c:lblOffset val="100"/>
        <c:noMultiLvlLbl val="0"/>
      </c:catAx>
      <c:valAx>
        <c:axId val="62883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39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083991"/>
        <c:axId val="60429328"/>
      </c:barChart>
      <c:catAx>
        <c:axId val="29083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29328"/>
        <c:crosses val="autoZero"/>
        <c:auto val="1"/>
        <c:lblOffset val="100"/>
        <c:noMultiLvlLbl val="0"/>
      </c:catAx>
      <c:valAx>
        <c:axId val="60429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83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993041"/>
        <c:axId val="62937370"/>
      </c:barChart>
      <c:catAx>
        <c:axId val="699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37370"/>
        <c:crosses val="autoZero"/>
        <c:auto val="1"/>
        <c:lblOffset val="100"/>
        <c:noMultiLvlLbl val="0"/>
      </c:catAx>
      <c:valAx>
        <c:axId val="629373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93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565419"/>
        <c:axId val="64762180"/>
      </c:barChart>
      <c:catAx>
        <c:axId val="2956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62180"/>
        <c:crosses val="autoZero"/>
        <c:auto val="1"/>
        <c:lblOffset val="100"/>
        <c:noMultiLvlLbl val="0"/>
      </c:catAx>
      <c:valAx>
        <c:axId val="647621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65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988709"/>
        <c:axId val="11245198"/>
      </c:bar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45198"/>
        <c:crosses val="autoZero"/>
        <c:auto val="1"/>
        <c:lblOffset val="100"/>
        <c:noMultiLvlLbl val="0"/>
      </c:catAx>
      <c:valAx>
        <c:axId val="112451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88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097919"/>
        <c:axId val="38445816"/>
      </c:barChart>
      <c:catAx>
        <c:axId val="3409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45816"/>
        <c:crosses val="autoZero"/>
        <c:auto val="1"/>
        <c:lblOffset val="100"/>
        <c:noMultiLvlLbl val="0"/>
      </c:catAx>
      <c:valAx>
        <c:axId val="38445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97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468025"/>
        <c:axId val="27103362"/>
      </c:barChart>
      <c:catAx>
        <c:axId val="1046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03362"/>
        <c:crosses val="autoZero"/>
        <c:auto val="1"/>
        <c:lblOffset val="100"/>
        <c:noMultiLvlLbl val="0"/>
      </c:catAx>
      <c:valAx>
        <c:axId val="271033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68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603667"/>
        <c:axId val="47888684"/>
      </c:bar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88684"/>
        <c:crosses val="autoZero"/>
        <c:auto val="1"/>
        <c:lblOffset val="100"/>
        <c:noMultiLvlLbl val="0"/>
      </c:catAx>
      <c:valAx>
        <c:axId val="478886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03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28853131"/>
        <c:axId val="58351588"/>
      </c:bar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51588"/>
        <c:crosses val="autoZero"/>
        <c:auto val="1"/>
        <c:lblOffset val="100"/>
        <c:noMultiLvlLbl val="0"/>
      </c:catAx>
      <c:valAx>
        <c:axId val="583515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53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344973"/>
        <c:axId val="53778166"/>
      </c:barChart>
      <c:catAx>
        <c:axId val="283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78166"/>
        <c:crosses val="autoZero"/>
        <c:auto val="1"/>
        <c:lblOffset val="100"/>
        <c:noMultiLvlLbl val="0"/>
      </c:catAx>
      <c:valAx>
        <c:axId val="537781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4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4241447"/>
        <c:axId val="61064160"/>
      </c:barChart>
      <c:catAx>
        <c:axId val="14241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64160"/>
        <c:crosses val="autoZero"/>
        <c:auto val="1"/>
        <c:lblOffset val="100"/>
        <c:noMultiLvlLbl val="0"/>
      </c:catAx>
      <c:valAx>
        <c:axId val="61064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41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12706529"/>
        <c:axId val="47249898"/>
      </c:barChart>
      <c:catAx>
        <c:axId val="1270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49898"/>
        <c:crosses val="autoZero"/>
        <c:auto val="1"/>
        <c:lblOffset val="100"/>
        <c:noMultiLvlLbl val="0"/>
      </c:catAx>
      <c:valAx>
        <c:axId val="47249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06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22595899"/>
        <c:axId val="2036500"/>
      </c:barChart>
      <c:catAx>
        <c:axId val="22595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6500"/>
        <c:crosses val="autoZero"/>
        <c:auto val="1"/>
        <c:lblOffset val="100"/>
        <c:noMultiLvlLbl val="0"/>
      </c:catAx>
      <c:valAx>
        <c:axId val="2036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95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18328501"/>
        <c:axId val="30738782"/>
      </c:barChart>
      <c:catAx>
        <c:axId val="1832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38782"/>
        <c:crosses val="autoZero"/>
        <c:auto val="1"/>
        <c:lblOffset val="100"/>
        <c:noMultiLvlLbl val="0"/>
      </c:catAx>
      <c:valAx>
        <c:axId val="307387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28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8213583"/>
        <c:axId val="6813384"/>
      </c:barChart>
      <c:catAx>
        <c:axId val="821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13384"/>
        <c:crosses val="autoZero"/>
        <c:auto val="1"/>
        <c:lblOffset val="100"/>
        <c:noMultiLvlLbl val="0"/>
      </c:catAx>
      <c:valAx>
        <c:axId val="68133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13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61320457"/>
        <c:axId val="15013202"/>
      </c:barChart>
      <c:catAx>
        <c:axId val="61320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13202"/>
        <c:crosses val="autoZero"/>
        <c:auto val="1"/>
        <c:lblOffset val="100"/>
        <c:noMultiLvlLbl val="0"/>
      </c:catAx>
      <c:valAx>
        <c:axId val="150132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20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901091"/>
        <c:axId val="8109820"/>
      </c:barChart>
      <c:catAx>
        <c:axId val="90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09820"/>
        <c:crosses val="autoZero"/>
        <c:auto val="1"/>
        <c:lblOffset val="100"/>
        <c:noMultiLvlLbl val="0"/>
      </c:catAx>
      <c:valAx>
        <c:axId val="8109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1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79517"/>
        <c:axId val="52915654"/>
      </c:barChart>
      <c:catAx>
        <c:axId val="5879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15654"/>
        <c:crosses val="autoZero"/>
        <c:auto val="1"/>
        <c:lblOffset val="100"/>
        <c:noMultiLvlLbl val="0"/>
      </c:catAx>
      <c:valAx>
        <c:axId val="529156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9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78839"/>
        <c:axId val="58309552"/>
      </c:barChart>
      <c:catAx>
        <c:axId val="6478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09552"/>
        <c:crosses val="autoZero"/>
        <c:auto val="1"/>
        <c:lblOffset val="100"/>
        <c:noMultiLvlLbl val="0"/>
      </c:catAx>
      <c:valAx>
        <c:axId val="583095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8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5402245"/>
        <c:axId val="28858158"/>
      </c:barChart>
      <c:catAx>
        <c:axId val="55402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58158"/>
        <c:crosses val="autoZero"/>
        <c:auto val="1"/>
        <c:lblOffset val="100"/>
        <c:noMultiLvlLbl val="0"/>
      </c:catAx>
      <c:valAx>
        <c:axId val="288581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02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023921"/>
        <c:axId val="25453242"/>
      </c:barChart>
      <c:catAx>
        <c:axId val="550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53242"/>
        <c:crosses val="autoZero"/>
        <c:auto val="1"/>
        <c:lblOffset val="100"/>
        <c:noMultiLvlLbl val="0"/>
      </c:catAx>
      <c:valAx>
        <c:axId val="254532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23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752587"/>
        <c:axId val="48446692"/>
      </c:barChart>
      <c:catAx>
        <c:axId val="27752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46692"/>
        <c:crosses val="autoZero"/>
        <c:auto val="1"/>
        <c:lblOffset val="100"/>
        <c:noMultiLvlLbl val="0"/>
      </c:catAx>
      <c:valAx>
        <c:axId val="48446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52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367045"/>
        <c:axId val="31867950"/>
      </c:barChart>
      <c:catAx>
        <c:axId val="33367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67950"/>
        <c:crosses val="autoZero"/>
        <c:auto val="1"/>
        <c:lblOffset val="100"/>
        <c:noMultiLvlLbl val="0"/>
      </c:catAx>
      <c:valAx>
        <c:axId val="318679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67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376095"/>
        <c:axId val="31167128"/>
      </c:barChart>
      <c:catAx>
        <c:axId val="18376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67128"/>
        <c:crosses val="autoZero"/>
        <c:auto val="1"/>
        <c:lblOffset val="100"/>
        <c:noMultiLvlLbl val="0"/>
      </c:catAx>
      <c:valAx>
        <c:axId val="311671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76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068697"/>
        <c:axId val="41509410"/>
      </c:barChart>
      <c:catAx>
        <c:axId val="1206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09410"/>
        <c:crosses val="autoZero"/>
        <c:auto val="1"/>
        <c:lblOffset val="100"/>
        <c:noMultiLvlLbl val="0"/>
      </c:catAx>
      <c:valAx>
        <c:axId val="415094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68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040371"/>
        <c:axId val="6819020"/>
      </c:barChart>
      <c:catAx>
        <c:axId val="3804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19020"/>
        <c:crosses val="autoZero"/>
        <c:auto val="1"/>
        <c:lblOffset val="100"/>
        <c:noMultiLvlLbl val="0"/>
      </c:catAx>
      <c:valAx>
        <c:axId val="6819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40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371181"/>
        <c:axId val="15469718"/>
      </c:barChart>
      <c:catAx>
        <c:axId val="6137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69718"/>
        <c:crosses val="autoZero"/>
        <c:auto val="1"/>
        <c:lblOffset val="100"/>
        <c:noMultiLvlLbl val="0"/>
      </c:catAx>
      <c:valAx>
        <c:axId val="15469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71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09735"/>
        <c:axId val="45087616"/>
      </c:barChart>
      <c:catAx>
        <c:axId val="500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87616"/>
        <c:crosses val="autoZero"/>
        <c:auto val="1"/>
        <c:lblOffset val="100"/>
        <c:noMultiLvlLbl val="0"/>
      </c:catAx>
      <c:valAx>
        <c:axId val="450876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9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35361"/>
        <c:axId val="28218250"/>
      </c:barChart>
      <c:catAx>
        <c:axId val="313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18250"/>
        <c:crosses val="autoZero"/>
        <c:auto val="1"/>
        <c:lblOffset val="100"/>
        <c:noMultiLvlLbl val="0"/>
      </c:catAx>
      <c:valAx>
        <c:axId val="282182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5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637659"/>
        <c:axId val="3976884"/>
      </c:barChart>
      <c:catAx>
        <c:axId val="5263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6884"/>
        <c:crosses val="autoZero"/>
        <c:auto val="1"/>
        <c:lblOffset val="100"/>
        <c:noMultiLvlLbl val="0"/>
      </c:catAx>
      <c:valAx>
        <c:axId val="39768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37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396831"/>
        <c:axId val="55809432"/>
      </c:barChart>
      <c:catAx>
        <c:axId val="5839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09432"/>
        <c:crosses val="autoZero"/>
        <c:auto val="1"/>
        <c:lblOffset val="100"/>
        <c:noMultiLvlLbl val="0"/>
      </c:catAx>
      <c:valAx>
        <c:axId val="55809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96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791957"/>
        <c:axId val="53692158"/>
      </c:barChart>
      <c:catAx>
        <c:axId val="35791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2158"/>
        <c:crosses val="autoZero"/>
        <c:auto val="1"/>
        <c:lblOffset val="100"/>
        <c:noMultiLvlLbl val="0"/>
      </c:catAx>
      <c:valAx>
        <c:axId val="53692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91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467375"/>
        <c:axId val="54097512"/>
      </c:barChart>
      <c:catAx>
        <c:axId val="1346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97512"/>
        <c:crosses val="autoZero"/>
        <c:auto val="1"/>
        <c:lblOffset val="100"/>
        <c:noMultiLvlLbl val="0"/>
      </c:catAx>
      <c:valAx>
        <c:axId val="540975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67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115561"/>
        <c:axId val="19822322"/>
      </c:barChart>
      <c:catAx>
        <c:axId val="1711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22322"/>
        <c:crosses val="autoZero"/>
        <c:auto val="1"/>
        <c:lblOffset val="100"/>
        <c:noMultiLvlLbl val="0"/>
      </c:catAx>
      <c:valAx>
        <c:axId val="198223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1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183171"/>
        <c:axId val="62104220"/>
      </c:barChart>
      <c:catAx>
        <c:axId val="4418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04220"/>
        <c:crosses val="autoZero"/>
        <c:auto val="1"/>
        <c:lblOffset val="100"/>
        <c:noMultiLvlLbl val="0"/>
      </c:catAx>
      <c:valAx>
        <c:axId val="621042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83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067069"/>
        <c:axId val="64385894"/>
      </c:barChart>
      <c:catAx>
        <c:axId val="2206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85894"/>
        <c:crosses val="autoZero"/>
        <c:auto val="1"/>
        <c:lblOffset val="100"/>
        <c:noMultiLvlLbl val="0"/>
      </c:catAx>
      <c:valAx>
        <c:axId val="64385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67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2602135"/>
        <c:axId val="47874896"/>
      </c:bar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74896"/>
        <c:crosses val="autoZero"/>
        <c:auto val="1"/>
        <c:lblOffset val="100"/>
        <c:noMultiLvlLbl val="0"/>
      </c:catAx>
      <c:valAx>
        <c:axId val="47874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02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220881"/>
        <c:axId val="52661338"/>
      </c:barChart>
      <c:catAx>
        <c:axId val="2822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61338"/>
        <c:crosses val="autoZero"/>
        <c:auto val="1"/>
        <c:lblOffset val="100"/>
        <c:noMultiLvlLbl val="0"/>
      </c:catAx>
      <c:valAx>
        <c:axId val="526613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20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89995"/>
        <c:axId val="37709956"/>
      </c:barChart>
      <c:catAx>
        <c:axId val="418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09956"/>
        <c:crosses val="autoZero"/>
        <c:auto val="1"/>
        <c:lblOffset val="100"/>
        <c:noMultiLvlLbl val="0"/>
      </c:catAx>
      <c:valAx>
        <c:axId val="377099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9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45285"/>
        <c:axId val="34607566"/>
      </c:barChart>
      <c:catAx>
        <c:axId val="384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07566"/>
        <c:crosses val="autoZero"/>
        <c:auto val="1"/>
        <c:lblOffset val="100"/>
        <c:noMultiLvlLbl val="0"/>
      </c:catAx>
      <c:valAx>
        <c:axId val="346075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5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032639"/>
        <c:axId val="51749432"/>
      </c:barChart>
      <c:catAx>
        <c:axId val="4303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49432"/>
        <c:crosses val="autoZero"/>
        <c:auto val="1"/>
        <c:lblOffset val="100"/>
        <c:noMultiLvlLbl val="0"/>
      </c:catAx>
      <c:valAx>
        <c:axId val="51749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32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522841"/>
        <c:axId val="24270114"/>
      </c:barChart>
      <c:catAx>
        <c:axId val="32522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70114"/>
        <c:crosses val="autoZero"/>
        <c:auto val="1"/>
        <c:lblOffset val="100"/>
        <c:noMultiLvlLbl val="0"/>
      </c:catAx>
      <c:valAx>
        <c:axId val="242701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22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091705"/>
        <c:axId val="30954434"/>
      </c:barChart>
      <c:catAx>
        <c:axId val="63091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54434"/>
        <c:crosses val="autoZero"/>
        <c:auto val="1"/>
        <c:lblOffset val="100"/>
        <c:noMultiLvlLbl val="0"/>
      </c:catAx>
      <c:valAx>
        <c:axId val="309544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91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154451"/>
        <c:axId val="24281196"/>
      </c:bar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81196"/>
        <c:crosses val="autoZero"/>
        <c:auto val="1"/>
        <c:lblOffset val="100"/>
        <c:noMultiLvlLbl val="0"/>
      </c:catAx>
      <c:valAx>
        <c:axId val="242811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54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204173"/>
        <c:axId val="20619830"/>
      </c:barChart>
      <c:catAx>
        <c:axId val="1720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19830"/>
        <c:crosses val="autoZero"/>
        <c:auto val="1"/>
        <c:lblOffset val="100"/>
        <c:noMultiLvlLbl val="0"/>
      </c:catAx>
      <c:valAx>
        <c:axId val="206198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04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360743"/>
        <c:axId val="59593504"/>
      </c:barChart>
      <c:catAx>
        <c:axId val="5136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93504"/>
        <c:crosses val="autoZero"/>
        <c:auto val="1"/>
        <c:lblOffset val="100"/>
        <c:noMultiLvlLbl val="0"/>
      </c:catAx>
      <c:valAx>
        <c:axId val="59593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60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579489"/>
        <c:axId val="62344490"/>
      </c:barChart>
      <c:catAx>
        <c:axId val="6657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44490"/>
        <c:crosses val="autoZero"/>
        <c:auto val="1"/>
        <c:lblOffset val="100"/>
        <c:noMultiLvlLbl val="0"/>
      </c:catAx>
      <c:valAx>
        <c:axId val="62344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79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229499"/>
        <c:axId val="16738900"/>
      </c:bar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38900"/>
        <c:crosses val="autoZero"/>
        <c:auto val="1"/>
        <c:lblOffset val="100"/>
        <c:noMultiLvlLbl val="0"/>
      </c:catAx>
      <c:valAx>
        <c:axId val="167389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29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432373"/>
        <c:axId val="13673630"/>
      </c:bar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73630"/>
        <c:crosses val="autoZero"/>
        <c:auto val="1"/>
        <c:lblOffset val="100"/>
        <c:noMultiLvlLbl val="0"/>
      </c:catAx>
      <c:valAx>
        <c:axId val="136736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32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953807"/>
        <c:axId val="33822216"/>
      </c:barChart>
      <c:catAx>
        <c:axId val="5595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22216"/>
        <c:crosses val="autoZero"/>
        <c:auto val="1"/>
        <c:lblOffset val="100"/>
        <c:noMultiLvlLbl val="0"/>
      </c:catAx>
      <c:valAx>
        <c:axId val="338222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53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964489"/>
        <c:axId val="55244946"/>
      </c:barChart>
      <c:catAx>
        <c:axId val="3596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44946"/>
        <c:crosses val="autoZero"/>
        <c:auto val="1"/>
        <c:lblOffset val="100"/>
        <c:noMultiLvlLbl val="0"/>
      </c:catAx>
      <c:valAx>
        <c:axId val="55244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64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442467"/>
        <c:axId val="45655612"/>
      </c:barChart>
      <c:catAx>
        <c:axId val="274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55612"/>
        <c:crosses val="autoZero"/>
        <c:auto val="1"/>
        <c:lblOffset val="100"/>
        <c:noMultiLvlLbl val="0"/>
      </c:catAx>
      <c:valAx>
        <c:axId val="456556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42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104435"/>
        <c:axId val="19722188"/>
      </c:barChart>
      <c:catAx>
        <c:axId val="171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22188"/>
        <c:crosses val="autoZero"/>
        <c:auto val="1"/>
        <c:lblOffset val="100"/>
        <c:noMultiLvlLbl val="0"/>
      </c:catAx>
      <c:valAx>
        <c:axId val="197221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04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247325"/>
        <c:axId val="7117062"/>
      </c:barChart>
      <c:catAx>
        <c:axId val="824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17062"/>
        <c:crosses val="autoZero"/>
        <c:auto val="1"/>
        <c:lblOffset val="100"/>
        <c:noMultiLvlLbl val="0"/>
      </c:catAx>
      <c:valAx>
        <c:axId val="71170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47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053559"/>
        <c:axId val="39611120"/>
      </c:barChart>
      <c:catAx>
        <c:axId val="6405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11120"/>
        <c:crosses val="autoZero"/>
        <c:auto val="1"/>
        <c:lblOffset val="100"/>
        <c:noMultiLvlLbl val="0"/>
      </c:catAx>
      <c:valAx>
        <c:axId val="396111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53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955761"/>
        <c:axId val="54384122"/>
      </c:barChart>
      <c:catAx>
        <c:axId val="209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84122"/>
        <c:crosses val="autoZero"/>
        <c:auto val="1"/>
        <c:lblOffset val="100"/>
        <c:noMultiLvlLbl val="0"/>
      </c:catAx>
      <c:valAx>
        <c:axId val="54384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55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19695051"/>
        <c:axId val="43037732"/>
      </c:barChart>
      <c:catAx>
        <c:axId val="196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37732"/>
        <c:crosses val="autoZero"/>
        <c:auto val="1"/>
        <c:lblOffset val="100"/>
        <c:noMultiLvlLbl val="0"/>
      </c:catAx>
      <c:valAx>
        <c:axId val="43037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95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51795269"/>
        <c:axId val="63504238"/>
      </c:barChart>
      <c:catAx>
        <c:axId val="517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04238"/>
        <c:crosses val="autoZero"/>
        <c:auto val="1"/>
        <c:lblOffset val="100"/>
        <c:noMultiLvlLbl val="0"/>
      </c:catAx>
      <c:valAx>
        <c:axId val="63504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95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34667231"/>
        <c:axId val="43569624"/>
      </c:barChart>
      <c:catAx>
        <c:axId val="34667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69624"/>
        <c:crosses val="autoZero"/>
        <c:auto val="1"/>
        <c:lblOffset val="100"/>
        <c:noMultiLvlLbl val="0"/>
      </c:catAx>
      <c:valAx>
        <c:axId val="43569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67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56582297"/>
        <c:axId val="39478626"/>
      </c:barChart>
      <c:catAx>
        <c:axId val="56582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78626"/>
        <c:crosses val="autoZero"/>
        <c:auto val="1"/>
        <c:lblOffset val="100"/>
        <c:noMultiLvlLbl val="0"/>
      </c:catAx>
      <c:valAx>
        <c:axId val="394786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82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763315"/>
        <c:axId val="43652108"/>
      </c:barChart>
      <c:catAx>
        <c:axId val="19763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52108"/>
        <c:crosses val="autoZero"/>
        <c:auto val="1"/>
        <c:lblOffset val="100"/>
        <c:noMultiLvlLbl val="0"/>
      </c:catAx>
      <c:valAx>
        <c:axId val="43652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63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324653"/>
        <c:axId val="46159830"/>
      </c:barChart>
      <c:catAx>
        <c:axId val="5732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59830"/>
        <c:crosses val="autoZero"/>
        <c:auto val="1"/>
        <c:lblOffset val="100"/>
        <c:noMultiLvlLbl val="0"/>
      </c:catAx>
      <c:valAx>
        <c:axId val="461598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24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785287"/>
        <c:axId val="47958720"/>
      </c:barChart>
      <c:catAx>
        <c:axId val="12785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58720"/>
        <c:crosses val="autoZero"/>
        <c:auto val="1"/>
        <c:lblOffset val="100"/>
        <c:noMultiLvlLbl val="0"/>
      </c:catAx>
      <c:valAx>
        <c:axId val="479587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85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281965"/>
        <c:axId val="53993366"/>
      </c:barChart>
      <c:catAx>
        <c:axId val="432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93366"/>
        <c:crosses val="autoZero"/>
        <c:auto val="1"/>
        <c:lblOffset val="100"/>
        <c:noMultiLvlLbl val="0"/>
      </c:catAx>
      <c:valAx>
        <c:axId val="539933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81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975297"/>
        <c:axId val="59451082"/>
      </c:barChart>
      <c:catAx>
        <c:axId val="28975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51082"/>
        <c:crosses val="autoZero"/>
        <c:auto val="1"/>
        <c:lblOffset val="100"/>
        <c:noMultiLvlLbl val="0"/>
      </c:catAx>
      <c:valAx>
        <c:axId val="594510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75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297691"/>
        <c:axId val="50808308"/>
      </c:barChart>
      <c:catAx>
        <c:axId val="6529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08308"/>
        <c:crosses val="autoZero"/>
        <c:auto val="1"/>
        <c:lblOffset val="100"/>
        <c:noMultiLvlLbl val="0"/>
      </c:catAx>
      <c:valAx>
        <c:axId val="50808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97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621589"/>
        <c:axId val="21832254"/>
      </c:barChart>
      <c:catAx>
        <c:axId val="5462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32254"/>
        <c:crosses val="autoZero"/>
        <c:auto val="1"/>
        <c:lblOffset val="100"/>
        <c:noMultiLvlLbl val="0"/>
      </c:catAx>
      <c:valAx>
        <c:axId val="218322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21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272559"/>
        <c:axId val="23582120"/>
      </c:bar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82120"/>
        <c:crosses val="autoZero"/>
        <c:auto val="1"/>
        <c:lblOffset val="100"/>
        <c:noMultiLvlLbl val="0"/>
      </c:catAx>
      <c:valAx>
        <c:axId val="235821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72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912489"/>
        <c:axId val="31103538"/>
      </c:bar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03538"/>
        <c:crosses val="autoZero"/>
        <c:auto val="1"/>
        <c:lblOffset val="100"/>
        <c:noMultiLvlLbl val="0"/>
      </c:catAx>
      <c:valAx>
        <c:axId val="311035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12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496387"/>
        <c:axId val="36358620"/>
      </c:barChart>
      <c:catAx>
        <c:axId val="1149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58620"/>
        <c:crosses val="autoZero"/>
        <c:auto val="1"/>
        <c:lblOffset val="100"/>
        <c:noMultiLvlLbl val="0"/>
      </c:catAx>
      <c:valAx>
        <c:axId val="36358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96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58792125"/>
        <c:axId val="59367078"/>
      </c:bar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67078"/>
        <c:crosses val="autoZero"/>
        <c:auto val="1"/>
        <c:lblOffset val="100"/>
        <c:noMultiLvlLbl val="0"/>
      </c:catAx>
      <c:valAx>
        <c:axId val="59367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92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64541655"/>
        <c:axId val="44003984"/>
      </c:barChart>
      <c:catAx>
        <c:axId val="6454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03984"/>
        <c:crosses val="autoZero"/>
        <c:auto val="1"/>
        <c:lblOffset val="100"/>
        <c:noMultiLvlLbl val="0"/>
      </c:catAx>
      <c:valAx>
        <c:axId val="44003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41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60491537"/>
        <c:axId val="7552922"/>
      </c:barChart>
      <c:catAx>
        <c:axId val="6049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52922"/>
        <c:crosses val="autoZero"/>
        <c:auto val="1"/>
        <c:lblOffset val="100"/>
        <c:noMultiLvlLbl val="0"/>
      </c:catAx>
      <c:valAx>
        <c:axId val="75529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91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867435"/>
        <c:axId val="7806916"/>
      </c:barChart>
      <c:catAx>
        <c:axId val="867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06916"/>
        <c:crosses val="autoZero"/>
        <c:auto val="1"/>
        <c:lblOffset val="100"/>
        <c:noMultiLvlLbl val="0"/>
      </c:catAx>
      <c:valAx>
        <c:axId val="78069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7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178247"/>
        <c:axId val="11386496"/>
      </c:barChart>
      <c:catAx>
        <c:axId val="1617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86496"/>
        <c:crosses val="autoZero"/>
        <c:auto val="1"/>
        <c:lblOffset val="100"/>
        <c:noMultiLvlLbl val="0"/>
      </c:catAx>
      <c:valAx>
        <c:axId val="11386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78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153381"/>
        <c:axId val="28380430"/>
      </c:barChart>
      <c:catAx>
        <c:axId val="3153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80430"/>
        <c:crosses val="autoZero"/>
        <c:auto val="1"/>
        <c:lblOffset val="100"/>
        <c:noMultiLvlLbl val="0"/>
      </c:catAx>
      <c:valAx>
        <c:axId val="283804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3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097279"/>
        <c:axId val="17113464"/>
      </c:barChart>
      <c:catAx>
        <c:axId val="540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13464"/>
        <c:crosses val="autoZero"/>
        <c:auto val="1"/>
        <c:lblOffset val="100"/>
        <c:noMultiLvlLbl val="0"/>
      </c:catAx>
      <c:valAx>
        <c:axId val="17113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97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803449"/>
        <c:axId val="44013314"/>
      </c:barChart>
      <c:catAx>
        <c:axId val="1980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13314"/>
        <c:crosses val="autoZero"/>
        <c:auto val="1"/>
        <c:lblOffset val="100"/>
        <c:noMultiLvlLbl val="0"/>
      </c:catAx>
      <c:valAx>
        <c:axId val="440133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03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575507"/>
        <c:axId val="8308652"/>
      </c:barChart>
      <c:catAx>
        <c:axId val="6057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08652"/>
        <c:crosses val="autoZero"/>
        <c:auto val="1"/>
        <c:lblOffset val="100"/>
        <c:noMultiLvlLbl val="0"/>
      </c:catAx>
      <c:valAx>
        <c:axId val="83086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75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669005"/>
        <c:axId val="1912182"/>
      </c:barChart>
      <c:catAx>
        <c:axId val="7669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2182"/>
        <c:crosses val="autoZero"/>
        <c:auto val="1"/>
        <c:lblOffset val="100"/>
        <c:noMultiLvlLbl val="0"/>
      </c:catAx>
      <c:valAx>
        <c:axId val="19121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69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209639"/>
        <c:axId val="20669024"/>
      </c:barChart>
      <c:catAx>
        <c:axId val="1720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69024"/>
        <c:crosses val="autoZero"/>
        <c:auto val="1"/>
        <c:lblOffset val="100"/>
        <c:noMultiLvlLbl val="0"/>
      </c:catAx>
      <c:valAx>
        <c:axId val="20669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09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803489"/>
        <c:axId val="63578218"/>
      </c:barChart>
      <c:catAx>
        <c:axId val="5180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78218"/>
        <c:crosses val="autoZero"/>
        <c:auto val="1"/>
        <c:lblOffset val="100"/>
        <c:noMultiLvlLbl val="0"/>
      </c:catAx>
      <c:valAx>
        <c:axId val="635782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03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333051"/>
        <c:axId val="49562004"/>
      </c:barChart>
      <c:catAx>
        <c:axId val="3533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62004"/>
        <c:crosses val="autoZero"/>
        <c:auto val="1"/>
        <c:lblOffset val="100"/>
        <c:noMultiLvlLbl val="0"/>
      </c:catAx>
      <c:valAx>
        <c:axId val="495620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33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404853"/>
        <c:axId val="55099358"/>
      </c:barChart>
      <c:catAx>
        <c:axId val="4340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99358"/>
        <c:crosses val="autoZero"/>
        <c:auto val="1"/>
        <c:lblOffset val="100"/>
        <c:noMultiLvlLbl val="0"/>
      </c:catAx>
      <c:valAx>
        <c:axId val="550993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04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6132175"/>
        <c:axId val="33862984"/>
      </c:barChart>
      <c:catAx>
        <c:axId val="261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62984"/>
        <c:crosses val="autoZero"/>
        <c:auto val="1"/>
        <c:lblOffset val="100"/>
        <c:noMultiLvlLbl val="0"/>
      </c:catAx>
      <c:valAx>
        <c:axId val="33862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32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21855629"/>
        <c:axId val="62482934"/>
      </c:lineChart>
      <c:catAx>
        <c:axId val="2185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82934"/>
        <c:crosses val="autoZero"/>
        <c:auto val="1"/>
        <c:lblOffset val="100"/>
        <c:noMultiLvlLbl val="0"/>
      </c:catAx>
      <c:valAx>
        <c:axId val="62482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55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369601"/>
        <c:axId val="49890954"/>
      </c:bar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90954"/>
        <c:crosses val="autoZero"/>
        <c:auto val="1"/>
        <c:lblOffset val="100"/>
        <c:noMultiLvlLbl val="0"/>
      </c:catAx>
      <c:valAx>
        <c:axId val="49890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69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331401"/>
        <c:axId val="58547154"/>
      </c:barChart>
      <c:catAx>
        <c:axId val="3633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47154"/>
        <c:crosses val="autoZero"/>
        <c:auto val="1"/>
        <c:lblOffset val="100"/>
        <c:noMultiLvlLbl val="0"/>
      </c:catAx>
      <c:valAx>
        <c:axId val="58547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31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162339"/>
        <c:axId val="44699004"/>
      </c:bar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99004"/>
        <c:crosses val="autoZero"/>
        <c:auto val="1"/>
        <c:lblOffset val="100"/>
        <c:noMultiLvlLbl val="0"/>
      </c:catAx>
      <c:valAx>
        <c:axId val="446990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62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746717"/>
        <c:axId val="63849542"/>
      </c:barChart>
      <c:catAx>
        <c:axId val="6674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49542"/>
        <c:crosses val="autoZero"/>
        <c:auto val="1"/>
        <c:lblOffset val="100"/>
        <c:noMultiLvlLbl val="0"/>
      </c:catAx>
      <c:valAx>
        <c:axId val="638495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46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774967"/>
        <c:axId val="4430384"/>
      </c:barChart>
      <c:catAx>
        <c:axId val="377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0384"/>
        <c:crosses val="autoZero"/>
        <c:auto val="1"/>
        <c:lblOffset val="100"/>
        <c:noMultiLvlLbl val="0"/>
      </c:catAx>
      <c:valAx>
        <c:axId val="44303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74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873457"/>
        <c:axId val="23316794"/>
      </c:barChart>
      <c:catAx>
        <c:axId val="39873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16794"/>
        <c:crosses val="autoZero"/>
        <c:auto val="1"/>
        <c:lblOffset val="100"/>
        <c:noMultiLvlLbl val="0"/>
      </c:catAx>
      <c:valAx>
        <c:axId val="23316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73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524555"/>
        <c:axId val="9612132"/>
      </c:barChart>
      <c:catAx>
        <c:axId val="852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12132"/>
        <c:crosses val="autoZero"/>
        <c:auto val="1"/>
        <c:lblOffset val="100"/>
        <c:noMultiLvlLbl val="0"/>
      </c:catAx>
      <c:valAx>
        <c:axId val="96121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24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400325"/>
        <c:axId val="40385198"/>
      </c:barChart>
      <c:catAx>
        <c:axId val="19400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85198"/>
        <c:crosses val="autoZero"/>
        <c:auto val="1"/>
        <c:lblOffset val="100"/>
        <c:noMultiLvlLbl val="0"/>
      </c:catAx>
      <c:valAx>
        <c:axId val="403851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0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7922463"/>
        <c:axId val="49975576"/>
      </c:barChart>
      <c:catAx>
        <c:axId val="2792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75576"/>
        <c:crosses val="autoZero"/>
        <c:auto val="1"/>
        <c:lblOffset val="100"/>
        <c:noMultiLvlLbl val="0"/>
      </c:catAx>
      <c:valAx>
        <c:axId val="499755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2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127001"/>
        <c:axId val="21489826"/>
      </c:barChart>
      <c:catAx>
        <c:axId val="4712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89826"/>
        <c:crosses val="autoZero"/>
        <c:auto val="1"/>
        <c:lblOffset val="100"/>
        <c:noMultiLvlLbl val="0"/>
      </c:catAx>
      <c:valAx>
        <c:axId val="21489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27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190707"/>
        <c:axId val="62954316"/>
      </c:barChart>
      <c:catAx>
        <c:axId val="59190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54316"/>
        <c:crosses val="autoZero"/>
        <c:auto val="1"/>
        <c:lblOffset val="100"/>
        <c:noMultiLvlLbl val="0"/>
      </c:catAx>
      <c:valAx>
        <c:axId val="62954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90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365403"/>
        <c:axId val="14635444"/>
      </c:barChart>
      <c:catAx>
        <c:axId val="4636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35444"/>
        <c:crosses val="autoZero"/>
        <c:auto val="1"/>
        <c:lblOffset val="100"/>
        <c:noMultiLvlLbl val="0"/>
      </c:catAx>
      <c:valAx>
        <c:axId val="146354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65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717933"/>
        <c:axId val="66134806"/>
      </c:barChart>
      <c:catAx>
        <c:axId val="29717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34806"/>
        <c:crosses val="autoZero"/>
        <c:auto val="1"/>
        <c:lblOffset val="100"/>
        <c:noMultiLvlLbl val="0"/>
      </c:catAx>
      <c:valAx>
        <c:axId val="661348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17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342343"/>
        <c:axId val="55319040"/>
      </c:barChart>
      <c:catAx>
        <c:axId val="583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19040"/>
        <c:crosses val="autoZero"/>
        <c:auto val="1"/>
        <c:lblOffset val="100"/>
        <c:noMultiLvlLbl val="0"/>
      </c:catAx>
      <c:valAx>
        <c:axId val="553190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42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8109313"/>
        <c:axId val="51657226"/>
      </c:barChart>
      <c:catAx>
        <c:axId val="2810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57226"/>
        <c:crosses val="autoZero"/>
        <c:auto val="1"/>
        <c:lblOffset val="100"/>
        <c:noMultiLvlLbl val="0"/>
      </c:catAx>
      <c:valAx>
        <c:axId val="516572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09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261851"/>
        <c:axId val="23485748"/>
      </c:barChart>
      <c:catAx>
        <c:axId val="6226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85748"/>
        <c:crosses val="autoZero"/>
        <c:auto val="1"/>
        <c:lblOffset val="100"/>
        <c:noMultiLvlLbl val="0"/>
      </c:catAx>
      <c:valAx>
        <c:axId val="23485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61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045141"/>
        <c:axId val="23297406"/>
      </c:barChart>
      <c:catAx>
        <c:axId val="1004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97406"/>
        <c:crosses val="autoZero"/>
        <c:auto val="1"/>
        <c:lblOffset val="100"/>
        <c:noMultiLvlLbl val="0"/>
      </c:catAx>
      <c:valAx>
        <c:axId val="232974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45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350063"/>
        <c:axId val="8041704"/>
      </c:barChart>
      <c:catAx>
        <c:axId val="835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41704"/>
        <c:crosses val="autoZero"/>
        <c:auto val="1"/>
        <c:lblOffset val="100"/>
        <c:noMultiLvlLbl val="0"/>
      </c:catAx>
      <c:valAx>
        <c:axId val="80417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50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266473"/>
        <c:axId val="47398258"/>
      </c:barChart>
      <c:catAx>
        <c:axId val="52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98258"/>
        <c:crosses val="autoZero"/>
        <c:auto val="1"/>
        <c:lblOffset val="100"/>
        <c:noMultiLvlLbl val="0"/>
      </c:catAx>
      <c:valAx>
        <c:axId val="473982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6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931139"/>
        <c:axId val="14053660"/>
      </c:barChart>
      <c:catAx>
        <c:axId val="23931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53660"/>
        <c:crosses val="autoZero"/>
        <c:auto val="1"/>
        <c:lblOffset val="100"/>
        <c:noMultiLvlLbl val="0"/>
      </c:catAx>
      <c:valAx>
        <c:axId val="14053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31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374077"/>
        <c:axId val="64604646"/>
      </c:barChart>
      <c:catAx>
        <c:axId val="5937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04646"/>
        <c:crosses val="autoZero"/>
        <c:auto val="1"/>
        <c:lblOffset val="100"/>
        <c:noMultiLvlLbl val="0"/>
      </c:catAx>
      <c:valAx>
        <c:axId val="64604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74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570903"/>
        <c:axId val="65593808"/>
      </c:barChart>
      <c:catAx>
        <c:axId val="44570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93808"/>
        <c:crosses val="autoZero"/>
        <c:auto val="1"/>
        <c:lblOffset val="100"/>
        <c:noMultiLvlLbl val="0"/>
      </c:catAx>
      <c:valAx>
        <c:axId val="655938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70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610133"/>
        <c:axId val="44620286"/>
      </c:barChart>
      <c:catAx>
        <c:axId val="64610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20286"/>
        <c:crosses val="autoZero"/>
        <c:auto val="1"/>
        <c:lblOffset val="100"/>
        <c:noMultiLvlLbl val="0"/>
      </c:catAx>
      <c:valAx>
        <c:axId val="446202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10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473361"/>
        <c:axId val="11498202"/>
      </c:barChart>
      <c:catAx>
        <c:axId val="5347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98202"/>
        <c:crosses val="autoZero"/>
        <c:auto val="1"/>
        <c:lblOffset val="100"/>
        <c:noMultiLvlLbl val="0"/>
      </c:catAx>
      <c:valAx>
        <c:axId val="114982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73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374955"/>
        <c:axId val="58939140"/>
      </c:barChart>
      <c:catAx>
        <c:axId val="36374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39140"/>
        <c:crosses val="autoZero"/>
        <c:auto val="1"/>
        <c:lblOffset val="100"/>
        <c:noMultiLvlLbl val="0"/>
      </c:catAx>
      <c:valAx>
        <c:axId val="589391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74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690213"/>
        <c:axId val="9341006"/>
      </c:barChart>
      <c:catAx>
        <c:axId val="6069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41006"/>
        <c:crosses val="autoZero"/>
        <c:auto val="1"/>
        <c:lblOffset val="100"/>
        <c:noMultiLvlLbl val="0"/>
      </c:catAx>
      <c:valAx>
        <c:axId val="9341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90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960191"/>
        <c:axId val="18423992"/>
      </c:barChart>
      <c:catAx>
        <c:axId val="1696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23992"/>
        <c:crosses val="autoZero"/>
        <c:auto val="1"/>
        <c:lblOffset val="100"/>
        <c:noMultiLvlLbl val="0"/>
      </c:catAx>
      <c:valAx>
        <c:axId val="184239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60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598201"/>
        <c:axId val="15948354"/>
      </c:barChart>
      <c:catAx>
        <c:axId val="3159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48354"/>
        <c:crosses val="autoZero"/>
        <c:auto val="1"/>
        <c:lblOffset val="100"/>
        <c:noMultiLvlLbl val="0"/>
      </c:catAx>
      <c:valAx>
        <c:axId val="159483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98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317459"/>
        <c:axId val="16748268"/>
      </c:barChart>
      <c:catAx>
        <c:axId val="931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48268"/>
        <c:crosses val="autoZero"/>
        <c:auto val="1"/>
        <c:lblOffset val="100"/>
        <c:noMultiLvlLbl val="0"/>
      </c:catAx>
      <c:valAx>
        <c:axId val="167482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17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516685"/>
        <c:axId val="14432438"/>
      </c:barChart>
      <c:catAx>
        <c:axId val="1651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32438"/>
        <c:crosses val="autoZero"/>
        <c:auto val="1"/>
        <c:lblOffset val="100"/>
        <c:noMultiLvlLbl val="0"/>
      </c:catAx>
      <c:valAx>
        <c:axId val="14432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16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62783079"/>
        <c:axId val="28176800"/>
      </c:barChart>
      <c:catAx>
        <c:axId val="62783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76800"/>
        <c:crosses val="autoZero"/>
        <c:auto val="1"/>
        <c:lblOffset val="100"/>
        <c:noMultiLvlLbl val="0"/>
      </c:catAx>
      <c:valAx>
        <c:axId val="28176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83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52264609"/>
        <c:axId val="619434"/>
      </c:barChart>
      <c:catAx>
        <c:axId val="52264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434"/>
        <c:crosses val="autoZero"/>
        <c:auto val="1"/>
        <c:lblOffset val="100"/>
        <c:noMultiLvlLbl val="0"/>
      </c:catAx>
      <c:valAx>
        <c:axId val="619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64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5574907"/>
        <c:axId val="50174164"/>
      </c:barChart>
      <c:catAx>
        <c:axId val="557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74164"/>
        <c:crosses val="autoZero"/>
        <c:auto val="1"/>
        <c:lblOffset val="100"/>
        <c:noMultiLvlLbl val="0"/>
      </c:catAx>
      <c:valAx>
        <c:axId val="50174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4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038255"/>
        <c:axId val="57473384"/>
      </c:barChart>
      <c:catAx>
        <c:axId val="6603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73384"/>
        <c:crosses val="autoZero"/>
        <c:auto val="1"/>
        <c:lblOffset val="100"/>
        <c:noMultiLvlLbl val="0"/>
      </c:catAx>
      <c:valAx>
        <c:axId val="574733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38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48914293"/>
        <c:axId val="37575454"/>
      </c:barChart>
      <c:catAx>
        <c:axId val="48914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75454"/>
        <c:crosses val="autoZero"/>
        <c:auto val="1"/>
        <c:lblOffset val="100"/>
        <c:noMultiLvlLbl val="0"/>
      </c:catAx>
      <c:valAx>
        <c:axId val="37575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14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634767"/>
        <c:axId val="23712904"/>
      </c:barChart>
      <c:catAx>
        <c:axId val="26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12904"/>
        <c:crosses val="autoZero"/>
        <c:auto val="1"/>
        <c:lblOffset val="100"/>
        <c:noMultiLvlLbl val="0"/>
      </c:catAx>
      <c:valAx>
        <c:axId val="23712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089545"/>
        <c:axId val="41697042"/>
      </c:bar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97042"/>
        <c:crosses val="autoZero"/>
        <c:auto val="1"/>
        <c:lblOffset val="100"/>
        <c:noMultiLvlLbl val="0"/>
      </c:catAx>
      <c:valAx>
        <c:axId val="416970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89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729059"/>
        <c:axId val="22017212"/>
      </c:barChart>
      <c:catAx>
        <c:axId val="39729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17212"/>
        <c:crosses val="autoZero"/>
        <c:auto val="1"/>
        <c:lblOffset val="100"/>
        <c:noMultiLvlLbl val="0"/>
      </c:catAx>
      <c:valAx>
        <c:axId val="220172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29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937181"/>
        <c:axId val="38563718"/>
      </c:barChart>
      <c:catAx>
        <c:axId val="6393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63718"/>
        <c:crosses val="autoZero"/>
        <c:auto val="1"/>
        <c:lblOffset val="100"/>
        <c:noMultiLvlLbl val="0"/>
      </c:catAx>
      <c:valAx>
        <c:axId val="385637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37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529143"/>
        <c:axId val="36653424"/>
      </c:barChart>
      <c:catAx>
        <c:axId val="1152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53424"/>
        <c:crosses val="autoZero"/>
        <c:auto val="1"/>
        <c:lblOffset val="100"/>
        <c:noMultiLvlLbl val="0"/>
      </c:catAx>
      <c:valAx>
        <c:axId val="36653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29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445361"/>
        <c:axId val="16137338"/>
      </c:bar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37338"/>
        <c:crosses val="autoZero"/>
        <c:auto val="1"/>
        <c:lblOffset val="100"/>
        <c:noMultiLvlLbl val="0"/>
      </c:catAx>
      <c:valAx>
        <c:axId val="161373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45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018315"/>
        <c:axId val="32055972"/>
      </c:barChart>
      <c:catAx>
        <c:axId val="11018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55972"/>
        <c:crosses val="autoZero"/>
        <c:auto val="1"/>
        <c:lblOffset val="100"/>
        <c:noMultiLvlLbl val="0"/>
      </c:catAx>
      <c:valAx>
        <c:axId val="320559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18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068293"/>
        <c:axId val="46396910"/>
      </c:barChart>
      <c:catAx>
        <c:axId val="2006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96910"/>
        <c:crosses val="autoZero"/>
        <c:auto val="1"/>
        <c:lblOffset val="100"/>
        <c:noMultiLvlLbl val="0"/>
      </c:catAx>
      <c:valAx>
        <c:axId val="463969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68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919007"/>
        <c:axId val="53336"/>
      </c:barChart>
      <c:catAx>
        <c:axId val="1491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36"/>
        <c:crosses val="autoZero"/>
        <c:auto val="1"/>
        <c:lblOffset val="100"/>
        <c:noMultiLvlLbl val="0"/>
      </c:catAx>
      <c:valAx>
        <c:axId val="53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19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498409"/>
        <c:axId val="24832498"/>
      </c:barChart>
      <c:catAx>
        <c:axId val="4749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32498"/>
        <c:crosses val="autoZero"/>
        <c:auto val="1"/>
        <c:lblOffset val="100"/>
        <c:noMultiLvlLbl val="0"/>
      </c:catAx>
      <c:valAx>
        <c:axId val="24832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98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480025"/>
        <c:axId val="4320226"/>
      </c:barChart>
      <c:catAx>
        <c:axId val="48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0226"/>
        <c:crosses val="autoZero"/>
        <c:auto val="1"/>
        <c:lblOffset val="100"/>
        <c:noMultiLvlLbl val="0"/>
      </c:catAx>
      <c:valAx>
        <c:axId val="4320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38882035"/>
        <c:axId val="14393996"/>
      </c:barChart>
      <c:catAx>
        <c:axId val="3888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93996"/>
        <c:crosses val="autoZero"/>
        <c:auto val="1"/>
        <c:lblOffset val="100"/>
        <c:noMultiLvlLbl val="0"/>
      </c:catAx>
      <c:valAx>
        <c:axId val="14393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82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62437101"/>
        <c:axId val="25062998"/>
      </c:barChart>
      <c:catAx>
        <c:axId val="62437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62998"/>
        <c:crosses val="autoZero"/>
        <c:auto val="1"/>
        <c:lblOffset val="100"/>
        <c:noMultiLvlLbl val="0"/>
      </c:catAx>
      <c:valAx>
        <c:axId val="250629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37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4240391"/>
        <c:axId val="16836928"/>
      </c:barChart>
      <c:catAx>
        <c:axId val="2424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36928"/>
        <c:crosses val="autoZero"/>
        <c:auto val="1"/>
        <c:lblOffset val="100"/>
        <c:noMultiLvlLbl val="0"/>
      </c:catAx>
      <c:valAx>
        <c:axId val="168369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40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7314625"/>
        <c:axId val="21613898"/>
      </c:barChart>
      <c:catAx>
        <c:axId val="1731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13898"/>
        <c:crosses val="autoZero"/>
        <c:auto val="1"/>
        <c:lblOffset val="100"/>
        <c:noMultiLvlLbl val="0"/>
      </c:catAx>
      <c:valAx>
        <c:axId val="216138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14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165891"/>
        <c:axId val="65275292"/>
      </c:barChart>
      <c:catAx>
        <c:axId val="2216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75292"/>
        <c:crosses val="autoZero"/>
        <c:auto val="1"/>
        <c:lblOffset val="100"/>
        <c:noMultiLvlLbl val="0"/>
      </c:catAx>
      <c:valAx>
        <c:axId val="65275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65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606717"/>
        <c:axId val="52807270"/>
      </c:barChart>
      <c:catAx>
        <c:axId val="5060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07270"/>
        <c:crosses val="autoZero"/>
        <c:auto val="1"/>
        <c:lblOffset val="100"/>
        <c:noMultiLvlLbl val="0"/>
      </c:catAx>
      <c:valAx>
        <c:axId val="528072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06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03383"/>
        <c:axId val="49530448"/>
      </c:barChart>
      <c:catAx>
        <c:axId val="5503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30448"/>
        <c:crosses val="autoZero"/>
        <c:auto val="1"/>
        <c:lblOffset val="100"/>
        <c:noMultiLvlLbl val="0"/>
      </c:catAx>
      <c:valAx>
        <c:axId val="495304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3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120849"/>
        <c:axId val="52543322"/>
      </c:barChart>
      <c:catAx>
        <c:axId val="43120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43322"/>
        <c:crosses val="autoZero"/>
        <c:auto val="1"/>
        <c:lblOffset val="100"/>
        <c:noMultiLvlLbl val="0"/>
      </c:catAx>
      <c:valAx>
        <c:axId val="525433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20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27851"/>
        <c:axId val="28150660"/>
      </c:barChart>
      <c:catAx>
        <c:axId val="31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50660"/>
        <c:crosses val="autoZero"/>
        <c:auto val="1"/>
        <c:lblOffset val="100"/>
        <c:noMultiLvlLbl val="0"/>
      </c:catAx>
      <c:valAx>
        <c:axId val="28150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7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25475495"/>
        <c:axId val="27952864"/>
      </c:lineChart>
      <c:dateAx>
        <c:axId val="2547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52864"/>
        <c:crosses val="autoZero"/>
        <c:auto val="0"/>
        <c:noMultiLvlLbl val="0"/>
      </c:dateAx>
      <c:valAx>
        <c:axId val="27952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75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029349"/>
        <c:axId val="65610958"/>
      </c:barChart>
      <c:catAx>
        <c:axId val="52029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10958"/>
        <c:crosses val="autoZero"/>
        <c:auto val="1"/>
        <c:lblOffset val="100"/>
        <c:noMultiLvlLbl val="0"/>
      </c:catAx>
      <c:valAx>
        <c:axId val="65610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29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627711"/>
        <c:axId val="12887352"/>
      </c:barChart>
      <c:catAx>
        <c:axId val="5362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87352"/>
        <c:crosses val="autoZero"/>
        <c:auto val="1"/>
        <c:lblOffset val="100"/>
        <c:noMultiLvlLbl val="0"/>
      </c:catAx>
      <c:valAx>
        <c:axId val="128873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27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877305"/>
        <c:axId val="37242562"/>
      </c:barChart>
      <c:catAx>
        <c:axId val="48877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42562"/>
        <c:crosses val="autoZero"/>
        <c:auto val="1"/>
        <c:lblOffset val="100"/>
        <c:noMultiLvlLbl val="0"/>
      </c:catAx>
      <c:valAx>
        <c:axId val="372425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77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747603"/>
        <c:axId val="63857516"/>
      </c:barChart>
      <c:catAx>
        <c:axId val="6674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57516"/>
        <c:crosses val="autoZero"/>
        <c:auto val="1"/>
        <c:lblOffset val="100"/>
        <c:noMultiLvlLbl val="0"/>
      </c:catAx>
      <c:valAx>
        <c:axId val="638575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47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846733"/>
        <c:axId val="5076278"/>
      </c:barChart>
      <c:catAx>
        <c:axId val="3784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6278"/>
        <c:crosses val="autoZero"/>
        <c:auto val="1"/>
        <c:lblOffset val="100"/>
        <c:noMultiLvlLbl val="0"/>
      </c:catAx>
      <c:valAx>
        <c:axId val="5076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46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686503"/>
        <c:axId val="8525344"/>
      </c:barChart>
      <c:catAx>
        <c:axId val="45686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25344"/>
        <c:crosses val="autoZero"/>
        <c:auto val="1"/>
        <c:lblOffset val="100"/>
        <c:noMultiLvlLbl val="0"/>
      </c:catAx>
      <c:valAx>
        <c:axId val="8525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86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619233"/>
        <c:axId val="19464234"/>
      </c:barChart>
      <c:catAx>
        <c:axId val="961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64234"/>
        <c:crosses val="autoZero"/>
        <c:auto val="1"/>
        <c:lblOffset val="100"/>
        <c:noMultiLvlLbl val="0"/>
      </c:catAx>
      <c:valAx>
        <c:axId val="194642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9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960379"/>
        <c:axId val="33099092"/>
      </c:barChart>
      <c:catAx>
        <c:axId val="40960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99092"/>
        <c:crosses val="autoZero"/>
        <c:auto val="1"/>
        <c:lblOffset val="100"/>
        <c:noMultiLvlLbl val="0"/>
      </c:catAx>
      <c:valAx>
        <c:axId val="330990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60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456373"/>
        <c:axId val="63780766"/>
      </c:barChart>
      <c:catAx>
        <c:axId val="294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80766"/>
        <c:crosses val="autoZero"/>
        <c:auto val="1"/>
        <c:lblOffset val="100"/>
        <c:noMultiLvlLbl val="0"/>
      </c:catAx>
      <c:valAx>
        <c:axId val="637807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56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155983"/>
        <c:axId val="65968392"/>
      </c:barChart>
      <c:catAx>
        <c:axId val="3715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968392"/>
        <c:crosses val="autoZero"/>
        <c:auto val="1"/>
        <c:lblOffset val="100"/>
        <c:noMultiLvlLbl val="0"/>
      </c:catAx>
      <c:valAx>
        <c:axId val="65968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55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50249185"/>
        <c:axId val="49589482"/>
      </c:barChart>
      <c:catAx>
        <c:axId val="5024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89482"/>
        <c:crosses val="autoZero"/>
        <c:auto val="1"/>
        <c:lblOffset val="100"/>
        <c:noMultiLvlLbl val="0"/>
      </c:catAx>
      <c:valAx>
        <c:axId val="49589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49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844617"/>
        <c:axId val="41839506"/>
      </c:barChart>
      <c:catAx>
        <c:axId val="56844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39506"/>
        <c:crosses val="autoZero"/>
        <c:auto val="1"/>
        <c:lblOffset val="100"/>
        <c:noMultiLvlLbl val="0"/>
      </c:catAx>
      <c:valAx>
        <c:axId val="41839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44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011235"/>
        <c:axId val="33556796"/>
      </c:barChart>
      <c:catAx>
        <c:axId val="4101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56796"/>
        <c:crosses val="autoZero"/>
        <c:auto val="1"/>
        <c:lblOffset val="100"/>
        <c:noMultiLvlLbl val="0"/>
      </c:catAx>
      <c:valAx>
        <c:axId val="335567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11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575709"/>
        <c:axId val="33745926"/>
      </c:barChart>
      <c:catAx>
        <c:axId val="3357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45926"/>
        <c:crosses val="autoZero"/>
        <c:auto val="1"/>
        <c:lblOffset val="100"/>
        <c:noMultiLvlLbl val="0"/>
      </c:catAx>
      <c:valAx>
        <c:axId val="337459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75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277879"/>
        <c:axId val="49065456"/>
      </c:barChart>
      <c:catAx>
        <c:axId val="35277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65456"/>
        <c:crosses val="autoZero"/>
        <c:auto val="1"/>
        <c:lblOffset val="100"/>
        <c:noMultiLvlLbl val="0"/>
      </c:catAx>
      <c:valAx>
        <c:axId val="490654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77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935921"/>
        <c:axId val="14878970"/>
      </c:barChart>
      <c:catAx>
        <c:axId val="38935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78970"/>
        <c:crosses val="autoZero"/>
        <c:auto val="1"/>
        <c:lblOffset val="100"/>
        <c:noMultiLvlLbl val="0"/>
      </c:catAx>
      <c:valAx>
        <c:axId val="14878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35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801867"/>
        <c:axId val="64345892"/>
      </c:barChart>
      <c:catAx>
        <c:axId val="66801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45892"/>
        <c:crosses val="autoZero"/>
        <c:auto val="1"/>
        <c:lblOffset val="100"/>
        <c:noMultiLvlLbl val="0"/>
      </c:catAx>
      <c:valAx>
        <c:axId val="64345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01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242117"/>
        <c:axId val="44634734"/>
      </c:barChart>
      <c:catAx>
        <c:axId val="4224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34734"/>
        <c:crosses val="autoZero"/>
        <c:auto val="1"/>
        <c:lblOffset val="100"/>
        <c:noMultiLvlLbl val="0"/>
      </c:catAx>
      <c:valAx>
        <c:axId val="446347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42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168287"/>
        <c:axId val="58643672"/>
      </c:barChart>
      <c:catAx>
        <c:axId val="66168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43672"/>
        <c:crosses val="autoZero"/>
        <c:auto val="1"/>
        <c:lblOffset val="100"/>
        <c:noMultiLvlLbl val="0"/>
      </c:catAx>
      <c:valAx>
        <c:axId val="586436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68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031001"/>
        <c:axId val="52516962"/>
      </c:barChart>
      <c:catAx>
        <c:axId val="5803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16962"/>
        <c:crosses val="autoZero"/>
        <c:auto val="1"/>
        <c:lblOffset val="100"/>
        <c:noMultiLvlLbl val="0"/>
      </c:catAx>
      <c:valAx>
        <c:axId val="525169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31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90611"/>
        <c:axId val="26015500"/>
      </c:barChart>
      <c:catAx>
        <c:axId val="289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15500"/>
        <c:crosses val="autoZero"/>
        <c:auto val="1"/>
        <c:lblOffset val="100"/>
        <c:noMultiLvlLbl val="0"/>
      </c:catAx>
      <c:valAx>
        <c:axId val="26015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0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43652155"/>
        <c:axId val="57325076"/>
      </c:barChart>
      <c:catAx>
        <c:axId val="4365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25076"/>
        <c:crosses val="autoZero"/>
        <c:auto val="1"/>
        <c:lblOffset val="100"/>
        <c:noMultiLvlLbl val="0"/>
      </c:catAx>
      <c:valAx>
        <c:axId val="57325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52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812909"/>
        <c:axId val="26880726"/>
      </c:barChart>
      <c:catAx>
        <c:axId val="3281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80726"/>
        <c:crosses val="autoZero"/>
        <c:auto val="1"/>
        <c:lblOffset val="100"/>
        <c:noMultiLvlLbl val="0"/>
      </c:catAx>
      <c:valAx>
        <c:axId val="26880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12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599943"/>
        <c:axId val="29855168"/>
      </c:barChart>
      <c:catAx>
        <c:axId val="4059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55168"/>
        <c:crosses val="autoZero"/>
        <c:auto val="1"/>
        <c:lblOffset val="100"/>
        <c:noMultiLvlLbl val="0"/>
      </c:catAx>
      <c:valAx>
        <c:axId val="298551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99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1057"/>
        <c:axId val="2349514"/>
      </c:barChart>
      <c:catAx>
        <c:axId val="26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9514"/>
        <c:crosses val="autoZero"/>
        <c:auto val="1"/>
        <c:lblOffset val="100"/>
        <c:noMultiLvlLbl val="0"/>
      </c:catAx>
      <c:valAx>
        <c:axId val="23495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145627"/>
        <c:axId val="56092916"/>
      </c:bar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92916"/>
        <c:crosses val="autoZero"/>
        <c:auto val="1"/>
        <c:lblOffset val="100"/>
        <c:noMultiLvlLbl val="0"/>
      </c:catAx>
      <c:valAx>
        <c:axId val="560929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45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074197"/>
        <c:axId val="47232318"/>
      </c:barChart>
      <c:catAx>
        <c:axId val="3507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32318"/>
        <c:crosses val="autoZero"/>
        <c:auto val="1"/>
        <c:lblOffset val="100"/>
        <c:noMultiLvlLbl val="0"/>
      </c:catAx>
      <c:valAx>
        <c:axId val="47232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74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437679"/>
        <c:axId val="612520"/>
      </c:barChart>
      <c:catAx>
        <c:axId val="22437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520"/>
        <c:crosses val="autoZero"/>
        <c:auto val="1"/>
        <c:lblOffset val="100"/>
        <c:noMultiLvlLbl val="0"/>
      </c:catAx>
      <c:valAx>
        <c:axId val="6125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37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12681"/>
        <c:axId val="49614130"/>
      </c:barChart>
      <c:catAx>
        <c:axId val="5512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14130"/>
        <c:crosses val="autoZero"/>
        <c:auto val="1"/>
        <c:lblOffset val="100"/>
        <c:noMultiLvlLbl val="0"/>
      </c:catAx>
      <c:valAx>
        <c:axId val="496141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2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873987"/>
        <c:axId val="59321564"/>
      </c:barChart>
      <c:catAx>
        <c:axId val="4387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21564"/>
        <c:crosses val="autoZero"/>
        <c:auto val="1"/>
        <c:lblOffset val="100"/>
        <c:noMultiLvlLbl val="0"/>
      </c:catAx>
      <c:valAx>
        <c:axId val="593215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73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132029"/>
        <c:axId val="40317350"/>
      </c:barChart>
      <c:catAx>
        <c:axId val="64132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17350"/>
        <c:crosses val="autoZero"/>
        <c:auto val="1"/>
        <c:lblOffset val="100"/>
        <c:noMultiLvlLbl val="0"/>
      </c:catAx>
      <c:valAx>
        <c:axId val="40317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32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311831"/>
        <c:axId val="44479888"/>
      </c:barChart>
      <c:catAx>
        <c:axId val="2731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79888"/>
        <c:crosses val="autoZero"/>
        <c:auto val="1"/>
        <c:lblOffset val="100"/>
        <c:noMultiLvlLbl val="0"/>
      </c:catAx>
      <c:valAx>
        <c:axId val="44479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11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46163637"/>
        <c:axId val="12819550"/>
      </c:barChart>
      <c:catAx>
        <c:axId val="46163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19550"/>
        <c:crosses val="autoZero"/>
        <c:auto val="1"/>
        <c:lblOffset val="100"/>
        <c:noMultiLvlLbl val="0"/>
      </c:catAx>
      <c:valAx>
        <c:axId val="128195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63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774673"/>
        <c:axId val="46101146"/>
      </c:barChart>
      <c:catAx>
        <c:axId val="647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01146"/>
        <c:crosses val="autoZero"/>
        <c:auto val="1"/>
        <c:lblOffset val="100"/>
        <c:noMultiLvlLbl val="0"/>
      </c:catAx>
      <c:valAx>
        <c:axId val="461011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74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257131"/>
        <c:axId val="43205316"/>
      </c:barChart>
      <c:catAx>
        <c:axId val="1225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05316"/>
        <c:crosses val="autoZero"/>
        <c:auto val="1"/>
        <c:lblOffset val="100"/>
        <c:noMultiLvlLbl val="0"/>
      </c:catAx>
      <c:valAx>
        <c:axId val="432053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57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303525"/>
        <c:axId val="9969678"/>
      </c:barChart>
      <c:catAx>
        <c:axId val="5330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69678"/>
        <c:crosses val="autoZero"/>
        <c:auto val="1"/>
        <c:lblOffset val="100"/>
        <c:noMultiLvlLbl val="0"/>
      </c:catAx>
      <c:valAx>
        <c:axId val="99696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03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618239"/>
        <c:axId val="2237560"/>
      </c:barChart>
      <c:catAx>
        <c:axId val="2261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7560"/>
        <c:crosses val="autoZero"/>
        <c:auto val="1"/>
        <c:lblOffset val="100"/>
        <c:noMultiLvlLbl val="0"/>
      </c:catAx>
      <c:valAx>
        <c:axId val="22375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18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138041"/>
        <c:axId val="47024642"/>
      </c:barChart>
      <c:catAx>
        <c:axId val="2013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24642"/>
        <c:crosses val="autoZero"/>
        <c:auto val="1"/>
        <c:lblOffset val="100"/>
        <c:noMultiLvlLbl val="0"/>
      </c:catAx>
      <c:valAx>
        <c:axId val="47024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38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568595"/>
        <c:axId val="50899628"/>
      </c:barChart>
      <c:catAx>
        <c:axId val="2056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99628"/>
        <c:crosses val="autoZero"/>
        <c:auto val="1"/>
        <c:lblOffset val="100"/>
        <c:noMultiLvlLbl val="0"/>
      </c:catAx>
      <c:valAx>
        <c:axId val="508996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68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443469"/>
        <c:axId val="29229174"/>
      </c:barChart>
      <c:catAx>
        <c:axId val="5544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29174"/>
        <c:crosses val="autoZero"/>
        <c:auto val="1"/>
        <c:lblOffset val="100"/>
        <c:noMultiLvlLbl val="0"/>
      </c:catAx>
      <c:valAx>
        <c:axId val="292291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43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735975"/>
        <c:axId val="18752864"/>
      </c:barChart>
      <c:catAx>
        <c:axId val="61735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52864"/>
        <c:crosses val="autoZero"/>
        <c:auto val="1"/>
        <c:lblOffset val="100"/>
        <c:noMultiLvlLbl val="0"/>
      </c:catAx>
      <c:valAx>
        <c:axId val="187528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35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558049"/>
        <c:axId val="42586986"/>
      </c:barChart>
      <c:catAx>
        <c:axId val="3455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86986"/>
        <c:crosses val="autoZero"/>
        <c:auto val="1"/>
        <c:lblOffset val="100"/>
        <c:noMultiLvlLbl val="0"/>
      </c:catAx>
      <c:valAx>
        <c:axId val="42586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58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738555"/>
        <c:axId val="26993812"/>
      </c:barChart>
      <c:catAx>
        <c:axId val="4773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93812"/>
        <c:crosses val="autoZero"/>
        <c:auto val="1"/>
        <c:lblOffset val="100"/>
        <c:noMultiLvlLbl val="0"/>
      </c:catAx>
      <c:valAx>
        <c:axId val="26993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38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48267087"/>
        <c:axId val="31750600"/>
      </c:barChart>
      <c:catAx>
        <c:axId val="482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50600"/>
        <c:crosses val="autoZero"/>
        <c:auto val="1"/>
        <c:lblOffset val="100"/>
        <c:noMultiLvlLbl val="0"/>
      </c:catAx>
      <c:valAx>
        <c:axId val="317506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67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617717"/>
        <c:axId val="39015134"/>
      </c:barChart>
      <c:catAx>
        <c:axId val="4161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15134"/>
        <c:crosses val="autoZero"/>
        <c:auto val="1"/>
        <c:lblOffset val="100"/>
        <c:noMultiLvlLbl val="0"/>
      </c:catAx>
      <c:valAx>
        <c:axId val="390151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17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591887"/>
        <c:axId val="6109256"/>
      </c:barChart>
      <c:catAx>
        <c:axId val="15591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9256"/>
        <c:crosses val="autoZero"/>
        <c:auto val="1"/>
        <c:lblOffset val="100"/>
        <c:noMultiLvlLbl val="0"/>
      </c:catAx>
      <c:valAx>
        <c:axId val="61092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91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983305"/>
        <c:axId val="25087698"/>
      </c:barChart>
      <c:catAx>
        <c:axId val="54983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87698"/>
        <c:crosses val="autoZero"/>
        <c:auto val="1"/>
        <c:lblOffset val="100"/>
        <c:noMultiLvlLbl val="0"/>
      </c:catAx>
      <c:valAx>
        <c:axId val="250876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83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462691"/>
        <c:axId val="18837628"/>
      </c:barChart>
      <c:catAx>
        <c:axId val="2446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37628"/>
        <c:crosses val="autoZero"/>
        <c:auto val="1"/>
        <c:lblOffset val="100"/>
        <c:noMultiLvlLbl val="0"/>
      </c:catAx>
      <c:valAx>
        <c:axId val="18837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62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5320925"/>
        <c:axId val="49452870"/>
      </c:barChart>
      <c:catAx>
        <c:axId val="3532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52870"/>
        <c:crosses val="autoZero"/>
        <c:auto val="1"/>
        <c:lblOffset val="100"/>
        <c:noMultiLvlLbl val="0"/>
      </c:catAx>
      <c:valAx>
        <c:axId val="49452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20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2422647"/>
        <c:axId val="46259504"/>
      </c:barChart>
      <c:catAx>
        <c:axId val="4242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59504"/>
        <c:crosses val="autoZero"/>
        <c:auto val="1"/>
        <c:lblOffset val="100"/>
        <c:noMultiLvlLbl val="0"/>
      </c:catAx>
      <c:valAx>
        <c:axId val="462595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22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3682353"/>
        <c:axId val="56032314"/>
      </c:barChart>
      <c:catAx>
        <c:axId val="1368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32314"/>
        <c:crosses val="autoZero"/>
        <c:auto val="1"/>
        <c:lblOffset val="100"/>
        <c:noMultiLvlLbl val="0"/>
      </c:catAx>
      <c:valAx>
        <c:axId val="560323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8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4528779"/>
        <c:axId val="42323556"/>
      </c:barChart>
      <c:catAx>
        <c:axId val="34528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23556"/>
        <c:crosses val="autoZero"/>
        <c:auto val="1"/>
        <c:lblOffset val="100"/>
        <c:noMultiLvlLbl val="0"/>
      </c:catAx>
      <c:valAx>
        <c:axId val="423235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28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>
                <c:ptCount val="25"/>
                <c:pt idx="0">
                  <c:v>1518</c:v>
                </c:pt>
                <c:pt idx="1">
                  <c:v>581</c:v>
                </c:pt>
                <c:pt idx="2">
                  <c:v>497</c:v>
                </c:pt>
                <c:pt idx="3">
                  <c:v>515</c:v>
                </c:pt>
                <c:pt idx="4">
                  <c:v>571</c:v>
                </c:pt>
                <c:pt idx="5">
                  <c:v>562</c:v>
                </c:pt>
                <c:pt idx="6">
                  <c:v>600</c:v>
                </c:pt>
                <c:pt idx="7">
                  <c:v>540</c:v>
                </c:pt>
                <c:pt idx="8">
                  <c:v>467</c:v>
                </c:pt>
                <c:pt idx="9">
                  <c:v>430</c:v>
                </c:pt>
                <c:pt idx="10">
                  <c:v>296</c:v>
                </c:pt>
                <c:pt idx="11">
                  <c:v>200</c:v>
                </c:pt>
                <c:pt idx="12">
                  <c:v>136</c:v>
                </c:pt>
                <c:pt idx="13">
                  <c:v>107</c:v>
                </c:pt>
                <c:pt idx="14">
                  <c:v>61</c:v>
                </c:pt>
                <c:pt idx="15">
                  <c:v>40</c:v>
                </c:pt>
                <c:pt idx="16">
                  <c:v>25</c:v>
                </c:pt>
                <c:pt idx="17">
                  <c:v>16</c:v>
                </c:pt>
                <c:pt idx="18">
                  <c:v>12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>
                <c:ptCount val="25"/>
                <c:pt idx="0">
                  <c:v>1518</c:v>
                </c:pt>
                <c:pt idx="1">
                  <c:v>1162</c:v>
                </c:pt>
                <c:pt idx="2">
                  <c:v>1491</c:v>
                </c:pt>
                <c:pt idx="3">
                  <c:v>2060</c:v>
                </c:pt>
                <c:pt idx="4">
                  <c:v>2855</c:v>
                </c:pt>
                <c:pt idx="5">
                  <c:v>3372</c:v>
                </c:pt>
                <c:pt idx="6">
                  <c:v>4200</c:v>
                </c:pt>
                <c:pt idx="7">
                  <c:v>4320</c:v>
                </c:pt>
                <c:pt idx="8">
                  <c:v>4203</c:v>
                </c:pt>
                <c:pt idx="9">
                  <c:v>4300</c:v>
                </c:pt>
                <c:pt idx="10">
                  <c:v>3256</c:v>
                </c:pt>
                <c:pt idx="11">
                  <c:v>2400</c:v>
                </c:pt>
                <c:pt idx="12">
                  <c:v>1768</c:v>
                </c:pt>
                <c:pt idx="13">
                  <c:v>1498</c:v>
                </c:pt>
                <c:pt idx="14">
                  <c:v>915</c:v>
                </c:pt>
                <c:pt idx="15">
                  <c:v>640</c:v>
                </c:pt>
                <c:pt idx="16">
                  <c:v>425</c:v>
                </c:pt>
                <c:pt idx="17">
                  <c:v>288</c:v>
                </c:pt>
                <c:pt idx="18">
                  <c:v>228</c:v>
                </c:pt>
                <c:pt idx="19">
                  <c:v>80</c:v>
                </c:pt>
                <c:pt idx="20">
                  <c:v>63</c:v>
                </c:pt>
                <c:pt idx="21">
                  <c:v>22</c:v>
                </c:pt>
                <c:pt idx="22">
                  <c:v>23</c:v>
                </c:pt>
                <c:pt idx="23">
                  <c:v>0</c:v>
                </c:pt>
                <c:pt idx="24">
                  <c:v>25</c:v>
                </c:pt>
              </c:numCache>
            </c:numRef>
          </c:val>
        </c:ser>
        <c:axId val="45367685"/>
        <c:axId val="5655982"/>
      </c:areaChart>
      <c:catAx>
        <c:axId val="45367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5982"/>
        <c:crosses val="autoZero"/>
        <c:auto val="1"/>
        <c:lblOffset val="100"/>
        <c:noMultiLvlLbl val="0"/>
      </c:catAx>
      <c:valAx>
        <c:axId val="56559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6768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50903839"/>
        <c:axId val="55481368"/>
      </c:areaChart>
      <c:catAx>
        <c:axId val="50903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81368"/>
        <c:crosses val="autoZero"/>
        <c:auto val="1"/>
        <c:lblOffset val="100"/>
        <c:noMultiLvlLbl val="0"/>
      </c:catAx>
      <c:valAx>
        <c:axId val="55481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038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7319945"/>
        <c:axId val="21661778"/>
      </c:barChart>
      <c:catAx>
        <c:axId val="1731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61778"/>
        <c:crosses val="autoZero"/>
        <c:auto val="1"/>
        <c:lblOffset val="100"/>
        <c:noMultiLvlLbl val="0"/>
      </c:catAx>
      <c:valAx>
        <c:axId val="216617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19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29570265"/>
        <c:axId val="64805794"/>
      </c:areaChart>
      <c:catAx>
        <c:axId val="2957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05794"/>
        <c:crosses val="autoZero"/>
        <c:auto val="1"/>
        <c:lblOffset val="100"/>
        <c:noMultiLvlLbl val="0"/>
      </c:catAx>
      <c:valAx>
        <c:axId val="64805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702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46381235"/>
        <c:axId val="14777932"/>
      </c:areaChart>
      <c:catAx>
        <c:axId val="463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77932"/>
        <c:crosses val="autoZero"/>
        <c:auto val="1"/>
        <c:lblOffset val="100"/>
        <c:noMultiLvlLbl val="0"/>
      </c:catAx>
      <c:valAx>
        <c:axId val="147779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812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65892525"/>
        <c:axId val="56161814"/>
      </c:areaChart>
      <c:catAx>
        <c:axId val="65892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61814"/>
        <c:crosses val="autoZero"/>
        <c:auto val="1"/>
        <c:lblOffset val="100"/>
        <c:noMultiLvlLbl val="0"/>
      </c:catAx>
      <c:valAx>
        <c:axId val="56161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925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694279"/>
        <c:axId val="52813056"/>
      </c:barChart>
      <c:catAx>
        <c:axId val="3569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13056"/>
        <c:crosses val="autoZero"/>
        <c:auto val="1"/>
        <c:lblOffset val="100"/>
        <c:noMultiLvlLbl val="0"/>
      </c:catAx>
      <c:valAx>
        <c:axId val="52813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94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55457"/>
        <c:axId val="49999114"/>
      </c:barChart>
      <c:catAx>
        <c:axId val="5555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99114"/>
        <c:crosses val="autoZero"/>
        <c:auto val="1"/>
        <c:lblOffset val="100"/>
        <c:noMultiLvlLbl val="0"/>
      </c:catAx>
      <c:valAx>
        <c:axId val="499991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5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338843"/>
        <c:axId val="23396404"/>
      </c:barChart>
      <c:catAx>
        <c:axId val="4733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96404"/>
        <c:crosses val="autoZero"/>
        <c:auto val="1"/>
        <c:lblOffset val="100"/>
        <c:noMultiLvlLbl val="0"/>
      </c:catAx>
      <c:valAx>
        <c:axId val="233964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38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241045"/>
        <c:axId val="16060542"/>
      </c:barChart>
      <c:catAx>
        <c:axId val="924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60542"/>
        <c:crosses val="autoZero"/>
        <c:auto val="1"/>
        <c:lblOffset val="100"/>
        <c:noMultiLvlLbl val="0"/>
      </c:catAx>
      <c:valAx>
        <c:axId val="160605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41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327151"/>
        <c:axId val="25835496"/>
      </c:barChart>
      <c:catAx>
        <c:axId val="10327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35496"/>
        <c:crosses val="autoZero"/>
        <c:auto val="1"/>
        <c:lblOffset val="100"/>
        <c:noMultiLvlLbl val="0"/>
      </c:catAx>
      <c:valAx>
        <c:axId val="25835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27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192873"/>
        <c:axId val="12300402"/>
      </c:barChart>
      <c:catAx>
        <c:axId val="3119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00402"/>
        <c:crosses val="autoZero"/>
        <c:auto val="1"/>
        <c:lblOffset val="100"/>
        <c:noMultiLvlLbl val="0"/>
      </c:catAx>
      <c:valAx>
        <c:axId val="123004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92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594755"/>
        <c:axId val="56808476"/>
      </c:barChart>
      <c:catAx>
        <c:axId val="4359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08476"/>
        <c:crosses val="autoZero"/>
        <c:auto val="1"/>
        <c:lblOffset val="100"/>
        <c:noMultiLvlLbl val="0"/>
      </c:catAx>
      <c:valAx>
        <c:axId val="568084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94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60738275"/>
        <c:axId val="9773564"/>
      </c:barChart>
      <c:catAx>
        <c:axId val="6073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73564"/>
        <c:crosses val="autoZero"/>
        <c:auto val="1"/>
        <c:lblOffset val="100"/>
        <c:noMultiLvlLbl val="0"/>
      </c:catAx>
      <c:valAx>
        <c:axId val="97735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38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514237"/>
        <c:axId val="38083814"/>
      </c:barChart>
      <c:catAx>
        <c:axId val="4151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83814"/>
        <c:crosses val="autoZero"/>
        <c:auto val="1"/>
        <c:lblOffset val="100"/>
        <c:noMultiLvlLbl val="0"/>
      </c:catAx>
      <c:valAx>
        <c:axId val="380838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14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210007"/>
        <c:axId val="64890064"/>
      </c:barChart>
      <c:catAx>
        <c:axId val="7210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90064"/>
        <c:crosses val="autoZero"/>
        <c:auto val="1"/>
        <c:lblOffset val="100"/>
        <c:noMultiLvlLbl val="0"/>
      </c:catAx>
      <c:valAx>
        <c:axId val="64890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10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139665"/>
        <c:axId val="21603802"/>
      </c:barChart>
      <c:catAx>
        <c:axId val="47139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03802"/>
        <c:crosses val="autoZero"/>
        <c:auto val="1"/>
        <c:lblOffset val="100"/>
        <c:noMultiLvlLbl val="0"/>
      </c:catAx>
      <c:valAx>
        <c:axId val="216038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39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216491"/>
        <c:axId val="5077508"/>
      </c:barChart>
      <c:catAx>
        <c:axId val="6021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7508"/>
        <c:crosses val="autoZero"/>
        <c:auto val="1"/>
        <c:lblOffset val="100"/>
        <c:noMultiLvlLbl val="0"/>
      </c:catAx>
      <c:valAx>
        <c:axId val="50775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16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697573"/>
        <c:axId val="8624974"/>
      </c:barChart>
      <c:catAx>
        <c:axId val="4569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24974"/>
        <c:crosses val="autoZero"/>
        <c:auto val="1"/>
        <c:lblOffset val="100"/>
        <c:noMultiLvlLbl val="0"/>
      </c:catAx>
      <c:valAx>
        <c:axId val="86249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97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515903"/>
        <c:axId val="27534264"/>
      </c:barChart>
      <c:catAx>
        <c:axId val="10515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34264"/>
        <c:crosses val="autoZero"/>
        <c:auto val="1"/>
        <c:lblOffset val="100"/>
        <c:noMultiLvlLbl val="0"/>
      </c:catAx>
      <c:valAx>
        <c:axId val="275342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15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6481785"/>
        <c:axId val="15682882"/>
      </c:barChart>
      <c:catAx>
        <c:axId val="4648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82882"/>
        <c:crosses val="autoZero"/>
        <c:auto val="1"/>
        <c:lblOffset val="100"/>
        <c:noMultiLvlLbl val="0"/>
      </c:catAx>
      <c:valAx>
        <c:axId val="15682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81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928211"/>
        <c:axId val="62353900"/>
      </c:barChart>
      <c:catAx>
        <c:axId val="69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53900"/>
        <c:crosses val="autoZero"/>
        <c:auto val="1"/>
        <c:lblOffset val="100"/>
        <c:noMultiLvlLbl val="0"/>
      </c:catAx>
      <c:valAx>
        <c:axId val="623539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28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314189"/>
        <c:axId val="17501110"/>
      </c:barChart>
      <c:catAx>
        <c:axId val="243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01110"/>
        <c:crosses val="autoZero"/>
        <c:auto val="1"/>
        <c:lblOffset val="100"/>
        <c:noMultiLvlLbl val="0"/>
      </c:catAx>
      <c:valAx>
        <c:axId val="175011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14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292263"/>
        <c:axId val="8303776"/>
      </c:barChart>
      <c:catAx>
        <c:axId val="2329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03776"/>
        <c:crosses val="autoZero"/>
        <c:auto val="1"/>
        <c:lblOffset val="100"/>
        <c:noMultiLvlLbl val="0"/>
      </c:catAx>
      <c:valAx>
        <c:axId val="83037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92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">
      <selection activeCell="C24" sqref="C24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7" t="s">
        <v>172</v>
      </c>
      <c r="B2" s="7"/>
      <c r="C2" s="7"/>
      <c r="D2" s="8"/>
      <c r="E2" s="8"/>
      <c r="F2" s="18"/>
      <c r="G2" s="18"/>
      <c r="H2" s="18"/>
    </row>
    <row r="3" spans="1:8" ht="12.75">
      <c r="A3" s="9" t="s">
        <v>173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73" t="s">
        <v>171</v>
      </c>
      <c r="B21" s="74"/>
      <c r="C21" s="74"/>
      <c r="D21" s="74"/>
      <c r="E21" s="74"/>
      <c r="F21" s="74"/>
      <c r="G21" s="74"/>
      <c r="H21" s="281"/>
    </row>
    <row r="22" spans="1:8" ht="12.75">
      <c r="A22" s="137"/>
      <c r="B22" s="138"/>
      <c r="C22" s="139" t="s">
        <v>23</v>
      </c>
      <c r="D22" s="140"/>
      <c r="E22" s="71" t="s">
        <v>174</v>
      </c>
      <c r="F22" s="72"/>
      <c r="G22" s="70" t="s">
        <v>175</v>
      </c>
      <c r="H22" s="282"/>
    </row>
    <row r="23" spans="1:8" ht="15" customHeight="1">
      <c r="A23" s="61" t="s">
        <v>1</v>
      </c>
      <c r="B23" s="19"/>
      <c r="C23" s="20" t="s">
        <v>15</v>
      </c>
      <c r="D23" s="21" t="s">
        <v>0</v>
      </c>
      <c r="E23" s="280" t="s">
        <v>15</v>
      </c>
      <c r="F23" s="53" t="s">
        <v>0</v>
      </c>
      <c r="G23" s="53" t="s">
        <v>15</v>
      </c>
      <c r="H23" s="283" t="s">
        <v>0</v>
      </c>
    </row>
    <row r="24" spans="1:8" ht="15" customHeight="1">
      <c r="A24" s="146" t="s">
        <v>123</v>
      </c>
      <c r="B24" s="147"/>
      <c r="C24" s="59">
        <v>2372</v>
      </c>
      <c r="D24" s="141">
        <v>13318</v>
      </c>
      <c r="E24" s="59">
        <v>2370</v>
      </c>
      <c r="F24" s="141">
        <v>13319</v>
      </c>
      <c r="G24" s="58">
        <v>0</v>
      </c>
      <c r="H24" s="284">
        <v>0</v>
      </c>
    </row>
    <row r="25" spans="1:8" ht="15" customHeight="1">
      <c r="A25" s="146" t="s">
        <v>124</v>
      </c>
      <c r="B25" s="147"/>
      <c r="C25" s="123">
        <v>2210</v>
      </c>
      <c r="D25" s="142">
        <v>16428</v>
      </c>
      <c r="E25" s="123">
        <v>2202</v>
      </c>
      <c r="F25" s="142">
        <v>16408</v>
      </c>
      <c r="G25" s="58">
        <v>0</v>
      </c>
      <c r="H25" s="284">
        <v>0</v>
      </c>
    </row>
    <row r="26" spans="1:8" ht="15" customHeight="1">
      <c r="A26" s="146" t="s">
        <v>125</v>
      </c>
      <c r="B26" s="147"/>
      <c r="C26" s="76">
        <v>2601</v>
      </c>
      <c r="D26" s="143">
        <v>11343</v>
      </c>
      <c r="E26" s="76">
        <v>2938</v>
      </c>
      <c r="F26" s="143">
        <v>11302</v>
      </c>
      <c r="G26" s="58">
        <v>6</v>
      </c>
      <c r="H26" s="284">
        <v>29</v>
      </c>
    </row>
    <row r="27" spans="1:8" ht="15" customHeight="1">
      <c r="A27" s="148" t="s">
        <v>27</v>
      </c>
      <c r="B27" s="149"/>
      <c r="C27" s="54">
        <f>SUM(C24:C26)</f>
        <v>7183</v>
      </c>
      <c r="D27" s="65">
        <f>SUM(D24:D26)</f>
        <v>41089</v>
      </c>
      <c r="E27" s="63">
        <f>SUM(E24:E26)</f>
        <v>7510</v>
      </c>
      <c r="F27" s="55">
        <f>SUM(F24:F26)</f>
        <v>41029</v>
      </c>
      <c r="G27" s="54">
        <f>G24+G25+G26</f>
        <v>6</v>
      </c>
      <c r="H27" s="65">
        <f>H24+H25+H26</f>
        <v>29</v>
      </c>
    </row>
    <row r="28" spans="1:8" ht="15" customHeight="1">
      <c r="A28" s="146" t="s">
        <v>126</v>
      </c>
      <c r="B28" s="147"/>
      <c r="C28" s="124" t="s">
        <v>24</v>
      </c>
      <c r="D28" s="144" t="s">
        <v>24</v>
      </c>
      <c r="E28" s="60" t="s">
        <v>24</v>
      </c>
      <c r="F28" s="60" t="s">
        <v>24</v>
      </c>
      <c r="G28" s="60" t="s">
        <v>24</v>
      </c>
      <c r="H28" s="285" t="s">
        <v>24</v>
      </c>
    </row>
    <row r="29" spans="1:8" ht="15" customHeight="1">
      <c r="A29" s="146" t="s">
        <v>108</v>
      </c>
      <c r="B29" s="147"/>
      <c r="C29" s="99" t="s">
        <v>24</v>
      </c>
      <c r="D29" s="145" t="s">
        <v>24</v>
      </c>
      <c r="E29" s="56" t="s">
        <v>24</v>
      </c>
      <c r="F29" s="56" t="s">
        <v>24</v>
      </c>
      <c r="G29" s="56" t="s">
        <v>24</v>
      </c>
      <c r="H29" s="286" t="s">
        <v>24</v>
      </c>
    </row>
    <row r="30" spans="1:8" ht="15" customHeight="1">
      <c r="A30" s="148" t="s">
        <v>29</v>
      </c>
      <c r="B30" s="149"/>
      <c r="C30" s="54" t="s">
        <v>24</v>
      </c>
      <c r="D30" s="65" t="s">
        <v>24</v>
      </c>
      <c r="E30" s="64" t="s">
        <v>24</v>
      </c>
      <c r="F30" s="62" t="s">
        <v>24</v>
      </c>
      <c r="G30" s="54" t="s">
        <v>24</v>
      </c>
      <c r="H30" s="65" t="s">
        <v>24</v>
      </c>
    </row>
    <row r="31" spans="1:8" ht="15" customHeight="1" thickBot="1">
      <c r="A31" s="50" t="s">
        <v>28</v>
      </c>
      <c r="B31" s="51"/>
      <c r="C31" s="52">
        <v>7522</v>
      </c>
      <c r="D31" s="136">
        <v>41528</v>
      </c>
      <c r="E31" s="287">
        <v>10440</v>
      </c>
      <c r="F31" s="287">
        <v>40479</v>
      </c>
      <c r="G31" s="288">
        <v>474</v>
      </c>
      <c r="H31" s="289">
        <v>1230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73" t="s">
        <v>36</v>
      </c>
      <c r="B35" s="74"/>
      <c r="C35" s="74"/>
      <c r="D35" s="74"/>
      <c r="E35" s="74"/>
      <c r="F35" s="75"/>
      <c r="G35" s="75"/>
      <c r="H35" s="75"/>
    </row>
    <row r="61" ht="13.5" thickBot="1"/>
    <row r="62" spans="1:8" ht="13.5" thickBot="1">
      <c r="A62" s="89" t="s">
        <v>35</v>
      </c>
      <c r="B62" s="90"/>
      <c r="C62" s="90"/>
      <c r="D62" s="90"/>
      <c r="E62" s="90"/>
      <c r="F62" s="91"/>
      <c r="G62" s="91"/>
      <c r="H62" s="75"/>
    </row>
    <row r="63" spans="1:3" ht="12.75">
      <c r="A63" s="107" t="s">
        <v>38</v>
      </c>
      <c r="B63" s="95" t="s">
        <v>31</v>
      </c>
      <c r="C63" s="1" t="s">
        <v>93</v>
      </c>
    </row>
    <row r="64" spans="1:2" ht="12.75">
      <c r="A64" s="106">
        <v>40848</v>
      </c>
      <c r="B64" s="104"/>
    </row>
    <row r="65" spans="1:2" ht="12.75">
      <c r="A65" s="106">
        <v>40849</v>
      </c>
      <c r="B65" s="105"/>
    </row>
    <row r="66" spans="1:2" ht="12.75">
      <c r="A66" s="106">
        <v>40850</v>
      </c>
      <c r="B66" s="105"/>
    </row>
    <row r="67" spans="1:2" ht="12.75">
      <c r="A67" s="106">
        <v>40851</v>
      </c>
      <c r="B67" s="105"/>
    </row>
    <row r="68" spans="1:2" ht="12.75">
      <c r="A68" s="106">
        <v>40852</v>
      </c>
      <c r="B68" s="105"/>
    </row>
    <row r="69" spans="1:2" ht="12.75">
      <c r="A69" s="106">
        <v>40853</v>
      </c>
      <c r="B69" s="105"/>
    </row>
    <row r="70" spans="1:2" ht="12.75">
      <c r="A70" s="106">
        <v>40854</v>
      </c>
      <c r="B70" s="105"/>
    </row>
    <row r="71" spans="1:2" ht="12.75">
      <c r="A71" s="106">
        <v>40855</v>
      </c>
      <c r="B71" s="105"/>
    </row>
    <row r="72" spans="1:2" ht="12.75">
      <c r="A72" s="106">
        <v>40856</v>
      </c>
      <c r="B72" s="105"/>
    </row>
    <row r="73" spans="1:2" ht="12.75">
      <c r="A73" s="106">
        <v>40857</v>
      </c>
      <c r="B73" s="105"/>
    </row>
    <row r="74" spans="1:2" ht="12.75">
      <c r="A74" s="106">
        <v>40858</v>
      </c>
      <c r="B74" s="105"/>
    </row>
    <row r="75" spans="1:2" ht="12.75">
      <c r="A75" s="106">
        <v>40859</v>
      </c>
      <c r="B75" s="105"/>
    </row>
    <row r="76" spans="1:2" ht="12.75">
      <c r="A76" s="106">
        <v>40860</v>
      </c>
      <c r="B76" s="105"/>
    </row>
    <row r="77" spans="1:2" ht="12.75">
      <c r="A77" s="106">
        <v>40861</v>
      </c>
      <c r="B77" s="105"/>
    </row>
    <row r="78" spans="1:2" ht="12.75">
      <c r="A78" s="106">
        <v>40862</v>
      </c>
      <c r="B78" s="105"/>
    </row>
    <row r="79" spans="1:2" ht="12.75">
      <c r="A79" s="106">
        <v>40863</v>
      </c>
      <c r="B79" s="105"/>
    </row>
    <row r="80" spans="1:2" ht="12.75">
      <c r="A80" s="106">
        <v>40864</v>
      </c>
      <c r="B80" s="105"/>
    </row>
    <row r="81" spans="1:2" ht="12.75">
      <c r="A81" s="106">
        <v>40865</v>
      </c>
      <c r="B81" s="105"/>
    </row>
    <row r="82" spans="1:2" ht="12.75">
      <c r="A82" s="106">
        <v>40866</v>
      </c>
      <c r="B82" s="105"/>
    </row>
    <row r="83" spans="1:2" ht="12.75">
      <c r="A83" s="106">
        <v>40867</v>
      </c>
      <c r="B83" s="105"/>
    </row>
    <row r="84" spans="1:2" ht="12.75">
      <c r="A84" s="106">
        <v>40868</v>
      </c>
      <c r="B84" s="105"/>
    </row>
    <row r="85" spans="1:2" ht="12.75">
      <c r="A85" s="106">
        <v>40869</v>
      </c>
      <c r="B85" s="105"/>
    </row>
    <row r="86" spans="1:2" ht="12.75">
      <c r="A86" s="106">
        <v>40870</v>
      </c>
      <c r="B86" s="105"/>
    </row>
    <row r="87" spans="1:2" ht="12.75">
      <c r="A87" s="106">
        <v>40871</v>
      </c>
      <c r="B87" s="105"/>
    </row>
    <row r="88" spans="1:2" ht="12.75">
      <c r="A88" s="106">
        <v>40872</v>
      </c>
      <c r="B88" s="105"/>
    </row>
    <row r="89" spans="1:2" ht="12.75">
      <c r="A89" s="106">
        <v>40873</v>
      </c>
      <c r="B89" s="105"/>
    </row>
    <row r="90" spans="1:2" ht="12.75">
      <c r="A90" s="106">
        <v>40874</v>
      </c>
      <c r="B90" s="104"/>
    </row>
    <row r="91" spans="1:2" ht="12.75">
      <c r="A91" s="106">
        <v>40875</v>
      </c>
      <c r="B91" s="104"/>
    </row>
    <row r="92" spans="1:2" ht="12.75">
      <c r="A92" s="106">
        <v>40876</v>
      </c>
      <c r="B92" s="104"/>
    </row>
    <row r="93" spans="1:2" ht="12.75">
      <c r="A93" s="106">
        <v>40877</v>
      </c>
      <c r="B93" s="104"/>
    </row>
    <row r="94" spans="1:2" ht="12.75">
      <c r="A94" s="106"/>
      <c r="B94" s="104"/>
    </row>
    <row r="95" spans="1:2" ht="13.5" thickBot="1">
      <c r="A95" s="69" t="s">
        <v>32</v>
      </c>
      <c r="B95" s="257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25" t="s">
        <v>16</v>
      </c>
      <c r="B120" s="126" t="s">
        <v>15</v>
      </c>
      <c r="C120" s="127" t="s">
        <v>0</v>
      </c>
    </row>
    <row r="121" spans="1:3" ht="12.75" customHeight="1">
      <c r="A121" s="128" t="s">
        <v>17</v>
      </c>
      <c r="B121" s="100" t="s">
        <v>24</v>
      </c>
      <c r="C121" s="129" t="s">
        <v>24</v>
      </c>
    </row>
    <row r="122" spans="1:4" ht="12.75" customHeight="1">
      <c r="A122" s="130" t="s">
        <v>18</v>
      </c>
      <c r="B122" s="101" t="s">
        <v>24</v>
      </c>
      <c r="C122" s="131" t="s">
        <v>24</v>
      </c>
      <c r="D122" s="1" t="s">
        <v>3</v>
      </c>
    </row>
    <row r="123" spans="1:3" ht="12.75" customHeight="1">
      <c r="A123" s="130" t="s">
        <v>19</v>
      </c>
      <c r="B123" s="101" t="s">
        <v>24</v>
      </c>
      <c r="C123" s="131" t="s">
        <v>24</v>
      </c>
    </row>
    <row r="124" spans="1:3" ht="12.75" customHeight="1">
      <c r="A124" s="130" t="s">
        <v>20</v>
      </c>
      <c r="B124" s="101" t="s">
        <v>24</v>
      </c>
      <c r="C124" s="131" t="s">
        <v>24</v>
      </c>
    </row>
    <row r="125" spans="1:3" ht="12.75" customHeight="1">
      <c r="A125" s="130" t="s">
        <v>21</v>
      </c>
      <c r="B125" s="101" t="s">
        <v>24</v>
      </c>
      <c r="C125" s="131" t="s">
        <v>24</v>
      </c>
    </row>
    <row r="126" spans="1:3" ht="12.75" customHeight="1">
      <c r="A126" s="130" t="s">
        <v>22</v>
      </c>
      <c r="B126" s="101" t="s">
        <v>24</v>
      </c>
      <c r="C126" s="131" t="s">
        <v>24</v>
      </c>
    </row>
    <row r="127" spans="1:3" ht="12.75" customHeight="1">
      <c r="A127" s="130" t="s">
        <v>30</v>
      </c>
      <c r="B127" s="101" t="s">
        <v>24</v>
      </c>
      <c r="C127" s="131" t="s">
        <v>24</v>
      </c>
    </row>
    <row r="128" spans="1:3" ht="12.75" customHeight="1">
      <c r="A128" s="130" t="s">
        <v>37</v>
      </c>
      <c r="B128" s="101" t="s">
        <v>24</v>
      </c>
      <c r="C128" s="131" t="s">
        <v>24</v>
      </c>
    </row>
    <row r="129" spans="1:3" ht="12.75" customHeight="1">
      <c r="A129" s="130" t="s">
        <v>94</v>
      </c>
      <c r="B129" s="101" t="s">
        <v>24</v>
      </c>
      <c r="C129" s="131" t="s">
        <v>24</v>
      </c>
    </row>
    <row r="130" spans="1:3" ht="12.75" customHeight="1">
      <c r="A130" s="130" t="s">
        <v>95</v>
      </c>
      <c r="B130" s="101" t="s">
        <v>24</v>
      </c>
      <c r="C130" s="131" t="s">
        <v>24</v>
      </c>
    </row>
    <row r="131" spans="1:5" ht="12.75" customHeight="1">
      <c r="A131" s="132" t="s">
        <v>96</v>
      </c>
      <c r="B131" s="102" t="s">
        <v>24</v>
      </c>
      <c r="C131" s="133" t="s">
        <v>24</v>
      </c>
      <c r="D131" s="3"/>
      <c r="E131" s="3"/>
    </row>
    <row r="132" spans="1:5" ht="12.75" customHeight="1">
      <c r="A132" s="134" t="s">
        <v>97</v>
      </c>
      <c r="B132" s="103"/>
      <c r="C132" s="150"/>
      <c r="D132" s="109"/>
      <c r="E132" s="109"/>
    </row>
    <row r="133" spans="1:5" ht="12.75" customHeight="1" thickBot="1">
      <c r="A133" s="135" t="s">
        <v>2</v>
      </c>
      <c r="B133" s="52" t="s">
        <v>24</v>
      </c>
      <c r="C133" s="136" t="s">
        <v>24</v>
      </c>
      <c r="D133" s="3" t="s">
        <v>3</v>
      </c>
      <c r="E133" s="3"/>
    </row>
    <row r="134" spans="1:3" s="14" customFormat="1" ht="12.75" customHeight="1">
      <c r="A134" s="87"/>
      <c r="B134" s="88"/>
      <c r="C134" s="88"/>
    </row>
    <row r="135" spans="1:8" ht="13.5" thickBot="1">
      <c r="A135" s="9" t="s">
        <v>178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10" t="s">
        <v>34</v>
      </c>
      <c r="B136" s="111"/>
      <c r="C136" s="111"/>
      <c r="D136" s="112"/>
      <c r="E136" s="113"/>
      <c r="F136" s="114" t="s">
        <v>0</v>
      </c>
    </row>
    <row r="137" spans="1:7" s="14" customFormat="1" ht="12.75" customHeight="1">
      <c r="A137" s="115" t="s">
        <v>39</v>
      </c>
      <c r="B137" s="116"/>
      <c r="C137" s="116"/>
      <c r="D137" s="117"/>
      <c r="E137" s="117"/>
      <c r="F137" s="118" t="s">
        <v>24</v>
      </c>
      <c r="G137" s="278"/>
    </row>
    <row r="138" spans="1:7" ht="12.75">
      <c r="A138" s="108" t="s">
        <v>40</v>
      </c>
      <c r="B138" s="92"/>
      <c r="C138" s="92"/>
      <c r="D138" s="92"/>
      <c r="E138" s="3"/>
      <c r="F138" s="119" t="s">
        <v>24</v>
      </c>
      <c r="G138" s="279"/>
    </row>
    <row r="139" spans="1:7" ht="12.75" customHeight="1" thickBot="1">
      <c r="A139" s="120" t="s">
        <v>41</v>
      </c>
      <c r="B139" s="121"/>
      <c r="C139" s="121"/>
      <c r="D139" s="121"/>
      <c r="E139" s="121"/>
      <c r="F139" s="122" t="s">
        <v>24</v>
      </c>
      <c r="G139" s="279"/>
    </row>
    <row r="140" spans="1:8" s="14" customFormat="1" ht="12.75">
      <c r="A140" s="93"/>
      <c r="B140" s="93"/>
      <c r="C140" s="93"/>
      <c r="D140" s="93"/>
      <c r="E140" s="77"/>
      <c r="F140" s="94"/>
      <c r="G140" s="94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70">
      <selection activeCell="B36" sqref="B36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7" t="s">
        <v>172</v>
      </c>
      <c r="B2" s="7"/>
      <c r="C2" s="7"/>
      <c r="D2" s="8"/>
      <c r="E2" s="8"/>
      <c r="F2" s="18"/>
      <c r="G2" s="18"/>
    </row>
    <row r="3" spans="1:7" s="14" customFormat="1" ht="13.5" thickBot="1">
      <c r="A3" s="86"/>
      <c r="B3" s="83"/>
      <c r="C3" s="83"/>
      <c r="D3" s="84"/>
      <c r="E3" s="84"/>
      <c r="F3" s="85"/>
      <c r="G3" s="85"/>
    </row>
    <row r="4" spans="1:7" ht="13.5" thickBot="1">
      <c r="A4" s="275" t="s">
        <v>25</v>
      </c>
      <c r="B4" s="276"/>
      <c r="C4" s="276"/>
      <c r="D4" s="276"/>
      <c r="E4" s="276"/>
      <c r="F4" s="276"/>
      <c r="G4" s="277"/>
    </row>
    <row r="5" spans="1:7" ht="12.75">
      <c r="A5" s="33"/>
      <c r="B5" s="310" t="s">
        <v>4</v>
      </c>
      <c r="C5" s="311"/>
      <c r="D5" s="311"/>
      <c r="E5" s="312"/>
      <c r="F5" s="310" t="s">
        <v>2</v>
      </c>
      <c r="G5" s="313"/>
    </row>
    <row r="6" spans="1:7" ht="13.5" thickBot="1">
      <c r="A6" s="96" t="s">
        <v>5</v>
      </c>
      <c r="B6" s="97" t="s">
        <v>6</v>
      </c>
      <c r="C6" s="97" t="s">
        <v>7</v>
      </c>
      <c r="D6" s="97" t="s">
        <v>8</v>
      </c>
      <c r="E6" s="97" t="s">
        <v>7</v>
      </c>
      <c r="F6" s="97" t="s">
        <v>2</v>
      </c>
      <c r="G6" s="98" t="s">
        <v>7</v>
      </c>
    </row>
    <row r="7" spans="1:7" ht="12.75">
      <c r="A7" s="28" t="s">
        <v>9</v>
      </c>
      <c r="B7" s="66">
        <f>B32+B56+B80</f>
        <v>3583</v>
      </c>
      <c r="C7" s="35">
        <f>B7/F12</f>
        <v>0.08720095402662513</v>
      </c>
      <c r="D7" s="66">
        <f>D32+D56+D80</f>
        <v>3446</v>
      </c>
      <c r="E7" s="36">
        <f>D7/F12</f>
        <v>0.08386672832144856</v>
      </c>
      <c r="F7" s="37">
        <f aca="true" t="shared" si="0" ref="F7:G11">B7+D7</f>
        <v>7029</v>
      </c>
      <c r="G7" s="38">
        <f t="shared" si="0"/>
        <v>0.17106768234807368</v>
      </c>
    </row>
    <row r="8" spans="1:7" ht="12.75">
      <c r="A8" s="29" t="s">
        <v>10</v>
      </c>
      <c r="B8" s="67">
        <f>B33+B57+B81</f>
        <v>5898</v>
      </c>
      <c r="C8" s="39">
        <f>B8/F12</f>
        <v>0.1435420672199372</v>
      </c>
      <c r="D8" s="67">
        <f>D33+D57+D81</f>
        <v>5864</v>
      </c>
      <c r="E8" s="40">
        <f>D8/F12</f>
        <v>0.14271459514711968</v>
      </c>
      <c r="F8" s="41">
        <f t="shared" si="0"/>
        <v>11762</v>
      </c>
      <c r="G8" s="42">
        <f t="shared" si="0"/>
        <v>0.2862566623670569</v>
      </c>
    </row>
    <row r="9" spans="1:7" ht="12.75">
      <c r="A9" s="30" t="s">
        <v>11</v>
      </c>
      <c r="B9" s="67">
        <f>B34+B58+B82</f>
        <v>3055</v>
      </c>
      <c r="C9" s="39">
        <f>B9/F12</f>
        <v>0.07435079948404683</v>
      </c>
      <c r="D9" s="67">
        <f>D34+D58+D82</f>
        <v>2815</v>
      </c>
      <c r="E9" s="40">
        <f>D9/F12</f>
        <v>0.06850982014651123</v>
      </c>
      <c r="F9" s="41">
        <f t="shared" si="0"/>
        <v>5870</v>
      </c>
      <c r="G9" s="42">
        <f t="shared" si="0"/>
        <v>0.14286061963055807</v>
      </c>
    </row>
    <row r="10" spans="1:7" ht="12.75">
      <c r="A10" s="31" t="s">
        <v>12</v>
      </c>
      <c r="B10" s="67">
        <f>B35+B59+B83</f>
        <v>6729</v>
      </c>
      <c r="C10" s="39">
        <f>B10/F12</f>
        <v>0.1637664581761542</v>
      </c>
      <c r="D10" s="67">
        <f>D35+D59+D83</f>
        <v>8771</v>
      </c>
      <c r="E10" s="40">
        <f>D10/F12</f>
        <v>0.21346345737301956</v>
      </c>
      <c r="F10" s="41">
        <f t="shared" si="0"/>
        <v>15500</v>
      </c>
      <c r="G10" s="42">
        <f t="shared" si="0"/>
        <v>0.37722991554917373</v>
      </c>
    </row>
    <row r="11" spans="1:7" ht="13.5" thickBot="1">
      <c r="A11" s="32" t="s">
        <v>13</v>
      </c>
      <c r="B11" s="68">
        <f>B36+B60+B84</f>
        <v>418</v>
      </c>
      <c r="C11" s="43">
        <f>B11/F12</f>
        <v>0.010173039012874491</v>
      </c>
      <c r="D11" s="68">
        <f>D36+D60+D84</f>
        <v>510</v>
      </c>
      <c r="E11" s="44">
        <f>D11/F12</f>
        <v>0.012412081092263137</v>
      </c>
      <c r="F11" s="45">
        <f t="shared" si="0"/>
        <v>928</v>
      </c>
      <c r="G11" s="46">
        <f t="shared" si="0"/>
        <v>0.022585120105137628</v>
      </c>
    </row>
    <row r="12" spans="1:7" ht="13.5" thickBot="1">
      <c r="A12" s="34" t="s">
        <v>26</v>
      </c>
      <c r="B12" s="47">
        <f aca="true" t="shared" si="1" ref="B12:G12">SUM(B7:B11)</f>
        <v>19683</v>
      </c>
      <c r="C12" s="48">
        <f t="shared" si="1"/>
        <v>0.4790333179196378</v>
      </c>
      <c r="D12" s="47">
        <f t="shared" si="1"/>
        <v>21406</v>
      </c>
      <c r="E12" s="48">
        <f t="shared" si="1"/>
        <v>0.5209666820803621</v>
      </c>
      <c r="F12" s="47">
        <f t="shared" si="1"/>
        <v>41089</v>
      </c>
      <c r="G12" s="49">
        <f t="shared" si="1"/>
        <v>1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7">
        <v>0</v>
      </c>
      <c r="C16" s="97">
        <v>0</v>
      </c>
      <c r="D16" s="22"/>
      <c r="E16" s="22"/>
      <c r="F16" s="22"/>
      <c r="G16" s="22"/>
    </row>
    <row r="17" spans="1:7" ht="12.75">
      <c r="A17" s="27"/>
      <c r="B17" s="97">
        <v>0</v>
      </c>
      <c r="C17" s="97">
        <v>0</v>
      </c>
      <c r="D17" s="22"/>
      <c r="E17" s="22"/>
      <c r="F17" s="22"/>
      <c r="G17" s="22"/>
    </row>
    <row r="18" spans="1:7" ht="12.75">
      <c r="A18" s="27"/>
      <c r="B18" s="97">
        <v>0</v>
      </c>
      <c r="C18" s="97">
        <v>0</v>
      </c>
      <c r="D18" s="22"/>
      <c r="E18" s="22"/>
      <c r="F18" s="22"/>
      <c r="G18" s="22"/>
    </row>
    <row r="19" spans="1:7" ht="12.75">
      <c r="A19" s="27"/>
      <c r="B19" s="97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0" t="s">
        <v>4</v>
      </c>
      <c r="C30" s="311"/>
      <c r="D30" s="311"/>
      <c r="E30" s="312"/>
      <c r="F30" s="310" t="s">
        <v>2</v>
      </c>
      <c r="G30" s="313"/>
      <c r="H30"/>
      <c r="I30"/>
    </row>
    <row r="31" spans="1:9" ht="13.5" thickBot="1">
      <c r="A31" s="96" t="s">
        <v>5</v>
      </c>
      <c r="B31" s="97" t="s">
        <v>6</v>
      </c>
      <c r="C31" s="97" t="s">
        <v>7</v>
      </c>
      <c r="D31" s="97" t="s">
        <v>8</v>
      </c>
      <c r="E31" s="97" t="s">
        <v>7</v>
      </c>
      <c r="F31" s="97" t="s">
        <v>2</v>
      </c>
      <c r="G31" s="98" t="s">
        <v>7</v>
      </c>
      <c r="H31" s="151"/>
      <c r="I31" s="151"/>
    </row>
    <row r="32" spans="1:9" ht="12.75">
      <c r="A32" s="28" t="s">
        <v>9</v>
      </c>
      <c r="B32" s="155">
        <v>1311</v>
      </c>
      <c r="C32" s="35">
        <f>B32/F37</f>
        <v>0.09843820393452471</v>
      </c>
      <c r="D32" s="155">
        <v>1236</v>
      </c>
      <c r="E32" s="36">
        <f>D32/F37</f>
        <v>0.09280672773689744</v>
      </c>
      <c r="F32" s="37">
        <f aca="true" t="shared" si="2" ref="F32:G37">B32+D32</f>
        <v>2547</v>
      </c>
      <c r="G32" s="38">
        <f t="shared" si="2"/>
        <v>0.19124493167142215</v>
      </c>
      <c r="H32" s="151"/>
      <c r="I32" s="151"/>
    </row>
    <row r="33" spans="1:9" ht="12.75">
      <c r="A33" s="302" t="s">
        <v>10</v>
      </c>
      <c r="B33" s="156">
        <v>1923</v>
      </c>
      <c r="C33" s="303">
        <f>B33/F37</f>
        <v>0.14439104970716324</v>
      </c>
      <c r="D33" s="156">
        <v>2001</v>
      </c>
      <c r="E33" s="40">
        <f>D33/F37</f>
        <v>0.1502477849526956</v>
      </c>
      <c r="F33" s="41">
        <f t="shared" si="2"/>
        <v>3924</v>
      </c>
      <c r="G33" s="42">
        <f t="shared" si="2"/>
        <v>0.29463883465985885</v>
      </c>
      <c r="H33" s="151"/>
      <c r="I33" s="151"/>
    </row>
    <row r="34" spans="1:9" ht="12.75">
      <c r="A34" s="30" t="s">
        <v>11</v>
      </c>
      <c r="B34" s="156">
        <v>951</v>
      </c>
      <c r="C34" s="39">
        <f>B34/F37</f>
        <v>0.0714071181859138</v>
      </c>
      <c r="D34" s="156">
        <v>898</v>
      </c>
      <c r="E34" s="40">
        <f>D34/F37</f>
        <v>0.06742754167292386</v>
      </c>
      <c r="F34" s="41">
        <f t="shared" si="2"/>
        <v>1849</v>
      </c>
      <c r="G34" s="42">
        <f t="shared" si="2"/>
        <v>0.13883465985883767</v>
      </c>
      <c r="H34" s="151"/>
      <c r="I34" s="151"/>
    </row>
    <row r="35" spans="1:9" ht="12.75">
      <c r="A35" s="304" t="s">
        <v>12</v>
      </c>
      <c r="B35" s="156">
        <v>2000</v>
      </c>
      <c r="C35" s="303">
        <f>B35/F37</f>
        <v>0.1501726986033939</v>
      </c>
      <c r="D35" s="156">
        <v>2736</v>
      </c>
      <c r="E35" s="40">
        <f>D35/F37</f>
        <v>0.20543625168944285</v>
      </c>
      <c r="F35" s="41">
        <f t="shared" si="2"/>
        <v>4736</v>
      </c>
      <c r="G35" s="42">
        <f t="shared" si="2"/>
        <v>0.3556089502928368</v>
      </c>
      <c r="H35"/>
      <c r="I35"/>
    </row>
    <row r="36" spans="1:9" ht="13.5" thickBot="1">
      <c r="A36" s="32" t="s">
        <v>13</v>
      </c>
      <c r="B36" s="157">
        <v>88</v>
      </c>
      <c r="C36" s="43">
        <f>B36/F37</f>
        <v>0.006607598738549332</v>
      </c>
      <c r="D36" s="157">
        <v>174</v>
      </c>
      <c r="E36" s="44">
        <f>D36/F37</f>
        <v>0.01306502477849527</v>
      </c>
      <c r="F36" s="45">
        <f t="shared" si="2"/>
        <v>262</v>
      </c>
      <c r="G36" s="46">
        <f t="shared" si="2"/>
        <v>0.019672623517044602</v>
      </c>
      <c r="H36" s="151"/>
      <c r="I36" s="151"/>
    </row>
    <row r="37" spans="1:7" ht="13.5" thickBot="1">
      <c r="A37" s="34" t="s">
        <v>128</v>
      </c>
      <c r="B37" s="47">
        <f>SUM(B32:B36)</f>
        <v>6273</v>
      </c>
      <c r="C37" s="48">
        <f>B37/F37</f>
        <v>0.471016669169545</v>
      </c>
      <c r="D37" s="47">
        <f>SUM(D32:D36)</f>
        <v>7045</v>
      </c>
      <c r="E37" s="48">
        <f>D37/F37</f>
        <v>0.528983330830455</v>
      </c>
      <c r="F37" s="47">
        <f t="shared" si="2"/>
        <v>13318</v>
      </c>
      <c r="G37" s="49">
        <f t="shared" si="2"/>
        <v>1</v>
      </c>
    </row>
    <row r="38" spans="1:7" s="14" customFormat="1" ht="13.5" thickBot="1">
      <c r="A38" s="78"/>
      <c r="B38" s="79"/>
      <c r="C38" s="80"/>
      <c r="D38" s="79"/>
      <c r="E38" s="80"/>
      <c r="F38" s="79"/>
      <c r="G38" s="82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81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0" t="s">
        <v>4</v>
      </c>
      <c r="C54" s="311"/>
      <c r="D54" s="311"/>
      <c r="E54" s="312"/>
      <c r="F54" s="310" t="s">
        <v>2</v>
      </c>
      <c r="G54" s="313"/>
      <c r="H54" s="16"/>
    </row>
    <row r="55" spans="1:8" ht="13.5" thickBot="1">
      <c r="A55" s="96" t="s">
        <v>5</v>
      </c>
      <c r="B55" s="97" t="s">
        <v>6</v>
      </c>
      <c r="C55" s="97" t="s">
        <v>7</v>
      </c>
      <c r="D55" s="97" t="s">
        <v>8</v>
      </c>
      <c r="E55" s="97" t="s">
        <v>7</v>
      </c>
      <c r="F55" s="97" t="s">
        <v>2</v>
      </c>
      <c r="G55" s="98" t="s">
        <v>7</v>
      </c>
      <c r="H55" s="16"/>
    </row>
    <row r="56" spans="1:8" ht="12.75">
      <c r="A56" s="28" t="s">
        <v>9</v>
      </c>
      <c r="B56" s="306">
        <v>1325</v>
      </c>
      <c r="C56" s="36">
        <f>B56/F61</f>
        <v>0.08065497930362796</v>
      </c>
      <c r="D56" s="306">
        <v>1309</v>
      </c>
      <c r="E56" s="36">
        <f>D56/F61</f>
        <v>0.07968103238373508</v>
      </c>
      <c r="F56" s="37">
        <f>B56+D56</f>
        <v>2634</v>
      </c>
      <c r="G56" s="38">
        <f>F56/F61</f>
        <v>0.16033601168736303</v>
      </c>
      <c r="H56" s="16"/>
    </row>
    <row r="57" spans="1:8" ht="12.75">
      <c r="A57" s="29" t="s">
        <v>10</v>
      </c>
      <c r="B57" s="307">
        <v>2360</v>
      </c>
      <c r="C57" s="40">
        <f>B57/F61</f>
        <v>0.1436571706841977</v>
      </c>
      <c r="D57" s="307">
        <v>2384</v>
      </c>
      <c r="E57" s="40">
        <f>D57/F61</f>
        <v>0.145118091064037</v>
      </c>
      <c r="F57" s="41">
        <f>B57+D57</f>
        <v>4744</v>
      </c>
      <c r="G57" s="42">
        <f>F57/F61</f>
        <v>0.2887752617482347</v>
      </c>
      <c r="H57" s="16"/>
    </row>
    <row r="58" spans="1:7" ht="12.75">
      <c r="A58" s="30" t="s">
        <v>11</v>
      </c>
      <c r="B58" s="307">
        <v>1111</v>
      </c>
      <c r="C58" s="40">
        <f>B58/F61</f>
        <v>0.06762843925006087</v>
      </c>
      <c r="D58" s="307">
        <v>1037</v>
      </c>
      <c r="E58" s="40">
        <f>D58/F61</f>
        <v>0.06312393474555637</v>
      </c>
      <c r="F58" s="41">
        <f>B58+D58</f>
        <v>2148</v>
      </c>
      <c r="G58" s="42">
        <f>F58/F61</f>
        <v>0.13075237399561723</v>
      </c>
    </row>
    <row r="59" spans="1:8" ht="12.75">
      <c r="A59" s="31" t="s">
        <v>12</v>
      </c>
      <c r="B59" s="307">
        <v>3005</v>
      </c>
      <c r="C59" s="40">
        <v>34.42</v>
      </c>
      <c r="D59" s="307">
        <v>3442</v>
      </c>
      <c r="E59" s="40">
        <f>D59/F61</f>
        <v>0.20952033114195276</v>
      </c>
      <c r="F59" s="41">
        <f>B59+D59</f>
        <v>6447</v>
      </c>
      <c r="G59" s="42">
        <f>F59/F61</f>
        <v>0.3924397370343316</v>
      </c>
      <c r="H59" s="16"/>
    </row>
    <row r="60" spans="1:7" ht="13.5" thickBot="1">
      <c r="A60" s="32" t="s">
        <v>13</v>
      </c>
      <c r="B60" s="308">
        <v>258</v>
      </c>
      <c r="C60" s="44">
        <f>B60/F61</f>
        <v>0.015704894083272462</v>
      </c>
      <c r="D60" s="308">
        <v>197</v>
      </c>
      <c r="E60" s="44">
        <f>D60/F61</f>
        <v>0.01199172145118091</v>
      </c>
      <c r="F60" s="45">
        <f>B60+D60</f>
        <v>455</v>
      </c>
      <c r="G60" s="46">
        <f>F60/F61</f>
        <v>0.02769661553445337</v>
      </c>
    </row>
    <row r="61" spans="1:7" ht="13.5" thickBot="1">
      <c r="A61" s="34" t="s">
        <v>131</v>
      </c>
      <c r="B61" s="47">
        <f aca="true" t="shared" si="3" ref="B61:G61">SUM(B56:B60)</f>
        <v>8059</v>
      </c>
      <c r="C61" s="48">
        <f t="shared" si="3"/>
        <v>34.72764548332116</v>
      </c>
      <c r="D61" s="47">
        <f t="shared" si="3"/>
        <v>8369</v>
      </c>
      <c r="E61" s="48">
        <f t="shared" si="3"/>
        <v>0.5094351107864621</v>
      </c>
      <c r="F61" s="47">
        <f t="shared" si="3"/>
        <v>16428</v>
      </c>
      <c r="G61" s="49">
        <f t="shared" si="3"/>
        <v>1</v>
      </c>
    </row>
    <row r="62" spans="1:7" s="14" customFormat="1" ht="13.5" thickBot="1">
      <c r="A62" s="78"/>
      <c r="B62" s="79"/>
      <c r="C62" s="80"/>
      <c r="D62" s="79"/>
      <c r="E62" s="80"/>
      <c r="F62" s="79"/>
      <c r="G62" s="80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81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0" t="s">
        <v>4</v>
      </c>
      <c r="C78" s="311"/>
      <c r="D78" s="311"/>
      <c r="E78" s="312"/>
      <c r="F78" s="310" t="s">
        <v>2</v>
      </c>
      <c r="G78" s="313"/>
      <c r="H78" s="16"/>
    </row>
    <row r="79" spans="1:8" ht="13.5" thickBot="1">
      <c r="A79" s="96" t="s">
        <v>5</v>
      </c>
      <c r="B79" s="97" t="s">
        <v>6</v>
      </c>
      <c r="C79" s="97" t="s">
        <v>7</v>
      </c>
      <c r="D79" s="97" t="s">
        <v>8</v>
      </c>
      <c r="E79" s="97" t="s">
        <v>7</v>
      </c>
      <c r="F79" s="97" t="s">
        <v>2</v>
      </c>
      <c r="G79" s="98" t="s">
        <v>7</v>
      </c>
      <c r="H79" s="16"/>
    </row>
    <row r="80" spans="1:8" ht="12.75">
      <c r="A80" s="28" t="s">
        <v>9</v>
      </c>
      <c r="B80" s="152">
        <v>947</v>
      </c>
      <c r="C80" s="35">
        <f>B80/F85</f>
        <v>0.08348761350612713</v>
      </c>
      <c r="D80" s="152">
        <v>901</v>
      </c>
      <c r="E80" s="36">
        <f>D80/F85</f>
        <v>0.07943224896411884</v>
      </c>
      <c r="F80" s="37">
        <f>B80+D80</f>
        <v>1848</v>
      </c>
      <c r="G80" s="38">
        <f>F80/F85</f>
        <v>0.16291986247024598</v>
      </c>
      <c r="H80" s="16"/>
    </row>
    <row r="81" spans="1:8" ht="12.75">
      <c r="A81" s="29" t="s">
        <v>10</v>
      </c>
      <c r="B81" s="153">
        <v>1615</v>
      </c>
      <c r="C81" s="39">
        <f>B81/F85</f>
        <v>0.1423785594639866</v>
      </c>
      <c r="D81" s="153">
        <v>1479</v>
      </c>
      <c r="E81" s="40">
        <f>D81/F85</f>
        <v>0.13038878603544035</v>
      </c>
      <c r="F81" s="41">
        <f>B81+D81</f>
        <v>3094</v>
      </c>
      <c r="G81" s="42">
        <f>F81/F85</f>
        <v>0.27276734549942694</v>
      </c>
      <c r="H81" s="16"/>
    </row>
    <row r="82" spans="1:7" ht="12.75">
      <c r="A82" s="30" t="s">
        <v>11</v>
      </c>
      <c r="B82" s="153">
        <v>993</v>
      </c>
      <c r="C82" s="39">
        <f>B82/F85</f>
        <v>0.08754297804813542</v>
      </c>
      <c r="D82" s="153">
        <v>880</v>
      </c>
      <c r="E82" s="40">
        <f>D82/F85</f>
        <v>0.07758088689059332</v>
      </c>
      <c r="F82" s="41">
        <f>B82+D82</f>
        <v>1873</v>
      </c>
      <c r="G82" s="42">
        <f>F82/F85</f>
        <v>0.16512386493872874</v>
      </c>
    </row>
    <row r="83" spans="1:8" ht="12.75">
      <c r="A83" s="31" t="s">
        <v>12</v>
      </c>
      <c r="B83" s="153">
        <v>1724</v>
      </c>
      <c r="C83" s="39">
        <f>B83/F85</f>
        <v>0.15198801022657146</v>
      </c>
      <c r="D83" s="153">
        <v>2593</v>
      </c>
      <c r="E83" s="40">
        <f>D83/F85</f>
        <v>0.22859913603103235</v>
      </c>
      <c r="F83" s="41">
        <f>B83+D83</f>
        <v>4317</v>
      </c>
      <c r="G83" s="42">
        <f>F83/F85</f>
        <v>0.3805871462576038</v>
      </c>
      <c r="H83" s="16"/>
    </row>
    <row r="84" spans="1:7" ht="13.5" thickBot="1">
      <c r="A84" s="32" t="s">
        <v>13</v>
      </c>
      <c r="B84" s="154">
        <v>72</v>
      </c>
      <c r="C84" s="43">
        <f>B84/F85</f>
        <v>0.006347527109230362</v>
      </c>
      <c r="D84" s="154">
        <v>139</v>
      </c>
      <c r="E84" s="44">
        <f>D84/F85</f>
        <v>0.012254253724764172</v>
      </c>
      <c r="F84" s="45">
        <f>B84+D84</f>
        <v>211</v>
      </c>
      <c r="G84" s="46">
        <f>F84/F85</f>
        <v>0.018601780833994535</v>
      </c>
    </row>
    <row r="85" spans="1:7" ht="13.5" thickBot="1">
      <c r="A85" s="34" t="s">
        <v>136</v>
      </c>
      <c r="B85" s="47">
        <f aca="true" t="shared" si="4" ref="B85:G85">SUM(B80:B84)</f>
        <v>5351</v>
      </c>
      <c r="C85" s="48">
        <f t="shared" si="4"/>
        <v>0.4717446883540509</v>
      </c>
      <c r="D85" s="47">
        <f t="shared" si="4"/>
        <v>5992</v>
      </c>
      <c r="E85" s="48">
        <f t="shared" si="4"/>
        <v>0.5282553116459491</v>
      </c>
      <c r="F85" s="47">
        <f t="shared" si="4"/>
        <v>11343</v>
      </c>
      <c r="G85" s="49">
        <f t="shared" si="4"/>
        <v>1</v>
      </c>
    </row>
    <row r="86" spans="1:7" s="14" customFormat="1" ht="13.5" thickBot="1">
      <c r="A86" s="78"/>
      <c r="B86" s="79"/>
      <c r="C86" s="80"/>
      <c r="D86" s="79"/>
      <c r="E86" s="80"/>
      <c r="F86" s="79"/>
      <c r="G86" s="80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81"/>
      <c r="B100" s="22"/>
      <c r="C100" s="22"/>
      <c r="D100" s="22"/>
      <c r="E100" s="22"/>
      <c r="F100" s="22"/>
      <c r="G100" s="22"/>
    </row>
    <row r="101" spans="1:7" ht="12.75">
      <c r="A101" s="81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J1"/>
      <selection pane="bottomLeft" activeCell="Q6" sqref="Q6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97" t="s">
        <v>119</v>
      </c>
      <c r="B1" s="298"/>
      <c r="C1" s="298"/>
      <c r="D1" s="299"/>
      <c r="E1" s="299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300"/>
    </row>
    <row r="2" s="14" customFormat="1" ht="12.75">
      <c r="D2" s="15"/>
    </row>
    <row r="3" spans="1:17" s="14" customFormat="1" ht="12.75">
      <c r="A3" s="294" t="s">
        <v>106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1:17" ht="12.75">
      <c r="A4" s="274"/>
      <c r="B4" s="265"/>
      <c r="C4" s="292" t="s">
        <v>100</v>
      </c>
      <c r="D4" s="293"/>
      <c r="E4" s="293"/>
      <c r="F4" s="293"/>
      <c r="G4" s="293"/>
      <c r="H4" s="293"/>
      <c r="I4" s="266" t="s">
        <v>101</v>
      </c>
      <c r="J4" s="266"/>
      <c r="K4" s="266"/>
      <c r="L4" s="266"/>
      <c r="M4" s="266"/>
      <c r="N4" s="266"/>
      <c r="O4" s="266"/>
      <c r="P4" s="266"/>
      <c r="Q4" s="190"/>
    </row>
    <row r="5" spans="1:17" s="262" customFormat="1" ht="51">
      <c r="A5" s="261" t="s">
        <v>104</v>
      </c>
      <c r="B5" s="269" t="s">
        <v>99</v>
      </c>
      <c r="C5" s="269" t="s">
        <v>120</v>
      </c>
      <c r="D5" s="269" t="s">
        <v>42</v>
      </c>
      <c r="E5" s="269" t="s">
        <v>121</v>
      </c>
      <c r="F5" s="269" t="s">
        <v>43</v>
      </c>
      <c r="G5" s="269" t="s">
        <v>44</v>
      </c>
      <c r="H5" s="269" t="s">
        <v>102</v>
      </c>
      <c r="I5" s="269" t="s">
        <v>45</v>
      </c>
      <c r="J5" s="269" t="s">
        <v>46</v>
      </c>
      <c r="K5" s="269" t="s">
        <v>47</v>
      </c>
      <c r="L5" s="269" t="s">
        <v>48</v>
      </c>
      <c r="M5" s="269" t="s">
        <v>49</v>
      </c>
      <c r="N5" s="269" t="s">
        <v>50</v>
      </c>
      <c r="O5" s="269" t="s">
        <v>51</v>
      </c>
      <c r="P5" s="269" t="s">
        <v>105</v>
      </c>
      <c r="Q5" s="269" t="s">
        <v>103</v>
      </c>
    </row>
    <row r="6" spans="1:17" ht="12.75">
      <c r="A6" s="263" t="s">
        <v>137</v>
      </c>
      <c r="B6" s="301">
        <v>13319</v>
      </c>
      <c r="C6" s="267">
        <v>0</v>
      </c>
      <c r="D6" s="270">
        <v>2</v>
      </c>
      <c r="E6" s="270">
        <v>0</v>
      </c>
      <c r="F6" s="270">
        <v>0</v>
      </c>
      <c r="G6" s="270">
        <v>0</v>
      </c>
      <c r="H6" s="271">
        <v>2</v>
      </c>
      <c r="I6" s="270">
        <v>0</v>
      </c>
      <c r="J6" s="270">
        <v>0</v>
      </c>
      <c r="K6" s="270">
        <v>3</v>
      </c>
      <c r="L6" s="270">
        <v>0</v>
      </c>
      <c r="M6" s="270">
        <v>0</v>
      </c>
      <c r="N6" s="270">
        <v>0</v>
      </c>
      <c r="O6" s="270">
        <v>0</v>
      </c>
      <c r="P6" s="271">
        <v>3</v>
      </c>
      <c r="Q6" s="271">
        <f>(H6-P6)+B6</f>
        <v>13318</v>
      </c>
    </row>
    <row r="7" spans="1:17" ht="12.75">
      <c r="A7" s="264" t="s">
        <v>138</v>
      </c>
      <c r="B7" s="301">
        <v>16408</v>
      </c>
      <c r="C7" s="268" t="s">
        <v>140</v>
      </c>
      <c r="D7" s="272">
        <v>33</v>
      </c>
      <c r="E7" s="272">
        <v>21</v>
      </c>
      <c r="F7" s="272">
        <v>0</v>
      </c>
      <c r="G7" s="272">
        <v>23</v>
      </c>
      <c r="H7" s="273">
        <f>SUM(C7:G7)</f>
        <v>77</v>
      </c>
      <c r="I7" s="272">
        <v>3</v>
      </c>
      <c r="J7" s="272">
        <v>51</v>
      </c>
      <c r="K7" s="272" t="s">
        <v>140</v>
      </c>
      <c r="L7" s="272">
        <v>0</v>
      </c>
      <c r="M7" s="272">
        <v>0</v>
      </c>
      <c r="N7" s="272">
        <v>0</v>
      </c>
      <c r="O7" s="272">
        <v>3</v>
      </c>
      <c r="P7" s="273">
        <f>SUM(I7:O7)</f>
        <v>57</v>
      </c>
      <c r="Q7" s="273">
        <f>B7+H7-P7</f>
        <v>16428</v>
      </c>
    </row>
    <row r="8" spans="1:17" ht="15" customHeight="1">
      <c r="A8" s="264" t="s">
        <v>139</v>
      </c>
      <c r="B8" s="301">
        <v>11302</v>
      </c>
      <c r="C8" s="268">
        <v>29</v>
      </c>
      <c r="D8" s="272">
        <v>16</v>
      </c>
      <c r="E8" s="272" t="s">
        <v>140</v>
      </c>
      <c r="F8" s="272">
        <v>0</v>
      </c>
      <c r="G8" s="272">
        <v>0</v>
      </c>
      <c r="H8" s="273">
        <f>SUM(C8:G8)</f>
        <v>45</v>
      </c>
      <c r="I8" s="272">
        <v>0</v>
      </c>
      <c r="J8" s="272">
        <v>0</v>
      </c>
      <c r="K8" s="272">
        <v>2</v>
      </c>
      <c r="L8" s="272">
        <v>0</v>
      </c>
      <c r="M8" s="272">
        <v>0</v>
      </c>
      <c r="N8" s="272">
        <v>0</v>
      </c>
      <c r="O8" s="272">
        <v>2</v>
      </c>
      <c r="P8" s="273">
        <f>SUM(I8:O8)</f>
        <v>4</v>
      </c>
      <c r="Q8" s="273">
        <f>B8+H8-P8</f>
        <v>11343</v>
      </c>
    </row>
    <row r="9" spans="1:17" ht="12.75">
      <c r="A9" s="290" t="s">
        <v>2</v>
      </c>
      <c r="B9" s="291">
        <f aca="true" t="shared" si="0" ref="B9:Q9">SUM(B6:B8)</f>
        <v>41029</v>
      </c>
      <c r="C9" s="291">
        <f t="shared" si="0"/>
        <v>29</v>
      </c>
      <c r="D9" s="291">
        <f t="shared" si="0"/>
        <v>51</v>
      </c>
      <c r="E9" s="291">
        <f t="shared" si="0"/>
        <v>21</v>
      </c>
      <c r="F9" s="291">
        <f t="shared" si="0"/>
        <v>0</v>
      </c>
      <c r="G9" s="291">
        <f t="shared" si="0"/>
        <v>23</v>
      </c>
      <c r="H9" s="291">
        <f t="shared" si="0"/>
        <v>124</v>
      </c>
      <c r="I9" s="291">
        <f t="shared" si="0"/>
        <v>3</v>
      </c>
      <c r="J9" s="291">
        <f t="shared" si="0"/>
        <v>51</v>
      </c>
      <c r="K9" s="291">
        <f t="shared" si="0"/>
        <v>5</v>
      </c>
      <c r="L9" s="291">
        <f t="shared" si="0"/>
        <v>0</v>
      </c>
      <c r="M9" s="291">
        <f t="shared" si="0"/>
        <v>0</v>
      </c>
      <c r="N9" s="291">
        <f t="shared" si="0"/>
        <v>0</v>
      </c>
      <c r="O9" s="291">
        <f t="shared" si="0"/>
        <v>5</v>
      </c>
      <c r="P9" s="291">
        <f t="shared" si="0"/>
        <v>64</v>
      </c>
      <c r="Q9" s="291">
        <f t="shared" si="0"/>
        <v>41089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tabSelected="1" view="pageBreakPreview" zoomScaleSheetLayoutView="100" workbookViewId="0" topLeftCell="A1">
      <selection activeCell="C28" sqref="C28"/>
    </sheetView>
  </sheetViews>
  <sheetFormatPr defaultColWidth="9.140625" defaultRowHeight="12.75"/>
  <cols>
    <col min="1" max="1" width="10.7109375" style="226" customWidth="1"/>
    <col min="2" max="2" width="19.7109375" style="226" bestFit="1" customWidth="1"/>
    <col min="3" max="3" width="15.28125" style="226" bestFit="1" customWidth="1"/>
    <col min="4" max="4" width="5.421875" style="222" customWidth="1"/>
    <col min="5" max="5" width="3.140625" style="222" hidden="1" customWidth="1"/>
    <col min="6" max="6" width="12.57421875" style="222" customWidth="1"/>
    <col min="7" max="7" width="6.57421875" style="222" customWidth="1"/>
    <col min="8" max="16384" width="9.140625" style="226" customWidth="1"/>
  </cols>
  <sheetData>
    <row r="1" spans="1:7" s="1" customFormat="1" ht="18.75">
      <c r="A1" s="314" t="s">
        <v>54</v>
      </c>
      <c r="B1" s="315"/>
      <c r="C1" s="315"/>
      <c r="D1" s="316"/>
      <c r="E1" s="316"/>
      <c r="F1" s="316"/>
      <c r="G1" s="316"/>
    </row>
    <row r="2" spans="1:7" s="1" customFormat="1" ht="12.75">
      <c r="A2" s="317" t="str">
        <f>"As of  26 Jan 2012"</f>
        <v>As of  26 Jan 2012</v>
      </c>
      <c r="B2" s="315"/>
      <c r="C2" s="315"/>
      <c r="D2" s="316"/>
      <c r="E2" s="316"/>
      <c r="F2" s="316"/>
      <c r="G2" s="316"/>
    </row>
    <row r="3" spans="1:7" s="14" customFormat="1" ht="13.5" thickBot="1">
      <c r="A3" s="214"/>
      <c r="B3" s="83"/>
      <c r="C3" s="83"/>
      <c r="D3" s="84"/>
      <c r="E3" s="84"/>
      <c r="F3" s="215"/>
      <c r="G3" s="215"/>
    </row>
    <row r="4" spans="1:7" s="14" customFormat="1" ht="13.5" thickBot="1">
      <c r="A4" s="216" t="s">
        <v>67</v>
      </c>
      <c r="B4" s="217"/>
      <c r="C4" s="218"/>
      <c r="D4" s="162"/>
      <c r="E4" s="162"/>
      <c r="F4" s="162"/>
      <c r="G4" s="215"/>
    </row>
    <row r="5" spans="1:9" ht="12.75">
      <c r="A5" s="219" t="s">
        <v>53</v>
      </c>
      <c r="B5" s="220" t="s">
        <v>56</v>
      </c>
      <c r="C5" s="221" t="s">
        <v>52</v>
      </c>
      <c r="E5" s="223"/>
      <c r="F5" s="224"/>
      <c r="G5" s="225"/>
      <c r="H5" s="222"/>
      <c r="I5" s="222"/>
    </row>
    <row r="6" spans="1:9" ht="12.75">
      <c r="A6" s="227">
        <v>1</v>
      </c>
      <c r="B6" s="228">
        <f>B53+B100+B147</f>
        <v>1518</v>
      </c>
      <c r="C6" s="229">
        <f>A6*B6</f>
        <v>1518</v>
      </c>
      <c r="D6" s="225"/>
      <c r="E6" s="225"/>
      <c r="F6" s="223"/>
      <c r="G6" s="225"/>
      <c r="H6" s="222"/>
      <c r="I6" s="222"/>
    </row>
    <row r="7" spans="1:9" ht="12.75">
      <c r="A7" s="227">
        <v>2</v>
      </c>
      <c r="B7" s="228">
        <f>B101+B148+B54</f>
        <v>581</v>
      </c>
      <c r="C7" s="229">
        <f aca="true" t="shared" si="0" ref="C7:C30">A7*B7</f>
        <v>1162</v>
      </c>
      <c r="D7" s="225"/>
      <c r="E7" s="225"/>
      <c r="F7" s="223"/>
      <c r="G7" s="225"/>
      <c r="H7" s="222"/>
      <c r="I7" s="222"/>
    </row>
    <row r="8" spans="1:9" ht="12.75">
      <c r="A8" s="227">
        <v>3</v>
      </c>
      <c r="B8" s="228">
        <f>B55+B102+B149</f>
        <v>497</v>
      </c>
      <c r="C8" s="229">
        <f t="shared" si="0"/>
        <v>1491</v>
      </c>
      <c r="D8" s="225"/>
      <c r="E8" s="225"/>
      <c r="F8" s="223"/>
      <c r="G8" s="225"/>
      <c r="H8" s="222"/>
      <c r="I8" s="222"/>
    </row>
    <row r="9" spans="1:9" ht="12.75">
      <c r="A9" s="227">
        <v>4</v>
      </c>
      <c r="B9" s="228">
        <f aca="true" t="shared" si="1" ref="B6:B29">B56+B103+B150</f>
        <v>515</v>
      </c>
      <c r="C9" s="229">
        <f t="shared" si="0"/>
        <v>2060</v>
      </c>
      <c r="D9" s="225"/>
      <c r="E9" s="225"/>
      <c r="F9" s="223"/>
      <c r="G9" s="225"/>
      <c r="H9" s="222"/>
      <c r="I9" s="222"/>
    </row>
    <row r="10" spans="1:9" ht="12.75">
      <c r="A10" s="227">
        <v>5</v>
      </c>
      <c r="B10" s="228">
        <f t="shared" si="1"/>
        <v>571</v>
      </c>
      <c r="C10" s="229">
        <f t="shared" si="0"/>
        <v>2855</v>
      </c>
      <c r="D10" s="225"/>
      <c r="E10" s="225"/>
      <c r="F10" s="223"/>
      <c r="G10" s="225"/>
      <c r="H10" s="222"/>
      <c r="I10" s="222"/>
    </row>
    <row r="11" spans="1:9" ht="12.75">
      <c r="A11" s="227">
        <v>6</v>
      </c>
      <c r="B11" s="228">
        <f t="shared" si="1"/>
        <v>562</v>
      </c>
      <c r="C11" s="229">
        <f t="shared" si="0"/>
        <v>3372</v>
      </c>
      <c r="D11" s="225"/>
      <c r="E11" s="225"/>
      <c r="F11" s="223"/>
      <c r="G11" s="225"/>
      <c r="H11" s="222"/>
      <c r="I11" s="222"/>
    </row>
    <row r="12" spans="1:9" ht="12.75">
      <c r="A12" s="227">
        <v>7</v>
      </c>
      <c r="B12" s="228">
        <f t="shared" si="1"/>
        <v>600</v>
      </c>
      <c r="C12" s="229">
        <f t="shared" si="0"/>
        <v>4200</v>
      </c>
      <c r="D12" s="225"/>
      <c r="E12" s="225"/>
      <c r="F12" s="223"/>
      <c r="G12" s="225"/>
      <c r="H12" s="222"/>
      <c r="I12" s="222"/>
    </row>
    <row r="13" spans="1:9" ht="12.75">
      <c r="A13" s="227">
        <v>8</v>
      </c>
      <c r="B13" s="228">
        <f t="shared" si="1"/>
        <v>540</v>
      </c>
      <c r="C13" s="229">
        <f t="shared" si="0"/>
        <v>4320</v>
      </c>
      <c r="D13" s="225"/>
      <c r="E13" s="225"/>
      <c r="F13" s="223"/>
      <c r="G13" s="225"/>
      <c r="H13" s="222"/>
      <c r="I13" s="222"/>
    </row>
    <row r="14" spans="1:9" ht="12.75">
      <c r="A14" s="227">
        <v>9</v>
      </c>
      <c r="B14" s="228">
        <f t="shared" si="1"/>
        <v>467</v>
      </c>
      <c r="C14" s="229">
        <f t="shared" si="0"/>
        <v>4203</v>
      </c>
      <c r="D14" s="225"/>
      <c r="E14" s="225"/>
      <c r="F14" s="223"/>
      <c r="G14" s="225"/>
      <c r="H14" s="222"/>
      <c r="I14" s="222"/>
    </row>
    <row r="15" spans="1:9" ht="12.75">
      <c r="A15" s="227">
        <v>10</v>
      </c>
      <c r="B15" s="228">
        <f t="shared" si="1"/>
        <v>430</v>
      </c>
      <c r="C15" s="229">
        <f t="shared" si="0"/>
        <v>4300</v>
      </c>
      <c r="D15" s="225"/>
      <c r="E15" s="225"/>
      <c r="F15" s="223"/>
      <c r="G15" s="225"/>
      <c r="H15" s="222"/>
      <c r="I15" s="222"/>
    </row>
    <row r="16" spans="1:9" ht="12.75">
      <c r="A16" s="227">
        <v>11</v>
      </c>
      <c r="B16" s="228">
        <f t="shared" si="1"/>
        <v>296</v>
      </c>
      <c r="C16" s="229">
        <f t="shared" si="0"/>
        <v>3256</v>
      </c>
      <c r="D16" s="225"/>
      <c r="E16" s="225"/>
      <c r="F16" s="223"/>
      <c r="G16" s="225"/>
      <c r="H16" s="222"/>
      <c r="I16" s="222"/>
    </row>
    <row r="17" spans="1:9" ht="12.75">
      <c r="A17" s="227">
        <v>12</v>
      </c>
      <c r="B17" s="228">
        <f t="shared" si="1"/>
        <v>200</v>
      </c>
      <c r="C17" s="229">
        <f t="shared" si="0"/>
        <v>2400</v>
      </c>
      <c r="D17" s="225"/>
      <c r="E17" s="225"/>
      <c r="F17" s="223"/>
      <c r="G17" s="225"/>
      <c r="H17" s="222"/>
      <c r="I17" s="222"/>
    </row>
    <row r="18" spans="1:9" ht="12.75">
      <c r="A18" s="227">
        <v>13</v>
      </c>
      <c r="B18" s="228">
        <f t="shared" si="1"/>
        <v>136</v>
      </c>
      <c r="C18" s="229">
        <f t="shared" si="0"/>
        <v>1768</v>
      </c>
      <c r="D18" s="225"/>
      <c r="E18" s="225"/>
      <c r="F18" s="223"/>
      <c r="G18" s="225"/>
      <c r="H18" s="222"/>
      <c r="I18" s="222"/>
    </row>
    <row r="19" spans="1:9" ht="12.75">
      <c r="A19" s="227">
        <v>14</v>
      </c>
      <c r="B19" s="228">
        <f t="shared" si="1"/>
        <v>107</v>
      </c>
      <c r="C19" s="229">
        <f t="shared" si="0"/>
        <v>1498</v>
      </c>
      <c r="D19" s="225"/>
      <c r="E19" s="225"/>
      <c r="F19" s="223"/>
      <c r="G19" s="225"/>
      <c r="H19" s="222"/>
      <c r="I19" s="222"/>
    </row>
    <row r="20" spans="1:9" ht="12.75">
      <c r="A20" s="227">
        <v>15</v>
      </c>
      <c r="B20" s="228">
        <f t="shared" si="1"/>
        <v>61</v>
      </c>
      <c r="C20" s="229">
        <f t="shared" si="0"/>
        <v>915</v>
      </c>
      <c r="D20" s="225"/>
      <c r="E20" s="225"/>
      <c r="F20" s="223"/>
      <c r="G20" s="225"/>
      <c r="H20" s="222"/>
      <c r="I20" s="222"/>
    </row>
    <row r="21" spans="1:9" ht="12.75">
      <c r="A21" s="227">
        <v>16</v>
      </c>
      <c r="B21" s="228">
        <f t="shared" si="1"/>
        <v>40</v>
      </c>
      <c r="C21" s="229">
        <f t="shared" si="0"/>
        <v>640</v>
      </c>
      <c r="D21" s="225"/>
      <c r="E21" s="225"/>
      <c r="F21" s="223"/>
      <c r="G21" s="225"/>
      <c r="H21" s="222"/>
      <c r="I21" s="222"/>
    </row>
    <row r="22" spans="1:9" ht="12.75">
      <c r="A22" s="227">
        <v>17</v>
      </c>
      <c r="B22" s="228">
        <f t="shared" si="1"/>
        <v>25</v>
      </c>
      <c r="C22" s="229">
        <f t="shared" si="0"/>
        <v>425</v>
      </c>
      <c r="D22" s="225"/>
      <c r="E22" s="225"/>
      <c r="F22" s="223"/>
      <c r="G22" s="225"/>
      <c r="H22" s="222"/>
      <c r="I22" s="222"/>
    </row>
    <row r="23" spans="1:9" ht="12.75">
      <c r="A23" s="227">
        <v>18</v>
      </c>
      <c r="B23" s="228">
        <f t="shared" si="1"/>
        <v>16</v>
      </c>
      <c r="C23" s="229">
        <f t="shared" si="0"/>
        <v>288</v>
      </c>
      <c r="D23" s="225"/>
      <c r="E23" s="225"/>
      <c r="F23" s="223"/>
      <c r="G23" s="225"/>
      <c r="H23" s="222"/>
      <c r="I23" s="222"/>
    </row>
    <row r="24" spans="1:9" ht="12.75">
      <c r="A24" s="227">
        <v>19</v>
      </c>
      <c r="B24" s="228">
        <f t="shared" si="1"/>
        <v>12</v>
      </c>
      <c r="C24" s="229">
        <f t="shared" si="0"/>
        <v>228</v>
      </c>
      <c r="D24" s="225"/>
      <c r="E24" s="225"/>
      <c r="F24" s="223"/>
      <c r="G24" s="225"/>
      <c r="H24" s="222"/>
      <c r="I24" s="222"/>
    </row>
    <row r="25" spans="1:9" ht="12.75">
      <c r="A25" s="227">
        <v>20</v>
      </c>
      <c r="B25" s="228">
        <f t="shared" si="1"/>
        <v>4</v>
      </c>
      <c r="C25" s="229">
        <f t="shared" si="0"/>
        <v>80</v>
      </c>
      <c r="D25" s="225"/>
      <c r="E25" s="225"/>
      <c r="F25" s="223"/>
      <c r="G25" s="225"/>
      <c r="H25" s="222"/>
      <c r="I25" s="222"/>
    </row>
    <row r="26" spans="1:9" ht="12.75">
      <c r="A26" s="227">
        <v>21</v>
      </c>
      <c r="B26" s="228">
        <f t="shared" si="1"/>
        <v>3</v>
      </c>
      <c r="C26" s="229">
        <f t="shared" si="0"/>
        <v>63</v>
      </c>
      <c r="D26" s="225"/>
      <c r="E26" s="225"/>
      <c r="F26" s="223"/>
      <c r="G26" s="225"/>
      <c r="H26" s="222"/>
      <c r="I26" s="222"/>
    </row>
    <row r="27" spans="1:9" ht="12.75">
      <c r="A27" s="227">
        <v>22</v>
      </c>
      <c r="B27" s="228">
        <f t="shared" si="1"/>
        <v>1</v>
      </c>
      <c r="C27" s="229">
        <f t="shared" si="0"/>
        <v>22</v>
      </c>
      <c r="D27" s="225"/>
      <c r="E27" s="225"/>
      <c r="F27" s="223"/>
      <c r="G27" s="225"/>
      <c r="H27" s="222"/>
      <c r="I27" s="222"/>
    </row>
    <row r="28" spans="1:9" ht="12.75">
      <c r="A28" s="227">
        <v>23</v>
      </c>
      <c r="B28" s="228">
        <v>0</v>
      </c>
      <c r="C28" s="229">
        <f t="shared" si="0"/>
        <v>0</v>
      </c>
      <c r="D28" s="225"/>
      <c r="E28" s="225"/>
      <c r="F28" s="223"/>
      <c r="G28" s="225"/>
      <c r="H28" s="222"/>
      <c r="I28" s="222"/>
    </row>
    <row r="29" spans="1:9" ht="12.75">
      <c r="A29" s="227">
        <v>24</v>
      </c>
      <c r="B29" s="228">
        <f t="shared" si="1"/>
        <v>0</v>
      </c>
      <c r="C29" s="229">
        <f t="shared" si="0"/>
        <v>0</v>
      </c>
      <c r="D29" s="225"/>
      <c r="E29" s="225"/>
      <c r="F29" s="223"/>
      <c r="G29" s="225"/>
      <c r="H29" s="222"/>
      <c r="I29" s="222"/>
    </row>
    <row r="30" spans="1:9" ht="12.75">
      <c r="A30" s="227">
        <v>25</v>
      </c>
      <c r="B30" s="228">
        <v>1</v>
      </c>
      <c r="C30" s="229">
        <f t="shared" si="0"/>
        <v>25</v>
      </c>
      <c r="D30" s="225"/>
      <c r="E30" s="225"/>
      <c r="F30" s="223"/>
      <c r="G30" s="225"/>
      <c r="H30" s="222"/>
      <c r="I30" s="222"/>
    </row>
    <row r="31" spans="1:9" ht="13.5" thickBot="1">
      <c r="A31" s="230" t="s">
        <v>2</v>
      </c>
      <c r="B31" s="231">
        <f>SUM(B6:B30)</f>
        <v>7183</v>
      </c>
      <c r="C31" s="232">
        <f>SUM(C6:C30)</f>
        <v>41089</v>
      </c>
      <c r="D31" s="225"/>
      <c r="H31" s="222"/>
      <c r="I31" s="222"/>
    </row>
    <row r="32" spans="1:9" ht="13.5" thickBot="1">
      <c r="A32" s="233"/>
      <c r="B32" s="234"/>
      <c r="C32" s="233"/>
      <c r="D32" s="225"/>
      <c r="H32" s="222"/>
      <c r="I32" s="222"/>
    </row>
    <row r="33" spans="1:7" s="14" customFormat="1" ht="12.75">
      <c r="A33" s="216" t="s">
        <v>66</v>
      </c>
      <c r="B33" s="217"/>
      <c r="C33" s="218"/>
      <c r="D33" s="235"/>
      <c r="E33" s="235"/>
      <c r="F33" s="235"/>
      <c r="G33" s="236"/>
    </row>
    <row r="34" spans="1:9" ht="12.75">
      <c r="A34" s="233"/>
      <c r="B34" s="234"/>
      <c r="C34" s="233"/>
      <c r="D34" s="225"/>
      <c r="H34" s="222"/>
      <c r="I34" s="222"/>
    </row>
    <row r="35" spans="1:9" ht="12.75">
      <c r="A35" s="233"/>
      <c r="B35" s="234"/>
      <c r="C35" s="233"/>
      <c r="D35" s="225"/>
      <c r="H35" s="222"/>
      <c r="I35" s="222"/>
    </row>
    <row r="36" spans="1:9" ht="12.75">
      <c r="A36" s="233"/>
      <c r="B36" s="234"/>
      <c r="C36" s="233"/>
      <c r="D36" s="225"/>
      <c r="H36" s="222"/>
      <c r="I36" s="222"/>
    </row>
    <row r="37" spans="1:9" ht="12.75">
      <c r="A37" s="233"/>
      <c r="B37" s="234"/>
      <c r="C37" s="233"/>
      <c r="D37" s="225"/>
      <c r="H37" s="222"/>
      <c r="I37" s="222"/>
    </row>
    <row r="38" spans="1:9" ht="12.75">
      <c r="A38" s="233"/>
      <c r="B38" s="234"/>
      <c r="C38" s="233"/>
      <c r="D38" s="225"/>
      <c r="H38" s="222"/>
      <c r="I38" s="222"/>
    </row>
    <row r="39" spans="1:9" ht="12.75">
      <c r="A39" s="233"/>
      <c r="B39" s="234"/>
      <c r="C39" s="233"/>
      <c r="D39" s="225"/>
      <c r="H39" s="222"/>
      <c r="I39" s="222"/>
    </row>
    <row r="40" spans="1:9" ht="12.75">
      <c r="A40" s="233"/>
      <c r="B40" s="234"/>
      <c r="C40" s="233"/>
      <c r="D40" s="225"/>
      <c r="H40" s="222"/>
      <c r="I40" s="222"/>
    </row>
    <row r="41" spans="1:9" ht="12.75">
      <c r="A41" s="233"/>
      <c r="B41" s="234"/>
      <c r="C41" s="233"/>
      <c r="D41" s="225"/>
      <c r="H41" s="222"/>
      <c r="I41" s="222"/>
    </row>
    <row r="42" spans="1:9" ht="12.75">
      <c r="A42" s="233"/>
      <c r="B42" s="234"/>
      <c r="C42" s="233"/>
      <c r="D42" s="225"/>
      <c r="H42" s="222"/>
      <c r="I42" s="222"/>
    </row>
    <row r="43" spans="1:9" ht="12.75">
      <c r="A43" s="233"/>
      <c r="B43" s="234"/>
      <c r="C43" s="233"/>
      <c r="D43" s="225"/>
      <c r="H43" s="222"/>
      <c r="I43" s="222"/>
    </row>
    <row r="44" spans="1:9" ht="12.75">
      <c r="A44" s="233"/>
      <c r="B44" s="234"/>
      <c r="C44" s="233"/>
      <c r="D44" s="225"/>
      <c r="H44" s="222"/>
      <c r="I44" s="222"/>
    </row>
    <row r="45" spans="1:9" ht="12.75">
      <c r="A45" s="233"/>
      <c r="B45" s="234"/>
      <c r="C45" s="233"/>
      <c r="D45" s="225"/>
      <c r="H45" s="222"/>
      <c r="I45" s="222"/>
    </row>
    <row r="46" spans="1:9" ht="12.75">
      <c r="A46" s="233"/>
      <c r="B46" s="234"/>
      <c r="C46" s="233"/>
      <c r="D46" s="225"/>
      <c r="H46" s="222"/>
      <c r="I46" s="222"/>
    </row>
    <row r="47" spans="1:9" ht="12.75">
      <c r="A47" s="233"/>
      <c r="B47" s="234"/>
      <c r="C47" s="233"/>
      <c r="D47" s="225"/>
      <c r="H47" s="222"/>
      <c r="I47" s="222"/>
    </row>
    <row r="48" spans="1:9" ht="12.75">
      <c r="A48" s="233"/>
      <c r="B48" s="234"/>
      <c r="C48" s="233"/>
      <c r="D48" s="225"/>
      <c r="H48" s="222"/>
      <c r="I48" s="222"/>
    </row>
    <row r="49" spans="1:9" ht="12.75">
      <c r="A49" s="233"/>
      <c r="B49" s="234"/>
      <c r="C49" s="233"/>
      <c r="D49" s="225"/>
      <c r="H49" s="222"/>
      <c r="I49" s="222"/>
    </row>
    <row r="50" spans="1:7" s="14" customFormat="1" ht="13.5" thickBot="1">
      <c r="A50" s="214"/>
      <c r="B50" s="83"/>
      <c r="C50" s="83"/>
      <c r="D50" s="84"/>
      <c r="E50" s="84"/>
      <c r="F50" s="215"/>
      <c r="G50" s="215"/>
    </row>
    <row r="51" spans="1:7" s="14" customFormat="1" ht="13.5" thickBot="1">
      <c r="A51" s="216" t="s">
        <v>141</v>
      </c>
      <c r="B51" s="217"/>
      <c r="C51" s="218"/>
      <c r="D51" s="162"/>
      <c r="E51" s="162"/>
      <c r="F51" s="162"/>
      <c r="G51" s="215"/>
    </row>
    <row r="52" spans="1:9" ht="12.75">
      <c r="A52" s="219" t="s">
        <v>53</v>
      </c>
      <c r="B52" s="220" t="s">
        <v>56</v>
      </c>
      <c r="C52" s="221" t="s">
        <v>52</v>
      </c>
      <c r="E52" s="223"/>
      <c r="F52" s="224"/>
      <c r="G52" s="225"/>
      <c r="H52" s="222"/>
      <c r="I52" s="222"/>
    </row>
    <row r="53" spans="1:9" ht="12.75">
      <c r="A53" s="227">
        <v>1</v>
      </c>
      <c r="B53" s="305">
        <v>540</v>
      </c>
      <c r="C53" s="229">
        <f>A53*B53</f>
        <v>540</v>
      </c>
      <c r="D53" s="225"/>
      <c r="E53" s="225"/>
      <c r="F53" s="223"/>
      <c r="G53" s="225"/>
      <c r="H53" s="222"/>
      <c r="I53" s="222"/>
    </row>
    <row r="54" spans="1:9" ht="12.75">
      <c r="A54" s="227">
        <v>2</v>
      </c>
      <c r="B54" s="305">
        <v>164</v>
      </c>
      <c r="C54" s="229">
        <f aca="true" t="shared" si="2" ref="C54:C70">A54*B54</f>
        <v>328</v>
      </c>
      <c r="D54" s="225"/>
      <c r="E54" s="225"/>
      <c r="F54" s="223"/>
      <c r="G54" s="225"/>
      <c r="H54" s="222"/>
      <c r="I54" s="222"/>
    </row>
    <row r="55" spans="1:9" ht="12.75">
      <c r="A55" s="227">
        <v>3</v>
      </c>
      <c r="B55" s="305">
        <v>133</v>
      </c>
      <c r="C55" s="229">
        <f t="shared" si="2"/>
        <v>399</v>
      </c>
      <c r="D55" s="225"/>
      <c r="E55" s="225"/>
      <c r="F55" s="223"/>
      <c r="G55" s="225"/>
      <c r="H55" s="222"/>
      <c r="I55" s="222"/>
    </row>
    <row r="56" spans="1:9" ht="12.75">
      <c r="A56" s="227">
        <v>4</v>
      </c>
      <c r="B56" s="305">
        <v>147</v>
      </c>
      <c r="C56" s="229">
        <f t="shared" si="2"/>
        <v>588</v>
      </c>
      <c r="D56" s="225"/>
      <c r="E56" s="225"/>
      <c r="F56" s="223"/>
      <c r="G56" s="225"/>
      <c r="H56" s="222"/>
      <c r="I56" s="222"/>
    </row>
    <row r="57" spans="1:9" ht="12.75">
      <c r="A57" s="227">
        <v>5</v>
      </c>
      <c r="B57" s="305">
        <v>201</v>
      </c>
      <c r="C57" s="229">
        <f t="shared" si="2"/>
        <v>1005</v>
      </c>
      <c r="D57" s="225"/>
      <c r="E57" s="225"/>
      <c r="F57" s="223"/>
      <c r="G57" s="225"/>
      <c r="H57" s="222"/>
      <c r="I57" s="222"/>
    </row>
    <row r="58" spans="1:9" ht="12.75">
      <c r="A58" s="227">
        <v>6</v>
      </c>
      <c r="B58" s="305">
        <v>195</v>
      </c>
      <c r="C58" s="229">
        <f t="shared" si="2"/>
        <v>1170</v>
      </c>
      <c r="D58" s="225"/>
      <c r="E58" s="225"/>
      <c r="F58" s="223"/>
      <c r="G58" s="225"/>
      <c r="H58" s="222"/>
      <c r="I58" s="222"/>
    </row>
    <row r="59" spans="1:9" ht="12.75">
      <c r="A59" s="227">
        <v>7</v>
      </c>
      <c r="B59" s="305">
        <v>212</v>
      </c>
      <c r="C59" s="229">
        <f t="shared" si="2"/>
        <v>1484</v>
      </c>
      <c r="D59" s="225"/>
      <c r="E59" s="225"/>
      <c r="F59" s="223"/>
      <c r="G59" s="225"/>
      <c r="H59" s="222"/>
      <c r="I59" s="222"/>
    </row>
    <row r="60" spans="1:9" ht="12.75">
      <c r="A60" s="227">
        <v>8</v>
      </c>
      <c r="B60" s="305">
        <v>205</v>
      </c>
      <c r="C60" s="229">
        <f t="shared" si="2"/>
        <v>1640</v>
      </c>
      <c r="D60" s="225"/>
      <c r="E60" s="225"/>
      <c r="F60" s="223"/>
      <c r="G60" s="225"/>
      <c r="H60" s="222"/>
      <c r="I60" s="222"/>
    </row>
    <row r="61" spans="1:9" ht="12.75">
      <c r="A61" s="227">
        <v>9</v>
      </c>
      <c r="B61" s="305">
        <v>180</v>
      </c>
      <c r="C61" s="229">
        <f t="shared" si="2"/>
        <v>1620</v>
      </c>
      <c r="D61" s="225"/>
      <c r="E61" s="225"/>
      <c r="F61" s="223"/>
      <c r="G61" s="225"/>
      <c r="H61" s="222"/>
      <c r="I61" s="222"/>
    </row>
    <row r="62" spans="1:9" ht="12.75">
      <c r="A62" s="227">
        <v>10</v>
      </c>
      <c r="B62" s="305">
        <v>161</v>
      </c>
      <c r="C62" s="229">
        <f t="shared" si="2"/>
        <v>1610</v>
      </c>
      <c r="D62" s="225"/>
      <c r="E62" s="225"/>
      <c r="F62" s="223"/>
      <c r="G62" s="225"/>
      <c r="H62" s="222"/>
      <c r="I62" s="222"/>
    </row>
    <row r="63" spans="1:9" ht="12.75">
      <c r="A63" s="227">
        <v>11</v>
      </c>
      <c r="B63" s="305">
        <v>83</v>
      </c>
      <c r="C63" s="229">
        <f t="shared" si="2"/>
        <v>913</v>
      </c>
      <c r="D63" s="225"/>
      <c r="E63" s="225"/>
      <c r="F63" s="223"/>
      <c r="G63" s="225"/>
      <c r="H63" s="222"/>
      <c r="I63" s="222"/>
    </row>
    <row r="64" spans="1:9" ht="12.75">
      <c r="A64" s="227">
        <v>12</v>
      </c>
      <c r="B64" s="305">
        <v>58</v>
      </c>
      <c r="C64" s="229">
        <f t="shared" si="2"/>
        <v>696</v>
      </c>
      <c r="D64" s="225"/>
      <c r="E64" s="225"/>
      <c r="F64" s="223"/>
      <c r="G64" s="225"/>
      <c r="H64" s="222"/>
      <c r="I64" s="222"/>
    </row>
    <row r="65" spans="1:9" ht="12.75">
      <c r="A65" s="227">
        <v>13</v>
      </c>
      <c r="B65" s="305">
        <v>39</v>
      </c>
      <c r="C65" s="229">
        <f t="shared" si="2"/>
        <v>507</v>
      </c>
      <c r="D65" s="225"/>
      <c r="E65" s="225"/>
      <c r="F65" s="223"/>
      <c r="G65" s="225"/>
      <c r="H65" s="222"/>
      <c r="I65" s="222"/>
    </row>
    <row r="66" spans="1:9" ht="12.75">
      <c r="A66" s="227">
        <v>14</v>
      </c>
      <c r="B66" s="305">
        <v>23</v>
      </c>
      <c r="C66" s="229">
        <f t="shared" si="2"/>
        <v>322</v>
      </c>
      <c r="D66" s="225"/>
      <c r="E66" s="225"/>
      <c r="F66" s="223"/>
      <c r="G66" s="225"/>
      <c r="H66" s="222"/>
      <c r="I66" s="222"/>
    </row>
    <row r="67" spans="1:9" ht="12.75">
      <c r="A67" s="227">
        <v>15</v>
      </c>
      <c r="B67" s="305">
        <v>14</v>
      </c>
      <c r="C67" s="229">
        <f t="shared" si="2"/>
        <v>210</v>
      </c>
      <c r="D67" s="225"/>
      <c r="E67" s="225"/>
      <c r="F67" s="223"/>
      <c r="G67" s="225"/>
      <c r="H67" s="222"/>
      <c r="I67" s="222"/>
    </row>
    <row r="68" spans="1:9" ht="12.75">
      <c r="A68" s="227">
        <v>16</v>
      </c>
      <c r="B68" s="305">
        <v>6</v>
      </c>
      <c r="C68" s="229">
        <f t="shared" si="2"/>
        <v>96</v>
      </c>
      <c r="D68" s="225"/>
      <c r="E68" s="225"/>
      <c r="F68" s="223"/>
      <c r="G68" s="225"/>
      <c r="H68" s="222"/>
      <c r="I68" s="222"/>
    </row>
    <row r="69" spans="1:9" ht="12.75">
      <c r="A69" s="227">
        <v>17</v>
      </c>
      <c r="B69" s="305">
        <v>8</v>
      </c>
      <c r="C69" s="229">
        <f t="shared" si="2"/>
        <v>136</v>
      </c>
      <c r="D69" s="225"/>
      <c r="E69" s="225"/>
      <c r="F69" s="223"/>
      <c r="G69" s="225"/>
      <c r="H69" s="222"/>
      <c r="I69" s="222"/>
    </row>
    <row r="70" spans="1:9" ht="12.75">
      <c r="A70" s="227">
        <v>18</v>
      </c>
      <c r="B70" s="305">
        <v>3</v>
      </c>
      <c r="C70" s="229">
        <f t="shared" si="2"/>
        <v>54</v>
      </c>
      <c r="D70" s="225"/>
      <c r="E70" s="225"/>
      <c r="F70" s="223"/>
      <c r="G70" s="225"/>
      <c r="H70" s="222"/>
      <c r="I70" s="222"/>
    </row>
    <row r="71" spans="1:9" ht="12.75">
      <c r="A71" s="227">
        <v>19</v>
      </c>
      <c r="B71" s="237"/>
      <c r="C71" s="238"/>
      <c r="D71" s="225"/>
      <c r="E71" s="225"/>
      <c r="F71" s="223"/>
      <c r="G71" s="225"/>
      <c r="H71" s="222"/>
      <c r="I71" s="222"/>
    </row>
    <row r="72" spans="1:9" ht="12.75">
      <c r="A72" s="227">
        <v>20</v>
      </c>
      <c r="B72" s="237"/>
      <c r="C72" s="238"/>
      <c r="D72" s="225"/>
      <c r="E72" s="225"/>
      <c r="F72" s="223"/>
      <c r="G72" s="225"/>
      <c r="H72" s="222"/>
      <c r="I72" s="222"/>
    </row>
    <row r="73" spans="1:9" ht="12.75">
      <c r="A73" s="227">
        <v>21</v>
      </c>
      <c r="B73" s="237"/>
      <c r="C73" s="238"/>
      <c r="D73" s="225"/>
      <c r="E73" s="225"/>
      <c r="F73" s="223"/>
      <c r="G73" s="225"/>
      <c r="H73" s="222"/>
      <c r="I73" s="222"/>
    </row>
    <row r="74" spans="1:9" ht="12.75">
      <c r="A74" s="227">
        <v>22</v>
      </c>
      <c r="B74" s="237"/>
      <c r="C74" s="238"/>
      <c r="D74" s="225"/>
      <c r="E74" s="225"/>
      <c r="F74" s="223"/>
      <c r="G74" s="225"/>
      <c r="H74" s="222"/>
      <c r="I74" s="222"/>
    </row>
    <row r="75" spans="1:9" ht="12.75">
      <c r="A75" s="227">
        <v>23</v>
      </c>
      <c r="B75" s="237"/>
      <c r="C75" s="238"/>
      <c r="D75" s="225"/>
      <c r="E75" s="225"/>
      <c r="F75" s="223"/>
      <c r="G75" s="225"/>
      <c r="H75" s="222"/>
      <c r="I75" s="222"/>
    </row>
    <row r="76" spans="1:9" ht="12.75">
      <c r="A76" s="227">
        <v>24</v>
      </c>
      <c r="B76" s="237"/>
      <c r="C76" s="238"/>
      <c r="D76" s="225"/>
      <c r="E76" s="225"/>
      <c r="F76" s="223"/>
      <c r="G76" s="225"/>
      <c r="H76" s="222"/>
      <c r="I76" s="222"/>
    </row>
    <row r="77" spans="1:9" ht="12.75">
      <c r="A77" s="227">
        <v>25</v>
      </c>
      <c r="B77" s="237"/>
      <c r="C77" s="238"/>
      <c r="D77" s="225"/>
      <c r="E77" s="225"/>
      <c r="F77" s="223"/>
      <c r="G77" s="225"/>
      <c r="H77" s="222"/>
      <c r="I77" s="222"/>
    </row>
    <row r="78" spans="1:9" ht="13.5" thickBot="1">
      <c r="A78" s="230" t="s">
        <v>2</v>
      </c>
      <c r="B78" s="231">
        <f>SUM(B53:B77)</f>
        <v>2372</v>
      </c>
      <c r="C78" s="232">
        <f>SUM(C53:C77)</f>
        <v>13318</v>
      </c>
      <c r="D78" s="225"/>
      <c r="H78" s="222"/>
      <c r="I78" s="222"/>
    </row>
    <row r="79" spans="1:7" s="14" customFormat="1" ht="12.75">
      <c r="A79" s="216" t="s">
        <v>142</v>
      </c>
      <c r="B79" s="217"/>
      <c r="C79" s="218"/>
      <c r="D79" s="235"/>
      <c r="E79" s="235"/>
      <c r="F79" s="235"/>
      <c r="G79" s="236"/>
    </row>
    <row r="80" spans="1:9" ht="12.75">
      <c r="A80" s="233"/>
      <c r="B80" s="234"/>
      <c r="C80" s="233"/>
      <c r="D80" s="225"/>
      <c r="H80" s="222"/>
      <c r="I80" s="222"/>
    </row>
    <row r="81" spans="1:9" ht="12.75">
      <c r="A81" s="233"/>
      <c r="B81" s="234"/>
      <c r="C81" s="233"/>
      <c r="D81" s="225"/>
      <c r="H81" s="222"/>
      <c r="I81" s="222"/>
    </row>
    <row r="82" spans="1:9" ht="12.75">
      <c r="A82" s="233"/>
      <c r="B82" s="234"/>
      <c r="C82" s="233"/>
      <c r="D82" s="225"/>
      <c r="H82" s="222"/>
      <c r="I82" s="222"/>
    </row>
    <row r="83" spans="1:9" ht="12.75">
      <c r="A83" s="233"/>
      <c r="B83" s="234"/>
      <c r="C83" s="233"/>
      <c r="D83" s="225"/>
      <c r="H83" s="222"/>
      <c r="I83" s="222"/>
    </row>
    <row r="84" spans="1:9" ht="12.75">
      <c r="A84" s="233"/>
      <c r="B84" s="234"/>
      <c r="C84" s="233"/>
      <c r="D84" s="225"/>
      <c r="H84" s="222"/>
      <c r="I84" s="222"/>
    </row>
    <row r="85" spans="1:9" ht="12.75">
      <c r="A85" s="233"/>
      <c r="B85" s="234"/>
      <c r="C85" s="233"/>
      <c r="D85" s="225"/>
      <c r="H85" s="222"/>
      <c r="I85" s="222"/>
    </row>
    <row r="86" spans="1:9" ht="12.75">
      <c r="A86" s="233"/>
      <c r="B86" s="234"/>
      <c r="C86" s="233"/>
      <c r="D86" s="225"/>
      <c r="H86" s="222"/>
      <c r="I86" s="222"/>
    </row>
    <row r="87" spans="1:9" ht="12.75">
      <c r="A87" s="233"/>
      <c r="B87" s="234"/>
      <c r="C87" s="233"/>
      <c r="D87" s="225"/>
      <c r="H87" s="222"/>
      <c r="I87" s="222"/>
    </row>
    <row r="88" spans="1:9" ht="12.75">
      <c r="A88" s="233"/>
      <c r="B88" s="234"/>
      <c r="C88" s="233"/>
      <c r="D88" s="225"/>
      <c r="H88" s="222"/>
      <c r="I88" s="222"/>
    </row>
    <row r="89" spans="1:9" ht="12.75">
      <c r="A89" s="233"/>
      <c r="B89" s="234"/>
      <c r="C89" s="233"/>
      <c r="D89" s="225"/>
      <c r="H89" s="222"/>
      <c r="I89" s="222"/>
    </row>
    <row r="90" spans="1:9" ht="12.75">
      <c r="A90" s="233"/>
      <c r="B90" s="234"/>
      <c r="C90" s="233"/>
      <c r="D90" s="225"/>
      <c r="H90" s="222"/>
      <c r="I90" s="222"/>
    </row>
    <row r="91" spans="1:9" ht="12.75">
      <c r="A91" s="233"/>
      <c r="B91" s="234"/>
      <c r="C91" s="233"/>
      <c r="D91" s="225"/>
      <c r="H91" s="222"/>
      <c r="I91" s="222"/>
    </row>
    <row r="92" spans="1:9" ht="12.75">
      <c r="A92" s="233"/>
      <c r="B92" s="234"/>
      <c r="C92" s="233"/>
      <c r="D92" s="225"/>
      <c r="H92" s="222"/>
      <c r="I92" s="222"/>
    </row>
    <row r="93" spans="1:9" ht="12.75">
      <c r="A93" s="233"/>
      <c r="B93" s="234"/>
      <c r="C93" s="233"/>
      <c r="D93" s="225"/>
      <c r="H93" s="222"/>
      <c r="I93" s="222"/>
    </row>
    <row r="94" spans="1:9" ht="12.75">
      <c r="A94" s="233"/>
      <c r="B94" s="234"/>
      <c r="C94" s="233"/>
      <c r="D94" s="225"/>
      <c r="H94" s="222"/>
      <c r="I94" s="222"/>
    </row>
    <row r="95" spans="1:9" ht="12.75">
      <c r="A95" s="233"/>
      <c r="B95" s="234"/>
      <c r="C95" s="233"/>
      <c r="D95" s="225"/>
      <c r="H95" s="222"/>
      <c r="I95" s="222"/>
    </row>
    <row r="96" spans="1:7" s="14" customFormat="1" ht="12.75">
      <c r="A96" s="214"/>
      <c r="B96" s="83"/>
      <c r="C96" s="83"/>
      <c r="D96" s="84"/>
      <c r="E96" s="84"/>
      <c r="F96" s="215"/>
      <c r="G96" s="215"/>
    </row>
    <row r="97" ht="13.5" thickBot="1"/>
    <row r="98" spans="1:7" s="14" customFormat="1" ht="13.5" thickBot="1">
      <c r="A98" s="23" t="s">
        <v>143</v>
      </c>
      <c r="B98" s="24"/>
      <c r="C98" s="26"/>
      <c r="D98" s="162"/>
      <c r="E98" s="162"/>
      <c r="F98" s="162"/>
      <c r="G98" s="215"/>
    </row>
    <row r="99" spans="1:3" ht="12.75">
      <c r="A99" s="239" t="s">
        <v>53</v>
      </c>
      <c r="B99" s="240" t="s">
        <v>55</v>
      </c>
      <c r="C99" s="253" t="s">
        <v>52</v>
      </c>
    </row>
    <row r="100" spans="1:3" ht="12.75">
      <c r="A100" s="242">
        <v>1</v>
      </c>
      <c r="B100" s="309">
        <v>192</v>
      </c>
      <c r="C100" s="254">
        <f>A100*B100</f>
        <v>192</v>
      </c>
    </row>
    <row r="101" spans="1:3" ht="12.75">
      <c r="A101" s="242">
        <v>2</v>
      </c>
      <c r="B101" s="309">
        <v>156</v>
      </c>
      <c r="C101" s="254">
        <f aca="true" t="shared" si="3" ref="C101:C124">A101*B101</f>
        <v>312</v>
      </c>
    </row>
    <row r="102" spans="1:3" ht="12.75">
      <c r="A102" s="242">
        <v>3</v>
      </c>
      <c r="B102" s="309">
        <v>154</v>
      </c>
      <c r="C102" s="254">
        <f t="shared" si="3"/>
        <v>462</v>
      </c>
    </row>
    <row r="103" spans="1:3" ht="12.75">
      <c r="A103" s="242">
        <v>4</v>
      </c>
      <c r="B103" s="309">
        <v>153</v>
      </c>
      <c r="C103" s="254">
        <f t="shared" si="3"/>
        <v>612</v>
      </c>
    </row>
    <row r="104" spans="1:3" ht="12.75">
      <c r="A104" s="242">
        <v>5</v>
      </c>
      <c r="B104" s="309">
        <v>151</v>
      </c>
      <c r="C104" s="254">
        <f t="shared" si="3"/>
        <v>755</v>
      </c>
    </row>
    <row r="105" spans="1:3" ht="12.75">
      <c r="A105" s="242">
        <v>6</v>
      </c>
      <c r="B105" s="309">
        <v>154</v>
      </c>
      <c r="C105" s="254">
        <f t="shared" si="3"/>
        <v>924</v>
      </c>
    </row>
    <row r="106" spans="1:3" ht="12.75">
      <c r="A106" s="242">
        <v>7</v>
      </c>
      <c r="B106" s="309">
        <v>174</v>
      </c>
      <c r="C106" s="254">
        <f t="shared" si="3"/>
        <v>1218</v>
      </c>
    </row>
    <row r="107" spans="1:3" ht="12.75">
      <c r="A107" s="242">
        <v>8</v>
      </c>
      <c r="B107" s="309">
        <v>190</v>
      </c>
      <c r="C107" s="254">
        <f t="shared" si="3"/>
        <v>1520</v>
      </c>
    </row>
    <row r="108" spans="1:3" ht="12.75">
      <c r="A108" s="242">
        <v>9</v>
      </c>
      <c r="B108" s="309">
        <v>164</v>
      </c>
      <c r="C108" s="254">
        <f t="shared" si="3"/>
        <v>1476</v>
      </c>
    </row>
    <row r="109" spans="1:3" ht="12.75">
      <c r="A109" s="242">
        <v>10</v>
      </c>
      <c r="B109" s="309">
        <v>180</v>
      </c>
      <c r="C109" s="254">
        <f t="shared" si="3"/>
        <v>1800</v>
      </c>
    </row>
    <row r="110" spans="1:3" ht="12.75">
      <c r="A110" s="242">
        <v>11</v>
      </c>
      <c r="B110" s="309">
        <v>154</v>
      </c>
      <c r="C110" s="254">
        <f t="shared" si="3"/>
        <v>1694</v>
      </c>
    </row>
    <row r="111" spans="1:3" ht="12.75">
      <c r="A111" s="242">
        <v>12</v>
      </c>
      <c r="B111" s="309">
        <v>106</v>
      </c>
      <c r="C111" s="254">
        <f t="shared" si="3"/>
        <v>1272</v>
      </c>
    </row>
    <row r="112" spans="1:3" ht="12.75">
      <c r="A112" s="242">
        <v>13</v>
      </c>
      <c r="B112" s="309">
        <v>83</v>
      </c>
      <c r="C112" s="254">
        <f t="shared" si="3"/>
        <v>1079</v>
      </c>
    </row>
    <row r="113" spans="1:3" ht="12.75">
      <c r="A113" s="242">
        <v>14</v>
      </c>
      <c r="B113" s="309">
        <v>74</v>
      </c>
      <c r="C113" s="254">
        <f t="shared" si="3"/>
        <v>1036</v>
      </c>
    </row>
    <row r="114" spans="1:3" ht="12.75">
      <c r="A114" s="242">
        <v>15</v>
      </c>
      <c r="B114" s="309">
        <v>44</v>
      </c>
      <c r="C114" s="254">
        <f t="shared" si="3"/>
        <v>660</v>
      </c>
    </row>
    <row r="115" spans="1:3" ht="12.75">
      <c r="A115" s="242">
        <v>16</v>
      </c>
      <c r="B115" s="309">
        <v>32</v>
      </c>
      <c r="C115" s="254">
        <f t="shared" si="3"/>
        <v>512</v>
      </c>
    </row>
    <row r="116" spans="1:3" ht="12.75">
      <c r="A116" s="242">
        <v>17</v>
      </c>
      <c r="B116" s="309">
        <v>17</v>
      </c>
      <c r="C116" s="254">
        <f t="shared" si="3"/>
        <v>289</v>
      </c>
    </row>
    <row r="117" spans="1:3" ht="12.75">
      <c r="A117" s="242">
        <v>18</v>
      </c>
      <c r="B117" s="309">
        <v>12</v>
      </c>
      <c r="C117" s="254">
        <f t="shared" si="3"/>
        <v>216</v>
      </c>
    </row>
    <row r="118" spans="1:3" ht="12.75">
      <c r="A118" s="242">
        <v>19</v>
      </c>
      <c r="B118" s="309">
        <v>11</v>
      </c>
      <c r="C118" s="254">
        <f t="shared" si="3"/>
        <v>209</v>
      </c>
    </row>
    <row r="119" spans="1:3" ht="12.75">
      <c r="A119" s="242">
        <v>20</v>
      </c>
      <c r="B119" s="309">
        <v>4</v>
      </c>
      <c r="C119" s="254">
        <f t="shared" si="3"/>
        <v>80</v>
      </c>
    </row>
    <row r="120" spans="1:3" ht="12.75">
      <c r="A120" s="242">
        <v>21</v>
      </c>
      <c r="B120" s="309">
        <v>3</v>
      </c>
      <c r="C120" s="254">
        <f t="shared" si="3"/>
        <v>63</v>
      </c>
    </row>
    <row r="121" spans="1:3" ht="12.75">
      <c r="A121" s="242">
        <v>22</v>
      </c>
      <c r="B121" s="309">
        <v>1</v>
      </c>
      <c r="C121" s="254">
        <f t="shared" si="3"/>
        <v>22</v>
      </c>
    </row>
    <row r="122" spans="1:3" ht="12.75">
      <c r="A122" s="242">
        <v>23</v>
      </c>
      <c r="B122" s="226">
        <v>0</v>
      </c>
      <c r="C122" s="254">
        <f t="shared" si="3"/>
        <v>0</v>
      </c>
    </row>
    <row r="123" spans="1:3" ht="12.75">
      <c r="A123" s="242">
        <v>24</v>
      </c>
      <c r="B123" s="243">
        <v>0</v>
      </c>
      <c r="C123" s="254">
        <f t="shared" si="3"/>
        <v>0</v>
      </c>
    </row>
    <row r="124" spans="1:3" ht="12.75">
      <c r="A124" s="242">
        <v>25</v>
      </c>
      <c r="B124" s="309">
        <v>1</v>
      </c>
      <c r="C124" s="254">
        <f t="shared" si="3"/>
        <v>25</v>
      </c>
    </row>
    <row r="125" spans="1:3" ht="13.5" thickBot="1">
      <c r="A125" s="246" t="s">
        <v>2</v>
      </c>
      <c r="B125" s="231">
        <f>SUM(B100:B124)</f>
        <v>2210</v>
      </c>
      <c r="C125" s="255">
        <f>SUM(C100:C124)</f>
        <v>16428</v>
      </c>
    </row>
    <row r="126" spans="1:7" s="14" customFormat="1" ht="12.75">
      <c r="A126" s="216" t="s">
        <v>143</v>
      </c>
      <c r="B126" s="217"/>
      <c r="C126" s="218"/>
      <c r="D126" s="235"/>
      <c r="E126" s="235"/>
      <c r="F126" s="235"/>
      <c r="G126" s="236"/>
    </row>
    <row r="127" spans="1:9" ht="12.75">
      <c r="A127" s="233"/>
      <c r="B127" s="234"/>
      <c r="C127" s="233"/>
      <c r="D127" s="225"/>
      <c r="H127" s="222"/>
      <c r="I127" s="222"/>
    </row>
    <row r="128" spans="1:9" ht="12.75">
      <c r="A128" s="233"/>
      <c r="B128" s="234"/>
      <c r="C128" s="233"/>
      <c r="D128" s="225"/>
      <c r="H128" s="222"/>
      <c r="I128" s="222"/>
    </row>
    <row r="129" spans="1:9" ht="12.75">
      <c r="A129" s="233"/>
      <c r="B129" s="234"/>
      <c r="C129" s="233"/>
      <c r="D129" s="225"/>
      <c r="H129" s="222"/>
      <c r="I129" s="222"/>
    </row>
    <row r="130" spans="1:9" ht="12.75">
      <c r="A130" s="233"/>
      <c r="B130" s="234"/>
      <c r="C130" s="233"/>
      <c r="D130" s="225"/>
      <c r="H130" s="222"/>
      <c r="I130" s="222"/>
    </row>
    <row r="131" spans="1:9" ht="12.75">
      <c r="A131" s="233"/>
      <c r="B131" s="234"/>
      <c r="C131" s="233"/>
      <c r="D131" s="225"/>
      <c r="H131" s="222"/>
      <c r="I131" s="222"/>
    </row>
    <row r="132" spans="1:9" ht="12.75">
      <c r="A132" s="233"/>
      <c r="B132" s="234"/>
      <c r="C132" s="233"/>
      <c r="D132" s="225"/>
      <c r="H132" s="222"/>
      <c r="I132" s="222"/>
    </row>
    <row r="133" spans="1:9" ht="12.75">
      <c r="A133" s="233"/>
      <c r="B133" s="234"/>
      <c r="C133" s="233"/>
      <c r="D133" s="225"/>
      <c r="H133" s="222"/>
      <c r="I133" s="222"/>
    </row>
    <row r="134" spans="1:9" ht="12.75">
      <c r="A134" s="233"/>
      <c r="B134" s="234"/>
      <c r="C134" s="233"/>
      <c r="D134" s="225"/>
      <c r="H134" s="222"/>
      <c r="I134" s="222"/>
    </row>
    <row r="135" spans="1:9" ht="12.75">
      <c r="A135" s="233"/>
      <c r="B135" s="234"/>
      <c r="C135" s="233"/>
      <c r="D135" s="225"/>
      <c r="H135" s="222"/>
      <c r="I135" s="222"/>
    </row>
    <row r="136" spans="1:9" ht="12.75">
      <c r="A136" s="233"/>
      <c r="B136" s="234"/>
      <c r="C136" s="233"/>
      <c r="D136" s="225"/>
      <c r="H136" s="222"/>
      <c r="I136" s="222"/>
    </row>
    <row r="137" spans="1:9" ht="12.75">
      <c r="A137" s="233"/>
      <c r="B137" s="234"/>
      <c r="C137" s="233"/>
      <c r="D137" s="225"/>
      <c r="H137" s="222"/>
      <c r="I137" s="222"/>
    </row>
    <row r="138" spans="1:9" ht="12.75">
      <c r="A138" s="233"/>
      <c r="B138" s="234"/>
      <c r="C138" s="233"/>
      <c r="D138" s="225"/>
      <c r="H138" s="222"/>
      <c r="I138" s="222"/>
    </row>
    <row r="139" spans="1:9" ht="12.75">
      <c r="A139" s="233"/>
      <c r="B139" s="234"/>
      <c r="C139" s="233"/>
      <c r="D139" s="225"/>
      <c r="H139" s="222"/>
      <c r="I139" s="222"/>
    </row>
    <row r="140" spans="1:9" ht="12.75">
      <c r="A140" s="233"/>
      <c r="B140" s="234"/>
      <c r="C140" s="233"/>
      <c r="D140" s="225"/>
      <c r="H140" s="222"/>
      <c r="I140" s="222"/>
    </row>
    <row r="141" spans="1:9" ht="12.75">
      <c r="A141" s="233"/>
      <c r="B141" s="234"/>
      <c r="C141" s="233"/>
      <c r="D141" s="225"/>
      <c r="H141" s="222"/>
      <c r="I141" s="222"/>
    </row>
    <row r="142" spans="1:9" ht="12.75">
      <c r="A142" s="233"/>
      <c r="B142" s="234"/>
      <c r="C142" s="233"/>
      <c r="D142" s="225"/>
      <c r="H142" s="222"/>
      <c r="I142" s="222"/>
    </row>
    <row r="143" spans="1:7" s="14" customFormat="1" ht="12.75">
      <c r="A143" s="214"/>
      <c r="B143" s="83"/>
      <c r="C143" s="83"/>
      <c r="D143" s="84"/>
      <c r="E143" s="84"/>
      <c r="F143" s="215"/>
      <c r="G143" s="215"/>
    </row>
    <row r="144" ht="13.5" thickBot="1"/>
    <row r="145" spans="1:7" s="14" customFormat="1" ht="13.5" thickBot="1">
      <c r="A145" s="248" t="s">
        <v>144</v>
      </c>
      <c r="B145" s="24"/>
      <c r="C145" s="26"/>
      <c r="D145" s="162"/>
      <c r="E145" s="162"/>
      <c r="F145" s="162"/>
      <c r="G145" s="215"/>
    </row>
    <row r="146" spans="1:3" ht="12.75">
      <c r="A146" s="239" t="s">
        <v>53</v>
      </c>
      <c r="B146" s="240" t="s">
        <v>55</v>
      </c>
      <c r="C146" s="241" t="s">
        <v>52</v>
      </c>
    </row>
    <row r="147" spans="1:3" ht="12.75">
      <c r="A147" s="242">
        <v>1</v>
      </c>
      <c r="B147" s="244">
        <v>786</v>
      </c>
      <c r="C147" s="244">
        <f>A147*B147</f>
        <v>786</v>
      </c>
    </row>
    <row r="148" spans="1:3" ht="12.75">
      <c r="A148" s="242">
        <v>2</v>
      </c>
      <c r="B148" s="244">
        <v>261</v>
      </c>
      <c r="C148" s="244">
        <f aca="true" t="shared" si="4" ref="C148:C171">A148*B148</f>
        <v>522</v>
      </c>
    </row>
    <row r="149" spans="1:3" ht="12.75">
      <c r="A149" s="242">
        <v>3</v>
      </c>
      <c r="B149" s="244">
        <v>210</v>
      </c>
      <c r="C149" s="244">
        <f t="shared" si="4"/>
        <v>630</v>
      </c>
    </row>
    <row r="150" spans="1:3" ht="12.75">
      <c r="A150" s="242">
        <v>4</v>
      </c>
      <c r="B150" s="244">
        <v>215</v>
      </c>
      <c r="C150" s="244">
        <f t="shared" si="4"/>
        <v>860</v>
      </c>
    </row>
    <row r="151" spans="1:3" ht="12.75">
      <c r="A151" s="242">
        <v>5</v>
      </c>
      <c r="B151" s="244">
        <v>219</v>
      </c>
      <c r="C151" s="244">
        <f t="shared" si="4"/>
        <v>1095</v>
      </c>
    </row>
    <row r="152" spans="1:3" ht="12.75">
      <c r="A152" s="242">
        <v>6</v>
      </c>
      <c r="B152" s="244">
        <v>213</v>
      </c>
      <c r="C152" s="244">
        <f t="shared" si="4"/>
        <v>1278</v>
      </c>
    </row>
    <row r="153" spans="1:3" ht="12.75">
      <c r="A153" s="242">
        <v>7</v>
      </c>
      <c r="B153" s="244">
        <v>214</v>
      </c>
      <c r="C153" s="244">
        <f t="shared" si="4"/>
        <v>1498</v>
      </c>
    </row>
    <row r="154" spans="1:3" ht="12.75">
      <c r="A154" s="242">
        <v>8</v>
      </c>
      <c r="B154" s="244">
        <v>145</v>
      </c>
      <c r="C154" s="244">
        <f t="shared" si="4"/>
        <v>1160</v>
      </c>
    </row>
    <row r="155" spans="1:3" ht="12.75">
      <c r="A155" s="242">
        <v>9</v>
      </c>
      <c r="B155" s="244">
        <v>123</v>
      </c>
      <c r="C155" s="244">
        <f t="shared" si="4"/>
        <v>1107</v>
      </c>
    </row>
    <row r="156" spans="1:3" ht="12.75">
      <c r="A156" s="242">
        <v>10</v>
      </c>
      <c r="B156" s="244">
        <v>89</v>
      </c>
      <c r="C156" s="244">
        <f t="shared" si="4"/>
        <v>890</v>
      </c>
    </row>
    <row r="157" spans="1:3" ht="12.75">
      <c r="A157" s="242">
        <v>11</v>
      </c>
      <c r="B157" s="244">
        <v>59</v>
      </c>
      <c r="C157" s="244">
        <f t="shared" si="4"/>
        <v>649</v>
      </c>
    </row>
    <row r="158" spans="1:3" ht="12.75">
      <c r="A158" s="242">
        <v>12</v>
      </c>
      <c r="B158" s="244">
        <v>36</v>
      </c>
      <c r="C158" s="244">
        <f t="shared" si="4"/>
        <v>432</v>
      </c>
    </row>
    <row r="159" spans="1:3" ht="12.75">
      <c r="A159" s="242">
        <v>13</v>
      </c>
      <c r="B159" s="244">
        <v>14</v>
      </c>
      <c r="C159" s="244">
        <f t="shared" si="4"/>
        <v>182</v>
      </c>
    </row>
    <row r="160" spans="1:3" ht="12.75">
      <c r="A160" s="242">
        <v>14</v>
      </c>
      <c r="B160" s="244">
        <v>10</v>
      </c>
      <c r="C160" s="244">
        <f t="shared" si="4"/>
        <v>140</v>
      </c>
    </row>
    <row r="161" spans="1:3" ht="12.75">
      <c r="A161" s="242">
        <v>15</v>
      </c>
      <c r="B161" s="244">
        <v>3</v>
      </c>
      <c r="C161" s="244">
        <f t="shared" si="4"/>
        <v>45</v>
      </c>
    </row>
    <row r="162" spans="1:3" ht="12.75">
      <c r="A162" s="242">
        <v>16</v>
      </c>
      <c r="B162" s="244">
        <v>2</v>
      </c>
      <c r="C162" s="244">
        <f t="shared" si="4"/>
        <v>32</v>
      </c>
    </row>
    <row r="163" spans="1:3" ht="12.75">
      <c r="A163" s="242">
        <v>17</v>
      </c>
      <c r="B163" s="244">
        <v>0</v>
      </c>
      <c r="C163" s="244">
        <f t="shared" si="4"/>
        <v>0</v>
      </c>
    </row>
    <row r="164" spans="1:3" ht="12.75">
      <c r="A164" s="242">
        <v>18</v>
      </c>
      <c r="B164" s="244">
        <v>1</v>
      </c>
      <c r="C164" s="244">
        <f t="shared" si="4"/>
        <v>18</v>
      </c>
    </row>
    <row r="165" spans="1:3" ht="12.75">
      <c r="A165" s="242">
        <v>19</v>
      </c>
      <c r="B165" s="244">
        <v>1</v>
      </c>
      <c r="C165" s="244">
        <f t="shared" si="4"/>
        <v>19</v>
      </c>
    </row>
    <row r="166" spans="1:3" ht="12.75">
      <c r="A166" s="242">
        <v>20</v>
      </c>
      <c r="B166" s="245"/>
      <c r="C166" s="244">
        <f t="shared" si="4"/>
        <v>0</v>
      </c>
    </row>
    <row r="167" spans="1:3" ht="12.75">
      <c r="A167" s="242">
        <v>21</v>
      </c>
      <c r="B167" s="245"/>
      <c r="C167" s="244">
        <f t="shared" si="4"/>
        <v>0</v>
      </c>
    </row>
    <row r="168" spans="1:3" ht="12.75">
      <c r="A168" s="242">
        <v>22</v>
      </c>
      <c r="B168" s="245"/>
      <c r="C168" s="244">
        <f t="shared" si="4"/>
        <v>0</v>
      </c>
    </row>
    <row r="169" spans="1:3" ht="12.75">
      <c r="A169" s="242">
        <v>23</v>
      </c>
      <c r="B169" s="245"/>
      <c r="C169" s="244">
        <f t="shared" si="4"/>
        <v>0</v>
      </c>
    </row>
    <row r="170" spans="1:3" ht="12.75">
      <c r="A170" s="242">
        <v>24</v>
      </c>
      <c r="B170" s="245"/>
      <c r="C170" s="244">
        <f t="shared" si="4"/>
        <v>0</v>
      </c>
    </row>
    <row r="171" spans="1:3" ht="12.75">
      <c r="A171" s="249">
        <v>25</v>
      </c>
      <c r="B171" s="245"/>
      <c r="C171" s="244">
        <f t="shared" si="4"/>
        <v>0</v>
      </c>
    </row>
    <row r="172" spans="1:3" ht="13.5" thickBot="1">
      <c r="A172" s="246" t="s">
        <v>2</v>
      </c>
      <c r="B172" s="231">
        <f>SUM(B147:B171)</f>
        <v>2601</v>
      </c>
      <c r="C172" s="247">
        <f>SUM(C147:C171)</f>
        <v>11343</v>
      </c>
    </row>
    <row r="173" spans="1:7" s="14" customFormat="1" ht="12.75">
      <c r="A173" s="216" t="s">
        <v>145</v>
      </c>
      <c r="B173" s="217"/>
      <c r="C173" s="218"/>
      <c r="D173" s="235"/>
      <c r="E173" s="235"/>
      <c r="F173" s="235"/>
      <c r="G173" s="236"/>
    </row>
    <row r="174" spans="1:9" ht="12.75">
      <c r="A174" s="233"/>
      <c r="B174" s="234"/>
      <c r="C174" s="233"/>
      <c r="D174" s="225"/>
      <c r="H174" s="222"/>
      <c r="I174" s="222"/>
    </row>
    <row r="175" spans="1:9" ht="12.75">
      <c r="A175" s="233"/>
      <c r="B175" s="234"/>
      <c r="C175" s="233"/>
      <c r="D175" s="225"/>
      <c r="H175" s="222"/>
      <c r="I175" s="222"/>
    </row>
    <row r="176" spans="1:9" ht="12.75">
      <c r="A176" s="233"/>
      <c r="B176" s="234"/>
      <c r="C176" s="233"/>
      <c r="D176" s="225"/>
      <c r="H176" s="222"/>
      <c r="I176" s="222"/>
    </row>
    <row r="177" spans="1:9" ht="12.75">
      <c r="A177" s="233"/>
      <c r="B177" s="234"/>
      <c r="C177" s="233"/>
      <c r="D177" s="225"/>
      <c r="H177" s="222"/>
      <c r="I177" s="222"/>
    </row>
    <row r="178" spans="1:9" ht="12.75">
      <c r="A178" s="233"/>
      <c r="B178" s="234"/>
      <c r="C178" s="233"/>
      <c r="D178" s="225"/>
      <c r="H178" s="222"/>
      <c r="I178" s="222"/>
    </row>
    <row r="179" spans="1:9" ht="12.75">
      <c r="A179" s="233"/>
      <c r="B179" s="234"/>
      <c r="C179" s="233"/>
      <c r="D179" s="225"/>
      <c r="H179" s="222"/>
      <c r="I179" s="222"/>
    </row>
    <row r="180" spans="1:9" ht="12.75">
      <c r="A180" s="233"/>
      <c r="B180" s="234"/>
      <c r="C180" s="233"/>
      <c r="D180" s="225"/>
      <c r="H180" s="222"/>
      <c r="I180" s="222"/>
    </row>
    <row r="181" spans="1:9" ht="12.75">
      <c r="A181" s="233"/>
      <c r="B181" s="234"/>
      <c r="C181" s="233"/>
      <c r="D181" s="225"/>
      <c r="H181" s="222"/>
      <c r="I181" s="222"/>
    </row>
    <row r="182" spans="1:9" ht="12.75">
      <c r="A182" s="233"/>
      <c r="B182" s="234"/>
      <c r="C182" s="233"/>
      <c r="D182" s="225"/>
      <c r="H182" s="222"/>
      <c r="I182" s="222"/>
    </row>
    <row r="183" spans="1:9" ht="12.75">
      <c r="A183" s="233"/>
      <c r="B183" s="234"/>
      <c r="C183" s="233"/>
      <c r="D183" s="225"/>
      <c r="H183" s="222"/>
      <c r="I183" s="222"/>
    </row>
    <row r="184" spans="1:9" ht="12.75">
      <c r="A184" s="233"/>
      <c r="B184" s="234"/>
      <c r="C184" s="233"/>
      <c r="D184" s="225"/>
      <c r="H184" s="222"/>
      <c r="I184" s="222"/>
    </row>
    <row r="185" spans="1:9" ht="12.75">
      <c r="A185" s="233"/>
      <c r="B185" s="234"/>
      <c r="C185" s="233"/>
      <c r="D185" s="225"/>
      <c r="H185" s="222"/>
      <c r="I185" s="222"/>
    </row>
    <row r="186" spans="1:9" ht="12.75">
      <c r="A186" s="233"/>
      <c r="B186" s="234"/>
      <c r="C186" s="233"/>
      <c r="D186" s="225"/>
      <c r="H186" s="222"/>
      <c r="I186" s="222"/>
    </row>
    <row r="187" spans="1:9" ht="12.75">
      <c r="A187" s="233"/>
      <c r="B187" s="234"/>
      <c r="C187" s="233"/>
      <c r="D187" s="225"/>
      <c r="H187" s="222"/>
      <c r="I187" s="222"/>
    </row>
    <row r="188" spans="1:9" ht="12.75">
      <c r="A188" s="233"/>
      <c r="B188" s="234"/>
      <c r="C188" s="233"/>
      <c r="D188" s="225"/>
      <c r="H188" s="222"/>
      <c r="I188" s="222"/>
    </row>
    <row r="189" spans="1:9" ht="12.75">
      <c r="A189" s="233"/>
      <c r="B189" s="234"/>
      <c r="C189" s="233"/>
      <c r="D189" s="225"/>
      <c r="H189" s="222"/>
      <c r="I189" s="222"/>
    </row>
    <row r="190" spans="1:7" s="14" customFormat="1" ht="12.75">
      <c r="A190" s="214"/>
      <c r="B190" s="83"/>
      <c r="C190" s="83"/>
      <c r="D190" s="84"/>
      <c r="E190" s="84"/>
      <c r="F190" s="215"/>
      <c r="G190" s="215"/>
    </row>
    <row r="191" spans="1:7" s="14" customFormat="1" ht="12.75">
      <c r="A191" s="214"/>
      <c r="B191" s="83"/>
      <c r="C191" s="83"/>
      <c r="D191" s="84"/>
      <c r="E191" s="84"/>
      <c r="F191" s="215"/>
      <c r="G191" s="215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53">
      <selection activeCell="D104" sqref="D104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7" t="str">
        <f>"As of  26 Jan 2012"</f>
        <v>As of  26 Jan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78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85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110</v>
      </c>
      <c r="B7" s="176"/>
      <c r="C7" s="177"/>
      <c r="D7" s="178">
        <f>D39+D70+D101</f>
        <v>4391</v>
      </c>
      <c r="E7" s="178">
        <f>E39+E70+E101</f>
        <v>4613</v>
      </c>
      <c r="F7" s="179">
        <f>D7+E7</f>
        <v>9004</v>
      </c>
      <c r="G7" s="180"/>
    </row>
    <row r="8" spans="1:7" ht="15" customHeight="1">
      <c r="A8" s="184" t="s">
        <v>111</v>
      </c>
      <c r="B8" s="185"/>
      <c r="C8" s="186"/>
      <c r="D8" s="260">
        <v>0</v>
      </c>
      <c r="E8" s="178">
        <f aca="true" t="shared" si="0" ref="E8:E14">E40+E71+E102</f>
        <v>3255</v>
      </c>
      <c r="F8" s="179">
        <f aca="true" t="shared" si="1" ref="F8:F14">D8+E8</f>
        <v>3255</v>
      </c>
      <c r="G8" s="180"/>
    </row>
    <row r="9" spans="1:7" ht="15" customHeight="1">
      <c r="A9" s="184" t="s">
        <v>59</v>
      </c>
      <c r="B9" s="185"/>
      <c r="C9" s="186"/>
      <c r="D9" s="178">
        <f>D41+D72+D103</f>
        <v>1474</v>
      </c>
      <c r="E9" s="178">
        <f t="shared" si="0"/>
        <v>2557</v>
      </c>
      <c r="F9" s="179">
        <f t="shared" si="1"/>
        <v>4031</v>
      </c>
      <c r="G9" s="180"/>
    </row>
    <row r="10" spans="1:7" ht="12.75">
      <c r="A10" s="181" t="s">
        <v>60</v>
      </c>
      <c r="B10" s="182"/>
      <c r="C10" s="183"/>
      <c r="D10" s="178">
        <f>D42+D73+D104</f>
        <v>805</v>
      </c>
      <c r="E10" s="178">
        <f t="shared" si="0"/>
        <v>914</v>
      </c>
      <c r="F10" s="179">
        <f t="shared" si="1"/>
        <v>1719</v>
      </c>
      <c r="G10" s="180"/>
    </row>
    <row r="11" spans="1:7" ht="15" customHeight="1">
      <c r="A11" s="184" t="s">
        <v>61</v>
      </c>
      <c r="B11" s="185"/>
      <c r="C11" s="186"/>
      <c r="D11" s="178">
        <f>D43+D74+D105</f>
        <v>66</v>
      </c>
      <c r="E11" s="178">
        <f t="shared" si="0"/>
        <v>884</v>
      </c>
      <c r="F11" s="179">
        <f t="shared" si="1"/>
        <v>950</v>
      </c>
      <c r="G11" s="180"/>
    </row>
    <row r="12" spans="1:7" ht="15" customHeight="1">
      <c r="A12" s="184" t="s">
        <v>62</v>
      </c>
      <c r="B12" s="185"/>
      <c r="C12" s="186"/>
      <c r="D12" s="178">
        <f>D44+D75+D106</f>
        <v>1045</v>
      </c>
      <c r="E12" s="178">
        <f t="shared" si="0"/>
        <v>973</v>
      </c>
      <c r="F12" s="179">
        <f t="shared" si="1"/>
        <v>2018</v>
      </c>
      <c r="G12" s="180"/>
    </row>
    <row r="13" spans="1:7" ht="12.75">
      <c r="A13" s="187" t="s">
        <v>63</v>
      </c>
      <c r="B13" s="182"/>
      <c r="C13" s="183"/>
      <c r="D13" s="178">
        <f>D45+D76+D107</f>
        <v>515</v>
      </c>
      <c r="E13" s="178">
        <f t="shared" si="0"/>
        <v>596</v>
      </c>
      <c r="F13" s="179">
        <f t="shared" si="1"/>
        <v>1111</v>
      </c>
      <c r="G13" s="180"/>
    </row>
    <row r="14" spans="1:7" ht="12.75">
      <c r="A14" s="188" t="s">
        <v>64</v>
      </c>
      <c r="B14" s="189"/>
      <c r="C14" s="190"/>
      <c r="D14" s="178">
        <f>D46+D108+D77</f>
        <v>219</v>
      </c>
      <c r="E14" s="178">
        <f t="shared" si="0"/>
        <v>361</v>
      </c>
      <c r="F14" s="179">
        <f t="shared" si="1"/>
        <v>580</v>
      </c>
      <c r="G14" s="180"/>
    </row>
    <row r="15" spans="1:7" ht="12.75">
      <c r="A15" s="191" t="s">
        <v>26</v>
      </c>
      <c r="B15" s="192"/>
      <c r="C15" s="193"/>
      <c r="D15" s="194">
        <f>SUM(D7:D14)</f>
        <v>8515</v>
      </c>
      <c r="E15" s="195">
        <f>SUM(E7:E14)</f>
        <v>14153</v>
      </c>
      <c r="F15" s="195">
        <f>SUM(F7:F14)</f>
        <v>22668</v>
      </c>
      <c r="G15" s="197"/>
    </row>
    <row r="16" spans="1:7" s="14" customFormat="1" ht="12.75">
      <c r="A16" s="258"/>
      <c r="B16" s="259"/>
      <c r="C16" s="259"/>
      <c r="D16" s="259"/>
      <c r="E16" s="259"/>
      <c r="F16" s="259"/>
      <c r="G16" s="259"/>
    </row>
    <row r="17" spans="1:7" s="14" customFormat="1" ht="12.75">
      <c r="A17" s="258"/>
      <c r="B17" s="259"/>
      <c r="C17" s="259"/>
      <c r="D17" s="259"/>
      <c r="E17" s="259"/>
      <c r="F17" s="259"/>
      <c r="G17" s="259"/>
    </row>
    <row r="18" spans="1:7" s="14" customFormat="1" ht="13.5" thickBot="1">
      <c r="A18" s="198"/>
      <c r="B18" s="77"/>
      <c r="C18" s="77"/>
      <c r="D18" s="79"/>
      <c r="E18" s="79"/>
      <c r="F18" s="79"/>
      <c r="G18" s="80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70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9" t="s">
        <v>146</v>
      </c>
      <c r="B36" s="160"/>
      <c r="C36" s="160"/>
      <c r="D36" s="160"/>
      <c r="E36" s="160"/>
      <c r="F36" s="161"/>
      <c r="G36" s="235"/>
    </row>
    <row r="37" spans="1:7" ht="12.75">
      <c r="A37" s="163"/>
      <c r="B37" s="164"/>
      <c r="C37" s="165"/>
      <c r="D37" s="166" t="s">
        <v>4</v>
      </c>
      <c r="E37" s="166"/>
      <c r="F37" s="167"/>
      <c r="G37" s="168"/>
    </row>
    <row r="38" spans="1:7" ht="12.75">
      <c r="A38" s="169" t="s">
        <v>85</v>
      </c>
      <c r="B38" s="170"/>
      <c r="C38" s="170"/>
      <c r="D38" s="97" t="s">
        <v>6</v>
      </c>
      <c r="E38" s="97" t="s">
        <v>8</v>
      </c>
      <c r="F38" s="199" t="s">
        <v>2</v>
      </c>
      <c r="G38" s="174"/>
    </row>
    <row r="39" spans="1:7" ht="15" customHeight="1">
      <c r="A39" s="175" t="s">
        <v>57</v>
      </c>
      <c r="B39" s="176"/>
      <c r="C39" s="176"/>
      <c r="D39" s="200">
        <v>1904</v>
      </c>
      <c r="E39" s="200">
        <v>1973</v>
      </c>
      <c r="F39" s="211">
        <f>D39+E39</f>
        <v>3877</v>
      </c>
      <c r="G39" s="180"/>
    </row>
    <row r="40" spans="1:7" ht="15" customHeight="1">
      <c r="A40" s="184" t="s">
        <v>58</v>
      </c>
      <c r="B40" s="185"/>
      <c r="C40" s="185"/>
      <c r="D40" s="250"/>
      <c r="E40" s="251">
        <v>1376</v>
      </c>
      <c r="F40" s="211">
        <f aca="true" t="shared" si="2" ref="F40:F46">D40+E40</f>
        <v>1376</v>
      </c>
      <c r="G40" s="180"/>
    </row>
    <row r="41" spans="1:7" ht="15" customHeight="1">
      <c r="A41" s="184" t="s">
        <v>59</v>
      </c>
      <c r="B41" s="185"/>
      <c r="C41" s="185"/>
      <c r="D41" s="251">
        <v>420</v>
      </c>
      <c r="E41" s="251">
        <v>802</v>
      </c>
      <c r="F41" s="211">
        <f t="shared" si="2"/>
        <v>1222</v>
      </c>
      <c r="G41" s="180"/>
    </row>
    <row r="42" spans="1:7" ht="15" customHeight="1">
      <c r="A42" s="184" t="s">
        <v>98</v>
      </c>
      <c r="B42" s="185"/>
      <c r="C42" s="185"/>
      <c r="D42" s="251">
        <v>189</v>
      </c>
      <c r="E42" s="251">
        <v>187</v>
      </c>
      <c r="F42" s="211">
        <f t="shared" si="2"/>
        <v>376</v>
      </c>
      <c r="G42" s="180"/>
    </row>
    <row r="43" spans="1:7" ht="12.75">
      <c r="A43" s="181" t="s">
        <v>61</v>
      </c>
      <c r="B43" s="182"/>
      <c r="C43" s="182"/>
      <c r="D43" s="201">
        <v>28</v>
      </c>
      <c r="E43" s="201">
        <v>369</v>
      </c>
      <c r="F43" s="211">
        <f>D43+E43</f>
        <v>397</v>
      </c>
      <c r="G43" s="180"/>
    </row>
    <row r="44" spans="1:7" ht="15" customHeight="1">
      <c r="A44" s="187" t="s">
        <v>62</v>
      </c>
      <c r="B44" s="182"/>
      <c r="C44" s="182"/>
      <c r="D44" s="201">
        <v>292</v>
      </c>
      <c r="E44" s="201">
        <v>295</v>
      </c>
      <c r="F44" s="211">
        <f t="shared" si="2"/>
        <v>587</v>
      </c>
      <c r="G44" s="180"/>
    </row>
    <row r="45" spans="1:7" ht="12.75">
      <c r="A45" s="187" t="s">
        <v>63</v>
      </c>
      <c r="B45" s="182"/>
      <c r="C45" s="182"/>
      <c r="D45" s="201">
        <v>136</v>
      </c>
      <c r="E45" s="201">
        <v>173</v>
      </c>
      <c r="F45" s="211">
        <f t="shared" si="2"/>
        <v>309</v>
      </c>
      <c r="G45" s="180"/>
    </row>
    <row r="46" spans="1:7" ht="12.75">
      <c r="A46" s="188" t="s">
        <v>64</v>
      </c>
      <c r="B46" s="189"/>
      <c r="C46" s="189"/>
      <c r="D46" s="202">
        <v>59</v>
      </c>
      <c r="E46" s="202">
        <v>124</v>
      </c>
      <c r="F46" s="211">
        <f t="shared" si="2"/>
        <v>183</v>
      </c>
      <c r="G46" s="180"/>
    </row>
    <row r="47" spans="1:7" ht="12.75">
      <c r="A47" s="163" t="s">
        <v>26</v>
      </c>
      <c r="B47" s="203"/>
      <c r="C47" s="204"/>
      <c r="D47" s="205">
        <f>SUM(D39:D46)</f>
        <v>3028</v>
      </c>
      <c r="E47" s="206">
        <f>SUM(E39:E46)</f>
        <v>5299</v>
      </c>
      <c r="F47" s="207">
        <f>SUM(F39:F46)</f>
        <v>8327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147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148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208" t="s">
        <v>85</v>
      </c>
      <c r="B69" s="209"/>
      <c r="C69" s="210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57</v>
      </c>
      <c r="B70" s="213"/>
      <c r="C70" s="177"/>
      <c r="D70" s="200">
        <v>1071</v>
      </c>
      <c r="E70" s="251">
        <v>1235</v>
      </c>
      <c r="F70" s="211">
        <f>D70+E70</f>
        <v>2306</v>
      </c>
      <c r="G70" s="180"/>
    </row>
    <row r="71" spans="1:7" ht="15" customHeight="1">
      <c r="A71" s="184" t="s">
        <v>58</v>
      </c>
      <c r="B71" s="185"/>
      <c r="C71" s="185"/>
      <c r="D71" s="250"/>
      <c r="E71" s="251">
        <v>494</v>
      </c>
      <c r="F71" s="211">
        <f aca="true" t="shared" si="3" ref="F71:F77">D71+E71</f>
        <v>494</v>
      </c>
      <c r="G71" s="180"/>
    </row>
    <row r="72" spans="1:7" ht="15" customHeight="1">
      <c r="A72" s="184" t="s">
        <v>59</v>
      </c>
      <c r="B72" s="185"/>
      <c r="C72" s="185"/>
      <c r="D72" s="251">
        <v>544</v>
      </c>
      <c r="E72" s="251">
        <v>838</v>
      </c>
      <c r="F72" s="211">
        <f t="shared" si="3"/>
        <v>1382</v>
      </c>
      <c r="G72" s="180"/>
    </row>
    <row r="73" spans="1:7" ht="15" customHeight="1">
      <c r="A73" s="184" t="s">
        <v>98</v>
      </c>
      <c r="B73" s="185"/>
      <c r="C73" s="185"/>
      <c r="D73" s="251">
        <v>85</v>
      </c>
      <c r="E73" s="251">
        <v>134</v>
      </c>
      <c r="F73" s="211">
        <f t="shared" si="3"/>
        <v>219</v>
      </c>
      <c r="G73" s="180"/>
    </row>
    <row r="74" spans="1:7" ht="12.75">
      <c r="A74" s="181" t="s">
        <v>61</v>
      </c>
      <c r="B74" s="182"/>
      <c r="C74" s="182"/>
      <c r="D74" s="201">
        <v>3</v>
      </c>
      <c r="E74" s="251">
        <v>40</v>
      </c>
      <c r="F74" s="211">
        <f t="shared" si="3"/>
        <v>43</v>
      </c>
      <c r="G74" s="180"/>
    </row>
    <row r="75" spans="1:7" ht="15" customHeight="1">
      <c r="A75" s="187" t="s">
        <v>62</v>
      </c>
      <c r="B75" s="182"/>
      <c r="C75" s="182"/>
      <c r="D75" s="201">
        <v>334</v>
      </c>
      <c r="E75" s="251">
        <v>285</v>
      </c>
      <c r="F75" s="211">
        <f t="shared" si="3"/>
        <v>619</v>
      </c>
      <c r="G75" s="180"/>
    </row>
    <row r="76" spans="1:7" ht="12.75">
      <c r="A76" s="187" t="s">
        <v>63</v>
      </c>
      <c r="B76" s="182"/>
      <c r="C76" s="182"/>
      <c r="D76" s="201">
        <v>157</v>
      </c>
      <c r="E76" s="251">
        <v>161</v>
      </c>
      <c r="F76" s="211">
        <f t="shared" si="3"/>
        <v>318</v>
      </c>
      <c r="G76" s="180"/>
    </row>
    <row r="77" spans="1:7" ht="12.75">
      <c r="A77" s="188" t="s">
        <v>64</v>
      </c>
      <c r="D77" s="202">
        <v>120</v>
      </c>
      <c r="E77" s="251">
        <v>136</v>
      </c>
      <c r="F77" s="211">
        <f t="shared" si="3"/>
        <v>256</v>
      </c>
      <c r="G77" s="180"/>
    </row>
    <row r="78" spans="1:7" ht="12.75">
      <c r="A78" s="191" t="s">
        <v>26</v>
      </c>
      <c r="B78" s="192"/>
      <c r="C78" s="193"/>
      <c r="D78" s="194">
        <f>SUM(D70:D77)</f>
        <v>2314</v>
      </c>
      <c r="E78" s="195">
        <f>SUM(E70:E77)</f>
        <v>3323</v>
      </c>
      <c r="F78" s="196">
        <f>SUM(F70:F77)</f>
        <v>5637</v>
      </c>
      <c r="G78" s="197"/>
    </row>
    <row r="79" spans="1:7" s="14" customFormat="1" ht="13.5" thickBot="1">
      <c r="A79" s="198"/>
      <c r="B79" s="77"/>
      <c r="C79" s="77"/>
      <c r="D79" s="79"/>
      <c r="E79" s="79"/>
      <c r="F79" s="79"/>
      <c r="G79" s="80"/>
    </row>
    <row r="80" spans="1:7" ht="12.75">
      <c r="A80" s="23" t="s">
        <v>149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9" t="s">
        <v>150</v>
      </c>
      <c r="B98" s="160"/>
      <c r="C98" s="160"/>
      <c r="D98" s="160"/>
      <c r="E98" s="160"/>
      <c r="F98" s="161"/>
      <c r="G98" s="235"/>
    </row>
    <row r="99" spans="1:7" ht="12.75">
      <c r="A99" s="163"/>
      <c r="B99" s="164"/>
      <c r="C99" s="165"/>
      <c r="D99" s="166" t="s">
        <v>4</v>
      </c>
      <c r="E99" s="166"/>
      <c r="F99" s="167"/>
      <c r="G99" s="168"/>
    </row>
    <row r="100" spans="1:7" ht="12.75">
      <c r="A100" s="208" t="s">
        <v>85</v>
      </c>
      <c r="B100" s="209"/>
      <c r="C100" s="210"/>
      <c r="D100" s="172" t="s">
        <v>6</v>
      </c>
      <c r="E100" s="172" t="s">
        <v>8</v>
      </c>
      <c r="F100" s="173" t="s">
        <v>2</v>
      </c>
      <c r="G100" s="174"/>
    </row>
    <row r="101" spans="1:7" ht="15" customHeight="1">
      <c r="A101" s="175" t="s">
        <v>57</v>
      </c>
      <c r="B101" s="176"/>
      <c r="C101" s="176"/>
      <c r="D101" s="200">
        <v>1416</v>
      </c>
      <c r="E101" s="251">
        <v>1405</v>
      </c>
      <c r="F101" s="211">
        <f>D101+E101</f>
        <v>2821</v>
      </c>
      <c r="G101" s="180"/>
    </row>
    <row r="102" spans="1:7" ht="15" customHeight="1">
      <c r="A102" s="184" t="s">
        <v>58</v>
      </c>
      <c r="B102" s="185"/>
      <c r="C102" s="185"/>
      <c r="D102" s="250"/>
      <c r="E102" s="251">
        <v>1385</v>
      </c>
      <c r="F102" s="211">
        <f aca="true" t="shared" si="4" ref="F102:F108">D102+E102</f>
        <v>1385</v>
      </c>
      <c r="G102" s="180"/>
    </row>
    <row r="103" spans="1:7" ht="15" customHeight="1">
      <c r="A103" s="184" t="s">
        <v>59</v>
      </c>
      <c r="B103" s="185"/>
      <c r="C103" s="185"/>
      <c r="D103" s="251">
        <v>510</v>
      </c>
      <c r="E103" s="251">
        <v>917</v>
      </c>
      <c r="F103" s="211">
        <f t="shared" si="4"/>
        <v>1427</v>
      </c>
      <c r="G103" s="180"/>
    </row>
    <row r="104" spans="1:7" ht="15" customHeight="1">
      <c r="A104" s="184" t="s">
        <v>98</v>
      </c>
      <c r="B104" s="185"/>
      <c r="C104" s="185"/>
      <c r="D104" s="251">
        <v>531</v>
      </c>
      <c r="E104" s="251">
        <v>593</v>
      </c>
      <c r="F104" s="211">
        <f t="shared" si="4"/>
        <v>1124</v>
      </c>
      <c r="G104" s="180"/>
    </row>
    <row r="105" spans="1:7" ht="12.75">
      <c r="A105" s="181" t="s">
        <v>61</v>
      </c>
      <c r="B105" s="182"/>
      <c r="C105" s="182"/>
      <c r="D105" s="201">
        <v>35</v>
      </c>
      <c r="E105" s="251">
        <v>475</v>
      </c>
      <c r="F105" s="211">
        <f t="shared" si="4"/>
        <v>510</v>
      </c>
      <c r="G105" s="180"/>
    </row>
    <row r="106" spans="1:7" ht="15" customHeight="1">
      <c r="A106" s="187" t="s">
        <v>62</v>
      </c>
      <c r="B106" s="212"/>
      <c r="C106" s="182"/>
      <c r="D106" s="201">
        <v>419</v>
      </c>
      <c r="E106" s="251">
        <v>393</v>
      </c>
      <c r="F106" s="211">
        <f t="shared" si="4"/>
        <v>812</v>
      </c>
      <c r="G106" s="180"/>
    </row>
    <row r="107" spans="1:7" ht="12.75">
      <c r="A107" s="187" t="s">
        <v>63</v>
      </c>
      <c r="B107" s="185"/>
      <c r="C107" s="185"/>
      <c r="D107" s="201">
        <v>222</v>
      </c>
      <c r="E107" s="251">
        <v>262</v>
      </c>
      <c r="F107" s="211">
        <f t="shared" si="4"/>
        <v>484</v>
      </c>
      <c r="G107" s="180"/>
    </row>
    <row r="108" spans="1:7" ht="12.75">
      <c r="A108" s="188" t="s">
        <v>64</v>
      </c>
      <c r="D108" s="202">
        <v>40</v>
      </c>
      <c r="E108" s="251">
        <v>101</v>
      </c>
      <c r="F108" s="211">
        <f t="shared" si="4"/>
        <v>141</v>
      </c>
      <c r="G108" s="180"/>
    </row>
    <row r="109" spans="1:7" ht="12.75">
      <c r="A109" s="191" t="s">
        <v>26</v>
      </c>
      <c r="B109" s="192"/>
      <c r="C109" s="193"/>
      <c r="D109" s="195">
        <f>SUM(D101:D108)</f>
        <v>3173</v>
      </c>
      <c r="E109" s="195">
        <f>SUM(E101:E108)</f>
        <v>5531</v>
      </c>
      <c r="F109" s="196">
        <f>SUM(F101:F108)</f>
        <v>8704</v>
      </c>
      <c r="G109" s="197"/>
    </row>
    <row r="110" spans="1:7" s="14" customFormat="1" ht="13.5" thickBot="1">
      <c r="A110" s="198"/>
      <c r="B110" s="77"/>
      <c r="C110" s="77"/>
      <c r="D110" s="79"/>
      <c r="E110" s="79"/>
      <c r="F110" s="79"/>
      <c r="G110" s="80"/>
    </row>
    <row r="111" spans="1:7" ht="12.75">
      <c r="A111" s="23" t="s">
        <v>151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F46" sqref="F4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7" t="str">
        <f>"As of  26 Jan 2012"</f>
        <v>As of  26 Jan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82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86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87</v>
      </c>
      <c r="B7" s="176"/>
      <c r="C7" s="176"/>
      <c r="D7" s="200">
        <f aca="true" t="shared" si="0" ref="D7:E21">D44+D82+D120</f>
        <v>446</v>
      </c>
      <c r="E7" s="200">
        <f t="shared" si="0"/>
        <v>447</v>
      </c>
      <c r="F7" s="211">
        <f>D7+E7</f>
        <v>893</v>
      </c>
      <c r="G7" s="180"/>
    </row>
    <row r="8" spans="1:7" ht="15" customHeight="1">
      <c r="A8" s="184" t="s">
        <v>115</v>
      </c>
      <c r="B8" s="185"/>
      <c r="C8" s="185"/>
      <c r="D8" s="252">
        <f t="shared" si="0"/>
        <v>6091</v>
      </c>
      <c r="E8" s="251">
        <f t="shared" si="0"/>
        <v>6914</v>
      </c>
      <c r="F8" s="211">
        <f aca="true" t="shared" si="1" ref="F8:F21">D8+E8</f>
        <v>13005</v>
      </c>
      <c r="G8" s="180"/>
    </row>
    <row r="9" spans="1:7" ht="15" customHeight="1">
      <c r="A9" s="184" t="s">
        <v>88</v>
      </c>
      <c r="B9" s="185"/>
      <c r="C9" s="185"/>
      <c r="D9" s="251">
        <f t="shared" si="0"/>
        <v>423</v>
      </c>
      <c r="E9" s="251">
        <f t="shared" si="0"/>
        <v>445</v>
      </c>
      <c r="F9" s="211">
        <f t="shared" si="1"/>
        <v>868</v>
      </c>
      <c r="G9" s="180"/>
    </row>
    <row r="10" spans="1:7" ht="15" customHeight="1">
      <c r="A10" s="184" t="s">
        <v>116</v>
      </c>
      <c r="B10" s="185"/>
      <c r="C10" s="185"/>
      <c r="D10" s="251">
        <f t="shared" si="0"/>
        <v>657</v>
      </c>
      <c r="E10" s="251">
        <f t="shared" si="0"/>
        <v>687</v>
      </c>
      <c r="F10" s="211">
        <f t="shared" si="1"/>
        <v>1344</v>
      </c>
      <c r="G10" s="180"/>
    </row>
    <row r="11" spans="1:7" ht="12.75">
      <c r="A11" s="181" t="s">
        <v>92</v>
      </c>
      <c r="B11" s="185"/>
      <c r="C11" s="185"/>
      <c r="D11" s="251">
        <f t="shared" si="0"/>
        <v>818</v>
      </c>
      <c r="E11" s="251">
        <f t="shared" si="0"/>
        <v>872</v>
      </c>
      <c r="F11" s="211">
        <f t="shared" si="1"/>
        <v>1690</v>
      </c>
      <c r="G11" s="180"/>
    </row>
    <row r="12" spans="1:7" ht="15" customHeight="1">
      <c r="A12" s="184" t="s">
        <v>90</v>
      </c>
      <c r="B12" s="185"/>
      <c r="C12" s="185"/>
      <c r="D12" s="251">
        <f t="shared" si="0"/>
        <v>1286</v>
      </c>
      <c r="E12" s="251">
        <f t="shared" si="0"/>
        <v>1372</v>
      </c>
      <c r="F12" s="211">
        <f t="shared" si="1"/>
        <v>2658</v>
      </c>
      <c r="G12" s="180"/>
    </row>
    <row r="13" spans="1:7" ht="15" customHeight="1">
      <c r="A13" s="184" t="s">
        <v>117</v>
      </c>
      <c r="B13" s="182"/>
      <c r="C13" s="182"/>
      <c r="D13" s="201">
        <f t="shared" si="0"/>
        <v>1468</v>
      </c>
      <c r="E13" s="201">
        <f t="shared" si="0"/>
        <v>1615</v>
      </c>
      <c r="F13" s="211">
        <f t="shared" si="1"/>
        <v>3083</v>
      </c>
      <c r="G13" s="180"/>
    </row>
    <row r="14" spans="1:7" ht="15" customHeight="1">
      <c r="A14" s="184" t="s">
        <v>91</v>
      </c>
      <c r="B14" s="185"/>
      <c r="C14" s="185"/>
      <c r="D14" s="252">
        <f t="shared" si="0"/>
        <v>964</v>
      </c>
      <c r="E14" s="251">
        <f t="shared" si="0"/>
        <v>987</v>
      </c>
      <c r="F14" s="211">
        <f t="shared" si="1"/>
        <v>1951</v>
      </c>
      <c r="G14" s="180"/>
    </row>
    <row r="15" spans="1:7" ht="12.75">
      <c r="A15" s="184" t="s">
        <v>89</v>
      </c>
      <c r="B15" s="185"/>
      <c r="C15" s="185"/>
      <c r="D15" s="251">
        <f t="shared" si="0"/>
        <v>1899</v>
      </c>
      <c r="E15" s="251">
        <f t="shared" si="0"/>
        <v>2214</v>
      </c>
      <c r="F15" s="211">
        <f t="shared" si="1"/>
        <v>4113</v>
      </c>
      <c r="G15" s="180"/>
    </row>
    <row r="16" spans="1:7" ht="12.75">
      <c r="A16" s="184" t="s">
        <v>158</v>
      </c>
      <c r="B16" s="185"/>
      <c r="C16" s="185"/>
      <c r="D16" s="251">
        <f t="shared" si="0"/>
        <v>2283</v>
      </c>
      <c r="E16" s="251">
        <f t="shared" si="0"/>
        <v>2322</v>
      </c>
      <c r="F16" s="211">
        <f t="shared" si="1"/>
        <v>4605</v>
      </c>
      <c r="G16" s="180"/>
    </row>
    <row r="17" spans="1:7" ht="12.75">
      <c r="A17" s="181" t="s">
        <v>159</v>
      </c>
      <c r="B17" s="185"/>
      <c r="C17" s="185"/>
      <c r="D17" s="251">
        <f t="shared" si="0"/>
        <v>856</v>
      </c>
      <c r="E17" s="251">
        <f t="shared" si="0"/>
        <v>985</v>
      </c>
      <c r="F17" s="211">
        <f t="shared" si="1"/>
        <v>1841</v>
      </c>
      <c r="G17" s="180"/>
    </row>
    <row r="18" spans="1:7" ht="12.75">
      <c r="A18" s="184" t="s">
        <v>160</v>
      </c>
      <c r="B18" s="185"/>
      <c r="C18" s="185"/>
      <c r="D18" s="251">
        <f t="shared" si="0"/>
        <v>1199</v>
      </c>
      <c r="E18" s="251">
        <f t="shared" si="0"/>
        <v>1184</v>
      </c>
      <c r="F18" s="211">
        <f t="shared" si="1"/>
        <v>2383</v>
      </c>
      <c r="G18" s="180"/>
    </row>
    <row r="19" spans="1:7" ht="12.75">
      <c r="A19" s="184" t="s">
        <v>161</v>
      </c>
      <c r="B19" s="182"/>
      <c r="C19" s="182"/>
      <c r="D19" s="201">
        <f t="shared" si="0"/>
        <v>115</v>
      </c>
      <c r="E19" s="201">
        <f t="shared" si="0"/>
        <v>120</v>
      </c>
      <c r="F19" s="211">
        <f t="shared" si="1"/>
        <v>235</v>
      </c>
      <c r="G19" s="180"/>
    </row>
    <row r="20" spans="1:7" ht="12.75">
      <c r="A20" s="184" t="s">
        <v>162</v>
      </c>
      <c r="B20" s="182"/>
      <c r="C20" s="182"/>
      <c r="D20" s="201">
        <f t="shared" si="0"/>
        <v>5</v>
      </c>
      <c r="E20" s="201">
        <f t="shared" si="0"/>
        <v>14</v>
      </c>
      <c r="F20" s="211">
        <f t="shared" si="1"/>
        <v>19</v>
      </c>
      <c r="G20" s="180"/>
    </row>
    <row r="21" spans="1:7" ht="12.75">
      <c r="A21" s="187" t="s">
        <v>44</v>
      </c>
      <c r="B21" s="182"/>
      <c r="C21" s="182"/>
      <c r="D21" s="201">
        <f t="shared" si="0"/>
        <v>1034</v>
      </c>
      <c r="E21" s="201">
        <f t="shared" si="0"/>
        <v>1367</v>
      </c>
      <c r="F21" s="211">
        <f t="shared" si="1"/>
        <v>2401</v>
      </c>
      <c r="G21" s="180"/>
    </row>
    <row r="22" spans="1:7" ht="12.75">
      <c r="A22" s="191" t="s">
        <v>26</v>
      </c>
      <c r="B22" s="192"/>
      <c r="C22" s="193"/>
      <c r="D22" s="194">
        <f>SUM(D7:D21)</f>
        <v>19544</v>
      </c>
      <c r="E22" s="195">
        <f>SUM(E7:E21)</f>
        <v>21545</v>
      </c>
      <c r="F22" s="195">
        <f>SUM(F7:F21)</f>
        <v>41089</v>
      </c>
      <c r="G22" s="197"/>
    </row>
    <row r="23" spans="1:7" s="14" customFormat="1" ht="13.5" thickBot="1">
      <c r="A23" s="198"/>
      <c r="B23" s="77"/>
      <c r="C23" s="77"/>
      <c r="D23" s="79"/>
      <c r="E23" s="79"/>
      <c r="F23" s="79"/>
      <c r="G23" s="80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9" t="s">
        <v>152</v>
      </c>
      <c r="B41" s="160"/>
      <c r="C41" s="160"/>
      <c r="D41" s="160"/>
      <c r="E41" s="160"/>
      <c r="F41" s="161"/>
      <c r="G41" s="235"/>
    </row>
    <row r="42" spans="1:7" ht="12.75">
      <c r="A42" s="163"/>
      <c r="B42" s="164"/>
      <c r="C42" s="165"/>
      <c r="D42" s="166" t="s">
        <v>4</v>
      </c>
      <c r="E42" s="166"/>
      <c r="F42" s="167"/>
      <c r="G42" s="168"/>
    </row>
    <row r="43" spans="1:7" ht="12.75">
      <c r="A43" s="169" t="s">
        <v>86</v>
      </c>
      <c r="B43" s="170"/>
      <c r="C43" s="170"/>
      <c r="D43" s="97" t="s">
        <v>6</v>
      </c>
      <c r="E43" s="97" t="s">
        <v>8</v>
      </c>
      <c r="F43" s="199" t="s">
        <v>2</v>
      </c>
      <c r="G43" s="174"/>
    </row>
    <row r="44" spans="1:7" ht="15" customHeight="1">
      <c r="A44" s="175" t="s">
        <v>87</v>
      </c>
      <c r="B44" s="176"/>
      <c r="C44" s="176"/>
      <c r="D44" s="200">
        <v>42</v>
      </c>
      <c r="E44" s="200">
        <v>50</v>
      </c>
      <c r="F44" s="211">
        <f>D44+E44</f>
        <v>92</v>
      </c>
      <c r="G44" s="180"/>
    </row>
    <row r="45" spans="1:7" ht="15" customHeight="1">
      <c r="A45" s="184" t="s">
        <v>115</v>
      </c>
      <c r="B45" s="185"/>
      <c r="C45" s="185"/>
      <c r="D45" s="252">
        <v>2980</v>
      </c>
      <c r="E45" s="251">
        <v>3493</v>
      </c>
      <c r="F45" s="211">
        <f aca="true" t="shared" si="2" ref="F45:F58">D45+E45</f>
        <v>6473</v>
      </c>
      <c r="G45" s="180"/>
    </row>
    <row r="46" spans="1:7" ht="15" customHeight="1">
      <c r="A46" s="184" t="s">
        <v>88</v>
      </c>
      <c r="B46" s="185"/>
      <c r="C46" s="185"/>
      <c r="D46" s="251">
        <v>145</v>
      </c>
      <c r="E46" s="251">
        <v>155</v>
      </c>
      <c r="F46" s="211">
        <f t="shared" si="2"/>
        <v>300</v>
      </c>
      <c r="G46" s="180"/>
    </row>
    <row r="47" spans="1:7" ht="15" customHeight="1">
      <c r="A47" s="184" t="s">
        <v>116</v>
      </c>
      <c r="B47" s="185"/>
      <c r="C47" s="185"/>
      <c r="D47" s="251">
        <v>84</v>
      </c>
      <c r="E47" s="251">
        <v>74</v>
      </c>
      <c r="F47" s="211">
        <f t="shared" si="2"/>
        <v>158</v>
      </c>
      <c r="G47" s="180"/>
    </row>
    <row r="48" spans="1:7" ht="15" customHeight="1">
      <c r="A48" s="181" t="s">
        <v>92</v>
      </c>
      <c r="B48" s="185"/>
      <c r="C48" s="185"/>
      <c r="D48" s="251">
        <v>375</v>
      </c>
      <c r="E48" s="251">
        <v>395</v>
      </c>
      <c r="F48" s="211">
        <f t="shared" si="2"/>
        <v>770</v>
      </c>
      <c r="G48" s="180"/>
    </row>
    <row r="49" spans="1:7" ht="15" customHeight="1">
      <c r="A49" s="184" t="s">
        <v>90</v>
      </c>
      <c r="B49" s="185"/>
      <c r="C49" s="185"/>
      <c r="D49" s="251">
        <v>221</v>
      </c>
      <c r="E49" s="251">
        <v>263</v>
      </c>
      <c r="F49" s="211">
        <f t="shared" si="2"/>
        <v>484</v>
      </c>
      <c r="G49" s="180"/>
    </row>
    <row r="50" spans="1:7" ht="12.75">
      <c r="A50" s="184" t="s">
        <v>117</v>
      </c>
      <c r="B50" s="182"/>
      <c r="C50" s="182"/>
      <c r="D50" s="201">
        <v>328</v>
      </c>
      <c r="E50" s="201">
        <v>336</v>
      </c>
      <c r="F50" s="211">
        <f t="shared" si="2"/>
        <v>664</v>
      </c>
      <c r="G50" s="180"/>
    </row>
    <row r="51" spans="1:7" ht="15" customHeight="1">
      <c r="A51" s="184" t="s">
        <v>91</v>
      </c>
      <c r="B51" s="182"/>
      <c r="C51" s="182"/>
      <c r="D51" s="201">
        <v>509</v>
      </c>
      <c r="E51" s="201">
        <v>578</v>
      </c>
      <c r="F51" s="211">
        <f t="shared" si="2"/>
        <v>1087</v>
      </c>
      <c r="G51" s="180"/>
    </row>
    <row r="52" spans="1:7" ht="12.75">
      <c r="A52" s="187" t="s">
        <v>89</v>
      </c>
      <c r="B52" s="182"/>
      <c r="C52" s="182"/>
      <c r="D52" s="201">
        <v>702</v>
      </c>
      <c r="E52" s="201">
        <v>819</v>
      </c>
      <c r="F52" s="211">
        <f t="shared" si="2"/>
        <v>1521</v>
      </c>
      <c r="G52" s="180"/>
    </row>
    <row r="53" spans="1:7" ht="12.75">
      <c r="A53" s="184" t="s">
        <v>158</v>
      </c>
      <c r="B53" s="185"/>
      <c r="C53" s="185"/>
      <c r="D53" s="251">
        <v>13</v>
      </c>
      <c r="E53" s="251">
        <v>24</v>
      </c>
      <c r="F53" s="211">
        <f t="shared" si="2"/>
        <v>37</v>
      </c>
      <c r="G53" s="180"/>
    </row>
    <row r="54" spans="1:7" ht="12.75">
      <c r="A54" s="181" t="s">
        <v>159</v>
      </c>
      <c r="B54" s="185"/>
      <c r="C54" s="185"/>
      <c r="D54" s="251">
        <v>12</v>
      </c>
      <c r="E54" s="251">
        <v>23</v>
      </c>
      <c r="F54" s="211">
        <f t="shared" si="2"/>
        <v>35</v>
      </c>
      <c r="G54" s="180"/>
    </row>
    <row r="55" spans="1:7" ht="12.75">
      <c r="A55" s="184" t="s">
        <v>160</v>
      </c>
      <c r="B55" s="185"/>
      <c r="C55" s="185"/>
      <c r="D55" s="251">
        <v>397</v>
      </c>
      <c r="E55" s="251">
        <v>467</v>
      </c>
      <c r="F55" s="211">
        <f t="shared" si="2"/>
        <v>864</v>
      </c>
      <c r="G55" s="180"/>
    </row>
    <row r="56" spans="1:7" ht="12.75">
      <c r="A56" s="184" t="s">
        <v>161</v>
      </c>
      <c r="B56" s="182"/>
      <c r="C56" s="182"/>
      <c r="D56" s="201">
        <v>47</v>
      </c>
      <c r="E56" s="201">
        <v>43</v>
      </c>
      <c r="F56" s="211">
        <f t="shared" si="2"/>
        <v>90</v>
      </c>
      <c r="G56" s="180"/>
    </row>
    <row r="57" spans="1:7" ht="12.75">
      <c r="A57" s="184" t="s">
        <v>162</v>
      </c>
      <c r="B57" s="182"/>
      <c r="C57" s="182"/>
      <c r="D57" s="201">
        <v>3</v>
      </c>
      <c r="E57" s="201">
        <v>7</v>
      </c>
      <c r="F57" s="211">
        <f t="shared" si="2"/>
        <v>10</v>
      </c>
      <c r="G57" s="180"/>
    </row>
    <row r="58" spans="1:7" ht="12.75">
      <c r="A58" s="188" t="s">
        <v>44</v>
      </c>
      <c r="B58" s="189"/>
      <c r="C58" s="189"/>
      <c r="D58" s="202">
        <v>275</v>
      </c>
      <c r="E58" s="202">
        <v>458</v>
      </c>
      <c r="F58" s="211">
        <f t="shared" si="2"/>
        <v>733</v>
      </c>
      <c r="G58" s="180"/>
    </row>
    <row r="59" spans="1:7" ht="12.75">
      <c r="A59" s="163" t="s">
        <v>26</v>
      </c>
      <c r="B59" s="203"/>
      <c r="C59" s="204"/>
      <c r="D59" s="205">
        <f>SUM(D44:D58)</f>
        <v>6133</v>
      </c>
      <c r="E59" s="206">
        <f>SUM(E44:E58)</f>
        <v>7185</v>
      </c>
      <c r="F59" s="207">
        <f>SUM(F44:F58)</f>
        <v>13318</v>
      </c>
      <c r="G59" s="197"/>
    </row>
    <row r="60" spans="1:7" s="14" customFormat="1" ht="13.5" thickBot="1">
      <c r="A60" s="198"/>
      <c r="B60" s="77"/>
      <c r="C60" s="77"/>
      <c r="D60" s="79"/>
      <c r="E60" s="79"/>
      <c r="F60" s="79"/>
      <c r="G60" s="80"/>
    </row>
    <row r="61" spans="1:7" ht="12.75">
      <c r="A61" s="23" t="s">
        <v>153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9" t="s">
        <v>154</v>
      </c>
      <c r="B79" s="160"/>
      <c r="C79" s="160"/>
      <c r="D79" s="160"/>
      <c r="E79" s="160"/>
      <c r="F79" s="161"/>
      <c r="G79" s="235"/>
    </row>
    <row r="80" spans="1:7" ht="12.75">
      <c r="A80" s="163"/>
      <c r="B80" s="164"/>
      <c r="C80" s="165"/>
      <c r="D80" s="166" t="s">
        <v>4</v>
      </c>
      <c r="E80" s="166"/>
      <c r="F80" s="167"/>
      <c r="G80" s="168"/>
    </row>
    <row r="81" spans="1:7" ht="12.75">
      <c r="A81" s="208" t="s">
        <v>86</v>
      </c>
      <c r="B81" s="209"/>
      <c r="C81" s="210"/>
      <c r="D81" s="172" t="s">
        <v>6</v>
      </c>
      <c r="E81" s="172" t="s">
        <v>8</v>
      </c>
      <c r="F81" s="173" t="s">
        <v>2</v>
      </c>
      <c r="G81" s="174"/>
    </row>
    <row r="82" spans="1:7" ht="15" customHeight="1">
      <c r="A82" s="175" t="s">
        <v>87</v>
      </c>
      <c r="B82" s="213"/>
      <c r="C82" s="177"/>
      <c r="D82" s="200">
        <v>335</v>
      </c>
      <c r="E82" s="200">
        <v>342</v>
      </c>
      <c r="F82" s="211">
        <f>D82+E82</f>
        <v>677</v>
      </c>
      <c r="G82" s="180"/>
    </row>
    <row r="83" spans="1:7" ht="15" customHeight="1">
      <c r="A83" s="184" t="s">
        <v>115</v>
      </c>
      <c r="B83" s="185"/>
      <c r="C83" s="185"/>
      <c r="D83" s="251">
        <v>866</v>
      </c>
      <c r="E83" s="251">
        <v>904</v>
      </c>
      <c r="F83" s="211">
        <f aca="true" t="shared" si="3" ref="F83:F96">D83+E83</f>
        <v>1770</v>
      </c>
      <c r="G83" s="180"/>
    </row>
    <row r="84" spans="1:7" ht="15" customHeight="1">
      <c r="A84" s="184" t="s">
        <v>88</v>
      </c>
      <c r="B84" s="185"/>
      <c r="C84" s="185"/>
      <c r="D84" s="251">
        <v>139</v>
      </c>
      <c r="E84" s="251">
        <v>142</v>
      </c>
      <c r="F84" s="211">
        <f t="shared" si="3"/>
        <v>281</v>
      </c>
      <c r="G84" s="180"/>
    </row>
    <row r="85" spans="1:7" ht="15" customHeight="1">
      <c r="A85" s="184" t="s">
        <v>116</v>
      </c>
      <c r="B85" s="185"/>
      <c r="C85" s="185"/>
      <c r="D85" s="251">
        <v>512</v>
      </c>
      <c r="E85" s="251">
        <v>544</v>
      </c>
      <c r="F85" s="211">
        <f t="shared" si="3"/>
        <v>1056</v>
      </c>
      <c r="G85" s="180"/>
    </row>
    <row r="86" spans="1:7" ht="15" customHeight="1">
      <c r="A86" s="181" t="s">
        <v>92</v>
      </c>
      <c r="B86" s="185"/>
      <c r="C86" s="185"/>
      <c r="D86" s="251">
        <v>55</v>
      </c>
      <c r="E86" s="251">
        <v>57</v>
      </c>
      <c r="F86" s="211">
        <f t="shared" si="3"/>
        <v>112</v>
      </c>
      <c r="G86" s="180"/>
    </row>
    <row r="87" spans="1:7" ht="15" customHeight="1">
      <c r="A87" s="184" t="s">
        <v>90</v>
      </c>
      <c r="B87" s="185"/>
      <c r="C87" s="185"/>
      <c r="D87" s="251">
        <v>888</v>
      </c>
      <c r="E87" s="251">
        <v>872</v>
      </c>
      <c r="F87" s="211">
        <f t="shared" si="3"/>
        <v>1760</v>
      </c>
      <c r="G87" s="180"/>
    </row>
    <row r="88" spans="1:7" ht="12.75">
      <c r="A88" s="184" t="s">
        <v>117</v>
      </c>
      <c r="B88" s="182"/>
      <c r="C88" s="182"/>
      <c r="D88" s="201">
        <v>583</v>
      </c>
      <c r="E88" s="201">
        <v>645</v>
      </c>
      <c r="F88" s="211">
        <f t="shared" si="3"/>
        <v>1228</v>
      </c>
      <c r="G88" s="180"/>
    </row>
    <row r="89" spans="1:7" ht="15" customHeight="1">
      <c r="A89" s="184" t="s">
        <v>91</v>
      </c>
      <c r="B89" s="182"/>
      <c r="C89" s="182"/>
      <c r="D89" s="201">
        <v>17</v>
      </c>
      <c r="E89" s="201">
        <v>14</v>
      </c>
      <c r="F89" s="211">
        <f t="shared" si="3"/>
        <v>31</v>
      </c>
      <c r="G89" s="180"/>
    </row>
    <row r="90" spans="1:7" ht="12.75">
      <c r="A90" s="187" t="s">
        <v>89</v>
      </c>
      <c r="B90" s="182"/>
      <c r="C90" s="182"/>
      <c r="D90" s="201">
        <v>430</v>
      </c>
      <c r="E90" s="201">
        <v>441</v>
      </c>
      <c r="F90" s="211">
        <f t="shared" si="3"/>
        <v>871</v>
      </c>
      <c r="G90" s="180"/>
    </row>
    <row r="91" spans="1:7" ht="12.75">
      <c r="A91" s="184" t="s">
        <v>158</v>
      </c>
      <c r="B91" s="185"/>
      <c r="C91" s="185"/>
      <c r="D91" s="251">
        <v>2270</v>
      </c>
      <c r="E91" s="251">
        <v>2298</v>
      </c>
      <c r="F91" s="211">
        <f t="shared" si="3"/>
        <v>4568</v>
      </c>
      <c r="G91" s="180"/>
    </row>
    <row r="92" spans="1:7" ht="12.75">
      <c r="A92" s="181" t="s">
        <v>159</v>
      </c>
      <c r="B92" s="185"/>
      <c r="C92" s="185"/>
      <c r="D92" s="251">
        <v>844</v>
      </c>
      <c r="E92" s="251">
        <v>962</v>
      </c>
      <c r="F92" s="211">
        <f t="shared" si="3"/>
        <v>1806</v>
      </c>
      <c r="G92" s="180"/>
    </row>
    <row r="93" spans="1:7" ht="12.75">
      <c r="A93" s="184" t="s">
        <v>160</v>
      </c>
      <c r="B93" s="185"/>
      <c r="C93" s="185"/>
      <c r="D93" s="251">
        <v>421</v>
      </c>
      <c r="E93" s="251">
        <v>458</v>
      </c>
      <c r="F93" s="211">
        <f t="shared" si="3"/>
        <v>879</v>
      </c>
      <c r="G93" s="180"/>
    </row>
    <row r="94" spans="1:7" ht="12.75">
      <c r="A94" s="184" t="s">
        <v>161</v>
      </c>
      <c r="B94" s="182"/>
      <c r="C94" s="182"/>
      <c r="D94" s="201">
        <v>35</v>
      </c>
      <c r="E94" s="201">
        <v>45</v>
      </c>
      <c r="F94" s="211">
        <f t="shared" si="3"/>
        <v>80</v>
      </c>
      <c r="G94" s="180"/>
    </row>
    <row r="95" spans="1:7" ht="12.75">
      <c r="A95" s="184" t="s">
        <v>162</v>
      </c>
      <c r="B95" s="182"/>
      <c r="C95" s="182"/>
      <c r="D95" s="201">
        <v>2</v>
      </c>
      <c r="E95" s="201">
        <v>7</v>
      </c>
      <c r="F95" s="211">
        <f t="shared" si="3"/>
        <v>9</v>
      </c>
      <c r="G95" s="180"/>
    </row>
    <row r="96" spans="1:7" ht="12.75">
      <c r="A96" s="188" t="s">
        <v>44</v>
      </c>
      <c r="D96" s="202">
        <v>663</v>
      </c>
      <c r="E96" s="202">
        <v>637</v>
      </c>
      <c r="F96" s="211">
        <f t="shared" si="3"/>
        <v>1300</v>
      </c>
      <c r="G96" s="180"/>
    </row>
    <row r="97" spans="1:7" ht="12.75">
      <c r="A97" s="191" t="s">
        <v>26</v>
      </c>
      <c r="B97" s="192"/>
      <c r="C97" s="193"/>
      <c r="D97" s="194">
        <f>SUM(D82:D96)</f>
        <v>8060</v>
      </c>
      <c r="E97" s="195">
        <f>SUM(E82:E96)</f>
        <v>8368</v>
      </c>
      <c r="F97" s="196">
        <f>SUM(F82:F96)</f>
        <v>16428</v>
      </c>
      <c r="G97" s="197"/>
    </row>
    <row r="98" spans="1:7" s="14" customFormat="1" ht="13.5" thickBot="1">
      <c r="A98" s="198"/>
      <c r="B98" s="77"/>
      <c r="C98" s="77"/>
      <c r="D98" s="79"/>
      <c r="E98" s="79"/>
      <c r="F98" s="79"/>
      <c r="G98" s="80"/>
    </row>
    <row r="99" spans="1:7" ht="12.75">
      <c r="A99" s="23" t="s">
        <v>155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56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9" t="s">
        <v>156</v>
      </c>
      <c r="B117" s="160"/>
      <c r="C117" s="160"/>
      <c r="D117" s="160"/>
      <c r="E117" s="160"/>
      <c r="F117" s="161"/>
      <c r="G117" s="235"/>
    </row>
    <row r="118" spans="1:7" ht="12.75">
      <c r="A118" s="163"/>
      <c r="B118" s="164"/>
      <c r="C118" s="165"/>
      <c r="D118" s="166" t="s">
        <v>4</v>
      </c>
      <c r="E118" s="166"/>
      <c r="F118" s="167"/>
      <c r="G118" s="168"/>
    </row>
    <row r="119" spans="1:7" ht="12.75">
      <c r="A119" s="208" t="s">
        <v>86</v>
      </c>
      <c r="B119" s="209"/>
      <c r="C119" s="210"/>
      <c r="D119" s="172" t="s">
        <v>6</v>
      </c>
      <c r="E119" s="172" t="s">
        <v>8</v>
      </c>
      <c r="F119" s="173" t="s">
        <v>2</v>
      </c>
      <c r="G119" s="174"/>
    </row>
    <row r="120" spans="1:7" ht="15" customHeight="1">
      <c r="A120" s="175" t="s">
        <v>87</v>
      </c>
      <c r="B120" s="176"/>
      <c r="C120" s="176"/>
      <c r="D120" s="251">
        <v>69</v>
      </c>
      <c r="E120" s="251">
        <v>55</v>
      </c>
      <c r="F120" s="211">
        <f>D120+E120</f>
        <v>124</v>
      </c>
      <c r="G120" s="180"/>
    </row>
    <row r="121" spans="1:7" ht="15" customHeight="1">
      <c r="A121" s="184" t="s">
        <v>115</v>
      </c>
      <c r="B121" s="185"/>
      <c r="C121" s="185"/>
      <c r="D121" s="251">
        <v>2245</v>
      </c>
      <c r="E121" s="251">
        <v>2517</v>
      </c>
      <c r="F121" s="211">
        <f aca="true" t="shared" si="4" ref="F121:F134">D121+E121</f>
        <v>4762</v>
      </c>
      <c r="G121" s="180"/>
    </row>
    <row r="122" spans="1:7" ht="15" customHeight="1">
      <c r="A122" s="184" t="s">
        <v>88</v>
      </c>
      <c r="B122" s="185"/>
      <c r="C122" s="185"/>
      <c r="D122" s="251">
        <v>139</v>
      </c>
      <c r="E122" s="251">
        <v>148</v>
      </c>
      <c r="F122" s="211">
        <f t="shared" si="4"/>
        <v>287</v>
      </c>
      <c r="G122" s="180"/>
    </row>
    <row r="123" spans="1:7" ht="15" customHeight="1">
      <c r="A123" s="184" t="s">
        <v>116</v>
      </c>
      <c r="B123" s="185"/>
      <c r="C123" s="185"/>
      <c r="D123" s="251">
        <v>61</v>
      </c>
      <c r="E123" s="251">
        <v>69</v>
      </c>
      <c r="F123" s="211">
        <f t="shared" si="4"/>
        <v>130</v>
      </c>
      <c r="G123" s="180"/>
    </row>
    <row r="124" spans="1:7" ht="15" customHeight="1">
      <c r="A124" s="181" t="s">
        <v>92</v>
      </c>
      <c r="B124" s="185"/>
      <c r="C124" s="185"/>
      <c r="D124" s="251">
        <v>388</v>
      </c>
      <c r="E124" s="251">
        <v>420</v>
      </c>
      <c r="F124" s="211">
        <f t="shared" si="4"/>
        <v>808</v>
      </c>
      <c r="G124" s="180"/>
    </row>
    <row r="125" spans="1:7" ht="15" customHeight="1">
      <c r="A125" s="184" t="s">
        <v>90</v>
      </c>
      <c r="B125" s="185"/>
      <c r="C125" s="185"/>
      <c r="D125" s="251">
        <v>177</v>
      </c>
      <c r="E125" s="251">
        <v>237</v>
      </c>
      <c r="F125" s="211">
        <f t="shared" si="4"/>
        <v>414</v>
      </c>
      <c r="G125" s="180"/>
    </row>
    <row r="126" spans="1:7" ht="12.75">
      <c r="A126" s="184" t="s">
        <v>117</v>
      </c>
      <c r="B126" s="182"/>
      <c r="C126" s="182"/>
      <c r="D126" s="251">
        <v>557</v>
      </c>
      <c r="E126" s="251">
        <v>634</v>
      </c>
      <c r="F126" s="211">
        <f t="shared" si="4"/>
        <v>1191</v>
      </c>
      <c r="G126" s="180"/>
    </row>
    <row r="127" spans="1:7" ht="15" customHeight="1">
      <c r="A127" s="184" t="s">
        <v>91</v>
      </c>
      <c r="B127" s="182"/>
      <c r="C127" s="182"/>
      <c r="D127" s="251">
        <v>438</v>
      </c>
      <c r="E127" s="251">
        <v>395</v>
      </c>
      <c r="F127" s="211">
        <f t="shared" si="4"/>
        <v>833</v>
      </c>
      <c r="G127" s="180"/>
    </row>
    <row r="128" spans="1:7" ht="12.75">
      <c r="A128" s="187" t="s">
        <v>89</v>
      </c>
      <c r="B128" s="185"/>
      <c r="C128" s="185"/>
      <c r="D128" s="251">
        <v>767</v>
      </c>
      <c r="E128" s="251">
        <v>954</v>
      </c>
      <c r="F128" s="211">
        <f t="shared" si="4"/>
        <v>1721</v>
      </c>
      <c r="G128" s="180"/>
    </row>
    <row r="129" spans="1:7" ht="12.75">
      <c r="A129" s="184" t="s">
        <v>158</v>
      </c>
      <c r="B129" s="185"/>
      <c r="C129" s="185"/>
      <c r="D129" s="251">
        <v>0</v>
      </c>
      <c r="E129" s="251">
        <v>0</v>
      </c>
      <c r="F129" s="211">
        <f t="shared" si="4"/>
        <v>0</v>
      </c>
      <c r="G129" s="180"/>
    </row>
    <row r="130" spans="1:7" ht="12.75">
      <c r="A130" s="181" t="s">
        <v>159</v>
      </c>
      <c r="B130" s="185"/>
      <c r="C130" s="185"/>
      <c r="D130" s="251">
        <v>0</v>
      </c>
      <c r="E130" s="251">
        <v>0</v>
      </c>
      <c r="F130" s="211">
        <f t="shared" si="4"/>
        <v>0</v>
      </c>
      <c r="G130" s="180"/>
    </row>
    <row r="131" spans="1:7" ht="12.75">
      <c r="A131" s="184" t="s">
        <v>160</v>
      </c>
      <c r="B131" s="185"/>
      <c r="C131" s="185"/>
      <c r="D131" s="251">
        <v>381</v>
      </c>
      <c r="E131" s="251">
        <v>259</v>
      </c>
      <c r="F131" s="211">
        <f t="shared" si="4"/>
        <v>640</v>
      </c>
      <c r="G131" s="180"/>
    </row>
    <row r="132" spans="1:7" ht="12.75">
      <c r="A132" s="184" t="s">
        <v>161</v>
      </c>
      <c r="B132" s="182"/>
      <c r="C132" s="182"/>
      <c r="D132" s="251">
        <v>33</v>
      </c>
      <c r="E132" s="251">
        <v>32</v>
      </c>
      <c r="F132" s="211">
        <f t="shared" si="4"/>
        <v>65</v>
      </c>
      <c r="G132" s="180"/>
    </row>
    <row r="133" spans="1:7" ht="12.75">
      <c r="A133" s="184" t="s">
        <v>162</v>
      </c>
      <c r="B133" s="182"/>
      <c r="C133" s="182"/>
      <c r="D133" s="201"/>
      <c r="E133" s="201"/>
      <c r="F133" s="211">
        <f t="shared" si="4"/>
        <v>0</v>
      </c>
      <c r="G133" s="180"/>
    </row>
    <row r="134" spans="1:7" ht="12.75">
      <c r="A134" s="188" t="s">
        <v>44</v>
      </c>
      <c r="D134" s="251">
        <v>96</v>
      </c>
      <c r="E134" s="251">
        <v>272</v>
      </c>
      <c r="F134" s="211">
        <f t="shared" si="4"/>
        <v>368</v>
      </c>
      <c r="G134" s="180"/>
    </row>
    <row r="135" spans="1:7" ht="12.75">
      <c r="A135" s="191" t="s">
        <v>26</v>
      </c>
      <c r="B135" s="192"/>
      <c r="C135" s="193"/>
      <c r="D135" s="194">
        <f>SUM(D120:D134)</f>
        <v>5351</v>
      </c>
      <c r="E135" s="195">
        <f>SUM(E120:E134)</f>
        <v>5992</v>
      </c>
      <c r="F135" s="196">
        <f>SUM(D135:E135)</f>
        <v>11343</v>
      </c>
      <c r="G135" s="197"/>
    </row>
    <row r="136" spans="1:7" s="14" customFormat="1" ht="13.5" thickBot="1">
      <c r="A136" s="198"/>
      <c r="B136" s="77"/>
      <c r="C136" s="77"/>
      <c r="D136" s="79"/>
      <c r="E136" s="79"/>
      <c r="F136" s="79"/>
      <c r="G136" s="80"/>
    </row>
    <row r="137" spans="1:7" ht="12.75">
      <c r="A137" s="23" t="s">
        <v>157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view="pageBreakPreview" zoomScaleSheetLayoutView="100" workbookViewId="0" topLeftCell="A29">
      <selection activeCell="F45" sqref="F45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7" t="str">
        <f>"As of  26 Jan 2012"</f>
        <v>As of  26 Jan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80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84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69</v>
      </c>
      <c r="B7" s="176"/>
      <c r="C7" s="177"/>
      <c r="D7" s="178">
        <f aca="true" t="shared" si="0" ref="D7:E15">D38+D70+D102</f>
        <v>503</v>
      </c>
      <c r="E7" s="178">
        <f t="shared" si="0"/>
        <v>480</v>
      </c>
      <c r="F7" s="179">
        <f aca="true" t="shared" si="1" ref="F7:F16">SUM(D7:E7)</f>
        <v>983</v>
      </c>
      <c r="G7" s="180"/>
    </row>
    <row r="8" spans="1:7" ht="15" customHeight="1">
      <c r="A8" s="184" t="s">
        <v>170</v>
      </c>
      <c r="B8" s="185"/>
      <c r="C8" s="186"/>
      <c r="D8" s="178">
        <f t="shared" si="0"/>
        <v>897</v>
      </c>
      <c r="E8" s="178">
        <f t="shared" si="0"/>
        <v>985</v>
      </c>
      <c r="F8" s="179">
        <f t="shared" si="1"/>
        <v>1882</v>
      </c>
      <c r="G8" s="180"/>
    </row>
    <row r="9" spans="1:7" ht="15" customHeight="1">
      <c r="A9" s="184" t="s">
        <v>70</v>
      </c>
      <c r="B9" s="185"/>
      <c r="C9" s="186"/>
      <c r="D9" s="178">
        <f t="shared" si="0"/>
        <v>4603</v>
      </c>
      <c r="E9" s="178">
        <f t="shared" si="0"/>
        <v>5229</v>
      </c>
      <c r="F9" s="179">
        <f t="shared" si="1"/>
        <v>9832</v>
      </c>
      <c r="G9" s="180"/>
    </row>
    <row r="10" spans="1:7" ht="12.75">
      <c r="A10" s="181" t="s">
        <v>71</v>
      </c>
      <c r="B10" s="182"/>
      <c r="C10" s="183"/>
      <c r="D10" s="178">
        <f t="shared" si="0"/>
        <v>1434</v>
      </c>
      <c r="E10" s="178">
        <f t="shared" si="0"/>
        <v>1915</v>
      </c>
      <c r="F10" s="179">
        <f t="shared" si="1"/>
        <v>3349</v>
      </c>
      <c r="G10" s="180"/>
    </row>
    <row r="11" spans="1:7" ht="15" customHeight="1">
      <c r="A11" s="184" t="s">
        <v>72</v>
      </c>
      <c r="B11" s="185"/>
      <c r="C11" s="186"/>
      <c r="D11" s="178">
        <f t="shared" si="0"/>
        <v>1233</v>
      </c>
      <c r="E11" s="178">
        <f t="shared" si="0"/>
        <v>1297</v>
      </c>
      <c r="F11" s="179">
        <f t="shared" si="1"/>
        <v>2530</v>
      </c>
      <c r="G11" s="180"/>
    </row>
    <row r="12" spans="1:7" ht="15" customHeight="1">
      <c r="A12" s="184" t="s">
        <v>73</v>
      </c>
      <c r="B12" s="185"/>
      <c r="C12" s="186"/>
      <c r="D12" s="178">
        <f t="shared" si="0"/>
        <v>1145</v>
      </c>
      <c r="E12" s="178">
        <f t="shared" si="0"/>
        <v>1244</v>
      </c>
      <c r="F12" s="179">
        <f t="shared" si="1"/>
        <v>2389</v>
      </c>
      <c r="G12" s="180"/>
    </row>
    <row r="13" spans="1:7" ht="15" customHeight="1">
      <c r="A13" s="184" t="s">
        <v>74</v>
      </c>
      <c r="B13" s="185"/>
      <c r="C13" s="186"/>
      <c r="D13" s="178">
        <f t="shared" si="0"/>
        <v>1498</v>
      </c>
      <c r="E13" s="178">
        <f t="shared" si="0"/>
        <v>1747</v>
      </c>
      <c r="F13" s="179">
        <f t="shared" si="1"/>
        <v>3245</v>
      </c>
      <c r="G13" s="180"/>
    </row>
    <row r="14" spans="1:7" ht="12.75">
      <c r="A14" s="187" t="s">
        <v>75</v>
      </c>
      <c r="B14" s="182"/>
      <c r="C14" s="183"/>
      <c r="D14" s="178">
        <f t="shared" si="0"/>
        <v>7552</v>
      </c>
      <c r="E14" s="178">
        <f t="shared" si="0"/>
        <v>8040</v>
      </c>
      <c r="F14" s="179">
        <f t="shared" si="1"/>
        <v>15592</v>
      </c>
      <c r="G14" s="180"/>
    </row>
    <row r="15" spans="1:7" ht="12.75">
      <c r="A15" s="188" t="s">
        <v>76</v>
      </c>
      <c r="B15" s="189"/>
      <c r="C15" s="190"/>
      <c r="D15" s="178">
        <f t="shared" si="0"/>
        <v>632</v>
      </c>
      <c r="E15" s="178">
        <f t="shared" si="0"/>
        <v>655</v>
      </c>
      <c r="F15" s="179">
        <f t="shared" si="1"/>
        <v>1287</v>
      </c>
      <c r="G15" s="180"/>
    </row>
    <row r="16" spans="1:7" ht="12.75">
      <c r="A16" s="191" t="s">
        <v>26</v>
      </c>
      <c r="B16" s="192"/>
      <c r="C16" s="193"/>
      <c r="D16" s="194">
        <f>SUM(D7:D15)</f>
        <v>19497</v>
      </c>
      <c r="E16" s="195">
        <f>SUM(E7:E15)</f>
        <v>21592</v>
      </c>
      <c r="F16" s="195">
        <f t="shared" si="1"/>
        <v>41089</v>
      </c>
      <c r="G16" s="197"/>
    </row>
    <row r="17" spans="1:7" s="14" customFormat="1" ht="13.5" thickBot="1">
      <c r="A17" s="198"/>
      <c r="B17" s="77"/>
      <c r="C17" s="77"/>
      <c r="D17" s="79"/>
      <c r="E17" s="79"/>
      <c r="F17" s="79"/>
      <c r="G17" s="80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70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9" t="s">
        <v>163</v>
      </c>
      <c r="B35" s="160"/>
      <c r="C35" s="160"/>
      <c r="D35" s="160"/>
      <c r="E35" s="160"/>
      <c r="F35" s="161"/>
      <c r="G35" s="235"/>
    </row>
    <row r="36" spans="1:7" ht="12.75">
      <c r="A36" s="163"/>
      <c r="B36" s="164"/>
      <c r="C36" s="165"/>
      <c r="D36" s="166" t="s">
        <v>4</v>
      </c>
      <c r="E36" s="166"/>
      <c r="F36" s="167"/>
      <c r="G36" s="168"/>
    </row>
    <row r="37" spans="1:7" ht="12.75">
      <c r="A37" s="169" t="s">
        <v>84</v>
      </c>
      <c r="B37" s="170"/>
      <c r="C37" s="171"/>
      <c r="D37" s="172" t="s">
        <v>6</v>
      </c>
      <c r="E37" s="172" t="s">
        <v>8</v>
      </c>
      <c r="F37" s="173" t="s">
        <v>2</v>
      </c>
      <c r="G37" s="174"/>
    </row>
    <row r="38" spans="1:7" ht="15" customHeight="1">
      <c r="A38" s="175" t="s">
        <v>69</v>
      </c>
      <c r="B38" s="176"/>
      <c r="C38" s="177"/>
      <c r="D38" s="178">
        <v>272</v>
      </c>
      <c r="E38" s="178">
        <v>247</v>
      </c>
      <c r="F38" s="179">
        <f>D38+E38</f>
        <v>519</v>
      </c>
      <c r="G38" s="180"/>
    </row>
    <row r="39" spans="1:7" ht="15" customHeight="1">
      <c r="A39" s="184" t="s">
        <v>170</v>
      </c>
      <c r="B39" s="185"/>
      <c r="C39" s="186"/>
      <c r="D39" s="178">
        <v>214</v>
      </c>
      <c r="E39" s="178">
        <v>245</v>
      </c>
      <c r="F39" s="179">
        <f aca="true" t="shared" si="2" ref="F39:F46">D39+E39</f>
        <v>459</v>
      </c>
      <c r="G39" s="180"/>
    </row>
    <row r="40" spans="1:7" ht="15" customHeight="1">
      <c r="A40" s="184" t="s">
        <v>70</v>
      </c>
      <c r="B40" s="185"/>
      <c r="C40" s="186"/>
      <c r="D40" s="178">
        <v>1828</v>
      </c>
      <c r="E40" s="178">
        <v>2225</v>
      </c>
      <c r="F40" s="179">
        <f t="shared" si="2"/>
        <v>4053</v>
      </c>
      <c r="G40" s="180"/>
    </row>
    <row r="41" spans="1:7" ht="15" customHeight="1">
      <c r="A41" s="181" t="s">
        <v>71</v>
      </c>
      <c r="B41" s="182"/>
      <c r="C41" s="183"/>
      <c r="D41" s="178">
        <v>578</v>
      </c>
      <c r="E41" s="178">
        <v>800</v>
      </c>
      <c r="F41" s="179">
        <f t="shared" si="2"/>
        <v>1378</v>
      </c>
      <c r="G41" s="180"/>
    </row>
    <row r="42" spans="1:7" ht="15" customHeight="1">
      <c r="A42" s="184" t="s">
        <v>72</v>
      </c>
      <c r="B42" s="185"/>
      <c r="C42" s="186"/>
      <c r="D42" s="178">
        <v>702</v>
      </c>
      <c r="E42" s="178">
        <v>785</v>
      </c>
      <c r="F42" s="179">
        <f t="shared" si="2"/>
        <v>1487</v>
      </c>
      <c r="G42" s="180"/>
    </row>
    <row r="43" spans="1:7" ht="12.75">
      <c r="A43" s="184" t="s">
        <v>73</v>
      </c>
      <c r="B43" s="185"/>
      <c r="C43" s="186"/>
      <c r="D43" s="178">
        <v>638</v>
      </c>
      <c r="E43" s="178">
        <v>705</v>
      </c>
      <c r="F43" s="179">
        <f t="shared" si="2"/>
        <v>1343</v>
      </c>
      <c r="G43" s="180"/>
    </row>
    <row r="44" spans="1:7" ht="15" customHeight="1">
      <c r="A44" s="184" t="s">
        <v>74</v>
      </c>
      <c r="B44" s="185"/>
      <c r="C44" s="186"/>
      <c r="D44" s="178">
        <v>754</v>
      </c>
      <c r="E44" s="178">
        <v>906</v>
      </c>
      <c r="F44" s="179">
        <f t="shared" si="2"/>
        <v>1660</v>
      </c>
      <c r="G44" s="180"/>
    </row>
    <row r="45" spans="1:7" ht="12.75">
      <c r="A45" s="187" t="s">
        <v>75</v>
      </c>
      <c r="B45" s="182"/>
      <c r="C45" s="183"/>
      <c r="D45" s="178">
        <v>716</v>
      </c>
      <c r="E45" s="178">
        <v>913</v>
      </c>
      <c r="F45" s="179">
        <f t="shared" si="2"/>
        <v>1629</v>
      </c>
      <c r="G45" s="180"/>
    </row>
    <row r="46" spans="1:7" ht="12.75">
      <c r="A46" s="188" t="s">
        <v>76</v>
      </c>
      <c r="B46" s="189"/>
      <c r="C46" s="190"/>
      <c r="D46" s="178">
        <v>384</v>
      </c>
      <c r="E46" s="178">
        <v>406</v>
      </c>
      <c r="F46" s="179">
        <f t="shared" si="2"/>
        <v>790</v>
      </c>
      <c r="G46" s="180"/>
    </row>
    <row r="47" spans="1:7" ht="12.75">
      <c r="A47" s="163" t="s">
        <v>128</v>
      </c>
      <c r="B47" s="203"/>
      <c r="C47" s="204"/>
      <c r="D47" s="205">
        <f>SUM(D38:D46)</f>
        <v>6086</v>
      </c>
      <c r="E47" s="206">
        <f>SUM(E38:E46)</f>
        <v>7232</v>
      </c>
      <c r="F47" s="207">
        <f>SUM(F38:F46)</f>
        <v>13318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164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165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169" t="s">
        <v>84</v>
      </c>
      <c r="B69" s="170"/>
      <c r="C69" s="171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69</v>
      </c>
      <c r="B70" s="176"/>
      <c r="C70" s="177"/>
      <c r="D70" s="178">
        <v>115</v>
      </c>
      <c r="E70" s="178">
        <v>127</v>
      </c>
      <c r="F70" s="179">
        <f aca="true" t="shared" si="3" ref="F70:F79">SUM(D70:E70)</f>
        <v>242</v>
      </c>
      <c r="G70" s="180"/>
    </row>
    <row r="71" spans="1:7" ht="15" customHeight="1">
      <c r="A71" s="184" t="s">
        <v>170</v>
      </c>
      <c r="B71" s="185"/>
      <c r="C71" s="186"/>
      <c r="D71" s="178">
        <v>336</v>
      </c>
      <c r="E71" s="178">
        <v>354</v>
      </c>
      <c r="F71" s="179">
        <f t="shared" si="3"/>
        <v>690</v>
      </c>
      <c r="G71" s="180"/>
    </row>
    <row r="72" spans="1:7" ht="15" customHeight="1">
      <c r="A72" s="184" t="s">
        <v>70</v>
      </c>
      <c r="B72" s="185"/>
      <c r="C72" s="186"/>
      <c r="D72" s="178">
        <v>1167</v>
      </c>
      <c r="E72" s="178">
        <v>1193</v>
      </c>
      <c r="F72" s="179">
        <f t="shared" si="3"/>
        <v>2360</v>
      </c>
      <c r="G72" s="180"/>
    </row>
    <row r="73" spans="1:7" ht="15" customHeight="1">
      <c r="A73" s="181" t="s">
        <v>71</v>
      </c>
      <c r="B73" s="182"/>
      <c r="C73" s="183"/>
      <c r="D73" s="178">
        <v>235</v>
      </c>
      <c r="E73" s="178">
        <v>340</v>
      </c>
      <c r="F73" s="179">
        <f t="shared" si="3"/>
        <v>575</v>
      </c>
      <c r="G73" s="180"/>
    </row>
    <row r="74" spans="1:7" ht="15" customHeight="1">
      <c r="A74" s="184" t="s">
        <v>72</v>
      </c>
      <c r="B74" s="185"/>
      <c r="C74" s="186"/>
      <c r="D74" s="178">
        <v>78</v>
      </c>
      <c r="E74" s="178">
        <v>59</v>
      </c>
      <c r="F74" s="179">
        <f t="shared" si="3"/>
        <v>137</v>
      </c>
      <c r="G74" s="180"/>
    </row>
    <row r="75" spans="1:7" ht="12.75">
      <c r="A75" s="184" t="s">
        <v>73</v>
      </c>
      <c r="B75" s="185"/>
      <c r="C75" s="186"/>
      <c r="D75" s="178">
        <v>177</v>
      </c>
      <c r="E75" s="178">
        <v>187</v>
      </c>
      <c r="F75" s="179">
        <f t="shared" si="3"/>
        <v>364</v>
      </c>
      <c r="G75" s="180"/>
    </row>
    <row r="76" spans="1:7" ht="15" customHeight="1">
      <c r="A76" s="184" t="s">
        <v>74</v>
      </c>
      <c r="B76" s="185"/>
      <c r="C76" s="186"/>
      <c r="D76" s="178">
        <v>150</v>
      </c>
      <c r="E76" s="178">
        <v>151</v>
      </c>
      <c r="F76" s="179">
        <f t="shared" si="3"/>
        <v>301</v>
      </c>
      <c r="G76" s="180"/>
    </row>
    <row r="77" spans="1:7" ht="12.75">
      <c r="A77" s="187" t="s">
        <v>75</v>
      </c>
      <c r="B77" s="182"/>
      <c r="C77" s="183"/>
      <c r="D77" s="178">
        <v>5743</v>
      </c>
      <c r="E77" s="178">
        <v>5913</v>
      </c>
      <c r="F77" s="179">
        <f t="shared" si="3"/>
        <v>11656</v>
      </c>
      <c r="G77" s="180"/>
    </row>
    <row r="78" spans="1:7" ht="12.75">
      <c r="A78" s="188" t="s">
        <v>76</v>
      </c>
      <c r="B78" s="189"/>
      <c r="C78" s="190"/>
      <c r="D78" s="178">
        <v>59</v>
      </c>
      <c r="E78" s="178">
        <v>44</v>
      </c>
      <c r="F78" s="179">
        <f t="shared" si="3"/>
        <v>103</v>
      </c>
      <c r="G78" s="180"/>
    </row>
    <row r="79" spans="1:7" ht="12.75">
      <c r="A79" s="191" t="s">
        <v>167</v>
      </c>
      <c r="B79" s="192"/>
      <c r="C79" s="193"/>
      <c r="D79" s="194">
        <f>SUM(D70:D78)</f>
        <v>8060</v>
      </c>
      <c r="E79" s="195">
        <f>SUM(E70:E78)</f>
        <v>8368</v>
      </c>
      <c r="F79" s="196">
        <f t="shared" si="3"/>
        <v>16428</v>
      </c>
      <c r="G79" s="197"/>
    </row>
    <row r="80" spans="1:7" s="14" customFormat="1" ht="13.5" thickBot="1">
      <c r="A80" s="198"/>
      <c r="B80" s="77"/>
      <c r="C80" s="77"/>
      <c r="D80" s="79"/>
      <c r="E80" s="79"/>
      <c r="F80" s="79"/>
      <c r="G80" s="80"/>
    </row>
    <row r="81" spans="1:7" ht="12.75">
      <c r="A81" s="23" t="s">
        <v>166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9" t="s">
        <v>168</v>
      </c>
      <c r="B99" s="160"/>
      <c r="C99" s="160"/>
      <c r="D99" s="160"/>
      <c r="E99" s="160"/>
      <c r="F99" s="161"/>
      <c r="G99" s="235"/>
    </row>
    <row r="100" spans="1:7" ht="12.75">
      <c r="A100" s="163"/>
      <c r="B100" s="164"/>
      <c r="C100" s="165"/>
      <c r="D100" s="166" t="s">
        <v>4</v>
      </c>
      <c r="E100" s="166"/>
      <c r="F100" s="167"/>
      <c r="G100" s="168"/>
    </row>
    <row r="101" spans="1:7" ht="12.75">
      <c r="A101" s="169" t="s">
        <v>84</v>
      </c>
      <c r="B101" s="170"/>
      <c r="C101" s="171"/>
      <c r="D101" s="172" t="s">
        <v>6</v>
      </c>
      <c r="E101" s="172" t="s">
        <v>8</v>
      </c>
      <c r="F101" s="173" t="s">
        <v>2</v>
      </c>
      <c r="G101" s="174"/>
    </row>
    <row r="102" spans="1:7" ht="15" customHeight="1">
      <c r="A102" s="175" t="s">
        <v>69</v>
      </c>
      <c r="B102" s="176"/>
      <c r="C102" s="177"/>
      <c r="D102" s="178">
        <v>116</v>
      </c>
      <c r="E102" s="178">
        <v>106</v>
      </c>
      <c r="F102" s="179">
        <f aca="true" t="shared" si="4" ref="F102:F111">SUM(D102:E102)</f>
        <v>222</v>
      </c>
      <c r="G102" s="180"/>
    </row>
    <row r="103" spans="1:7" ht="15" customHeight="1">
      <c r="A103" s="184" t="s">
        <v>170</v>
      </c>
      <c r="B103" s="185"/>
      <c r="C103" s="186"/>
      <c r="D103" s="178">
        <v>347</v>
      </c>
      <c r="E103" s="178">
        <v>386</v>
      </c>
      <c r="F103" s="179">
        <f t="shared" si="4"/>
        <v>733</v>
      </c>
      <c r="G103" s="180"/>
    </row>
    <row r="104" spans="1:7" ht="15" customHeight="1">
      <c r="A104" s="184" t="s">
        <v>70</v>
      </c>
      <c r="B104" s="185"/>
      <c r="C104" s="186"/>
      <c r="D104" s="178">
        <v>1608</v>
      </c>
      <c r="E104" s="178">
        <v>1811</v>
      </c>
      <c r="F104" s="179">
        <f t="shared" si="4"/>
        <v>3419</v>
      </c>
      <c r="G104" s="180"/>
    </row>
    <row r="105" spans="1:7" ht="15" customHeight="1">
      <c r="A105" s="181" t="s">
        <v>71</v>
      </c>
      <c r="B105" s="182"/>
      <c r="C105" s="183"/>
      <c r="D105" s="178">
        <v>621</v>
      </c>
      <c r="E105" s="178">
        <v>775</v>
      </c>
      <c r="F105" s="179">
        <f t="shared" si="4"/>
        <v>1396</v>
      </c>
      <c r="G105" s="180"/>
    </row>
    <row r="106" spans="1:7" ht="15" customHeight="1">
      <c r="A106" s="184" t="s">
        <v>72</v>
      </c>
      <c r="B106" s="185"/>
      <c r="C106" s="186"/>
      <c r="D106" s="178">
        <v>453</v>
      </c>
      <c r="E106" s="178">
        <v>453</v>
      </c>
      <c r="F106" s="179">
        <f t="shared" si="4"/>
        <v>906</v>
      </c>
      <c r="G106" s="180"/>
    </row>
    <row r="107" spans="1:7" ht="12.75">
      <c r="A107" s="184" t="s">
        <v>73</v>
      </c>
      <c r="B107" s="185"/>
      <c r="C107" s="186"/>
      <c r="D107" s="178">
        <v>330</v>
      </c>
      <c r="E107" s="178">
        <v>352</v>
      </c>
      <c r="F107" s="179">
        <f t="shared" si="4"/>
        <v>682</v>
      </c>
      <c r="G107" s="180"/>
    </row>
    <row r="108" spans="1:7" ht="15" customHeight="1">
      <c r="A108" s="184" t="s">
        <v>74</v>
      </c>
      <c r="B108" s="185"/>
      <c r="C108" s="186"/>
      <c r="D108" s="178">
        <v>594</v>
      </c>
      <c r="E108" s="178">
        <v>690</v>
      </c>
      <c r="F108" s="179">
        <f t="shared" si="4"/>
        <v>1284</v>
      </c>
      <c r="G108" s="180"/>
    </row>
    <row r="109" spans="1:7" ht="12.75">
      <c r="A109" s="187" t="s">
        <v>75</v>
      </c>
      <c r="B109" s="182"/>
      <c r="C109" s="183"/>
      <c r="D109" s="178">
        <v>1093</v>
      </c>
      <c r="E109" s="178">
        <v>1214</v>
      </c>
      <c r="F109" s="179">
        <f t="shared" si="4"/>
        <v>2307</v>
      </c>
      <c r="G109" s="180"/>
    </row>
    <row r="110" spans="1:7" ht="12.75">
      <c r="A110" s="188" t="s">
        <v>76</v>
      </c>
      <c r="B110" s="189"/>
      <c r="C110" s="190"/>
      <c r="D110" s="178">
        <v>189</v>
      </c>
      <c r="E110" s="178">
        <v>205</v>
      </c>
      <c r="F110" s="179">
        <f t="shared" si="4"/>
        <v>394</v>
      </c>
      <c r="G110" s="180"/>
    </row>
    <row r="111" spans="1:7" ht="12.75">
      <c r="A111" s="191" t="s">
        <v>135</v>
      </c>
      <c r="B111" s="192"/>
      <c r="C111" s="193"/>
      <c r="D111" s="194">
        <f>SUM(D102:D110)</f>
        <v>5351</v>
      </c>
      <c r="E111" s="195">
        <f>SUM(E102:E110)</f>
        <v>5992</v>
      </c>
      <c r="F111" s="196">
        <f t="shared" si="4"/>
        <v>11343</v>
      </c>
      <c r="G111" s="197"/>
    </row>
    <row r="112" spans="1:7" s="14" customFormat="1" ht="13.5" thickBot="1">
      <c r="A112" s="198"/>
      <c r="B112" s="77"/>
      <c r="C112" s="77"/>
      <c r="D112" s="79"/>
      <c r="E112" s="79"/>
      <c r="F112" s="79"/>
      <c r="G112" s="80"/>
    </row>
    <row r="113" spans="1:7" ht="12.75">
      <c r="A113" s="23" t="s">
        <v>169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2012-01-26T12:57:28Z</dcterms:modified>
  <cp:category/>
  <cp:version/>
  <cp:contentType/>
  <cp:contentStatus/>
</cp:coreProperties>
</file>