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101" windowWidth="928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<sst xmlns="http://schemas.openxmlformats.org/spreadsheetml/2006/main" count="438" uniqueCount="178">
  <si>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</si>
  <si>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</si>
  <si>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</si>
  <si>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</si>
  <si>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</si>
  <si>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</si>
  <si>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</si>
  <si>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</si>
  <si>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</si>
  <si>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</si>
  <si>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</si>
  <si>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</si>
  <si>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</si>
  <si>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</si>
  <si>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</si>
  <si>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</si>
  <si>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</si>
  <si>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</si>
  <si>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</si>
  <si>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</si>
  <si>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</si>
  <si>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</si>
  <si>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</si>
  <si>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</si>
  <si>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</si>
  <si>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</si>
  <si>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</si>
  <si>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</si>
  <si>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</si>
  <si>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</si>
  <si>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</si>
  <si>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</si>
  <si>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</si>
  <si>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</si>
  <si>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</si>
  <si>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</si>
  <si>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</si>
  <si>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</si>
  <si>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</si>
  <si>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</si>
  <si>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</si>
  <si>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</si>
  <si>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</si>
  <si>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</si>
  <si>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</si>
  <si>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</si>
  <si>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</si>
  <si>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</si>
  <si>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</si>
  <si>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</si>
  <si>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</si>
  <si>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</si>
  <si>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</si>
  <si>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</si>
  <si>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</si>
  <si>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</si>
  <si>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</si>
  <si>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</si>
  <si>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</si>
  <si>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</si>
  <si>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</si>
  <si>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</si>
  <si>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</si>
  <si>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</si>
  <si>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</si>
  <si>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</si>
  <si>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</si>
  <si>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</si>
  <si>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</si>
  <si>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</si>
  <si>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</si>
  <si>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</si>
  <si>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</si>
  <si>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</si>
  <si>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</si>
  <si>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</si>
  <si>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</si>
  <si>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</si>
  <si>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</si>
  <si>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</si>
  <si>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</si>
  <si>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</si>
  <si>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</si>
  <si>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</si>
  <si>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</si>
  <si>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</si>
  <si>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</si>
  <si>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</si>
  <si>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</si>
  <si>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</si>
  <si>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</si>
  <si>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</si>
  <si>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</si>
  <si>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</si>
  <si>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</si>
  <si>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</si>
  <si>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</si>
  <si>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</si>
  <si>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</si>
  <si>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</si>
  <si>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</si>
  <si>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</si>
  <si>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</si>
  <si>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</si>
  <si>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</si>
  <si>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</si>
  <si>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</si>
  <si>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</si>
  <si>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</si>
  <si>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</si>
  <si>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</si>
  <si>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</si>
  <si>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</si>
  <si>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</si>
  <si>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</si>
  <si>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</si>
  <si>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</si>
  <si>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</si>
  <si>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</si>
  <si>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</si>
  <si>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</si>
  <si>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</si>
  <si>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</si>
  <si>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</si>
  <si>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</si>
  <si>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</si>
  <si>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</si>
  <si>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</si>
  <si>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</si>
  <si>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</si>
  <si>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</si>
  <si>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</si>
  <si>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</si>
  <si>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</si>
  <si>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</si>
  <si>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</si>
  <si>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</si>
  <si>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</si>
  <si>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</si>
  <si>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</si>
  <si>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</si>
  <si>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</si>
  <si>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</si>
  <si>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</si>
  <si>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</si>
  <si>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</si>
  <si>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</si>
  <si>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</si>
  <si>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</si>
  <si>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</si>
  <si>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</si>
  <si>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</si>
  <si>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</si>
  <si>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</si>
  <si>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</si>
  <si>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</si>
  <si>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</si>
  <si>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</si>
  <si>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</si>
  <si>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</si>
  <si>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</si>
  <si>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</si>
  <si>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</si>
  <si>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</si>
  <si>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</si>
  <si>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</si>
  <si>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</si>
  <si>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</si>
  <si>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</si>
  <si>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</si>
  <si>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</si>
  <si>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</si>
  <si>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</si>
  <si>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</si>
  <si>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</si>
  <si>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</si>
  <si>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</si>
  <si>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May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</si>
</sst>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9393561"/>
        <c:axId val="64780002"/>
      </c:bar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93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9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6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7194815"/>
        <c:axId val="22100152"/>
      </c:bar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683641"/>
        <c:axId val="45281858"/>
      </c:bar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3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471477"/>
        <c:axId val="14807838"/>
      </c:bar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71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7090157"/>
        <c:axId val="21158230"/>
      </c:bar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161679"/>
        <c:axId val="58584200"/>
      </c:bar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0711709"/>
        <c:axId val="29296518"/>
      </c:bar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2342071"/>
        <c:axId val="24207728"/>
      </c:bar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4911435"/>
        <c:axId val="47332004"/>
      </c:bar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auto val="1"/>
        <c:lblOffset val="100"/>
        <c:noMultiLvlLbl val="0"/>
      </c:catAx>
      <c:valAx>
        <c:axId val="47332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334853"/>
        <c:axId val="8687086"/>
      </c:bar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074911"/>
        <c:axId val="32565336"/>
      </c:bar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5336"/>
        <c:crosses val="autoZero"/>
        <c:auto val="1"/>
        <c:lblOffset val="100"/>
        <c:noMultiLvlLbl val="0"/>
      </c:catAx>
      <c:valAx>
        <c:axId val="325653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4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6530"/>
        <c:crosses val="autoZero"/>
        <c:auto val="1"/>
        <c:lblOffset val="100"/>
        <c:noMultiLvlLbl val="0"/>
      </c:catAx>
      <c:valAx>
        <c:axId val="20546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5040"/>
        <c:crosses val="autoZero"/>
        <c:auto val="1"/>
        <c:lblOffset val="100"/>
        <c:noMultiLvlLbl val="0"/>
      </c:catAx>
      <c:valAx>
        <c:axId val="36095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0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56204"/>
        <c:crosses val="autoZero"/>
        <c:auto val="1"/>
        <c:lblOffset val="100"/>
        <c:noMultiLvlLbl val="0"/>
      </c:catAx>
      <c:valAx>
        <c:axId val="536562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0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85238"/>
        <c:crosses val="autoZero"/>
        <c:auto val="1"/>
        <c:lblOffset val="100"/>
        <c:noMultiLvlLbl val="0"/>
      </c:catAx>
      <c:valAx>
        <c:axId val="51185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3584"/>
        <c:crosses val="autoZero"/>
        <c:auto val="1"/>
        <c:lblOffset val="100"/>
        <c:noMultiLvlLbl val="0"/>
      </c:catAx>
      <c:valAx>
        <c:axId val="52363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3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auto val="1"/>
        <c:lblOffset val="100"/>
        <c:noMultiLvlLbl val="0"/>
      </c:catAx>
      <c:valAx>
        <c:axId val="5576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7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auto val="1"/>
        <c:lblOffset val="100"/>
        <c:noMultiLvlLbl val="0"/>
      </c:catAx>
      <c:valAx>
        <c:axId val="208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auto val="1"/>
        <c:lblOffset val="100"/>
        <c:noMultiLvlLbl val="0"/>
      </c:catAx>
      <c:valAx>
        <c:axId val="11270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auto val="1"/>
        <c:lblOffset val="100"/>
        <c:noMultiLvlLbl val="0"/>
      </c:catAx>
      <c:valAx>
        <c:axId val="404808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auto val="1"/>
        <c:lblOffset val="100"/>
        <c:noMultiLvlLbl val="0"/>
      </c:catAx>
      <c:valAx>
        <c:axId val="57724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19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755735"/>
        <c:axId val="45148432"/>
      </c:bar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auto val="1"/>
        <c:lblOffset val="100"/>
        <c:noMultiLvlLbl val="0"/>
      </c:catAx>
      <c:valAx>
        <c:axId val="45148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auto val="1"/>
        <c:lblOffset val="100"/>
        <c:noMultiLvlLbl val="0"/>
      </c:catAx>
      <c:valAx>
        <c:axId val="33144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auto val="1"/>
        <c:lblOffset val="100"/>
        <c:noMultiLvlLbl val="0"/>
      </c:catAx>
      <c:valAx>
        <c:axId val="273355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auto val="1"/>
        <c:lblOffset val="100"/>
        <c:noMultiLvlLbl val="0"/>
      </c:catAx>
      <c:valAx>
        <c:axId val="4086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96553"/>
        <c:axId val="1260114"/>
      </c:bar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341027"/>
        <c:axId val="34960380"/>
      </c:bar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207965"/>
        <c:axId val="13218502"/>
      </c:bar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auto val="1"/>
        <c:lblOffset val="100"/>
        <c:noMultiLvlLbl val="0"/>
      </c:catAx>
      <c:valAx>
        <c:axId val="132185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07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720497"/>
        <c:axId val="21940154"/>
      </c:bar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243659"/>
        <c:axId val="32322020"/>
      </c:bar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2020"/>
        <c:crosses val="autoZero"/>
        <c:auto val="1"/>
        <c:lblOffset val="100"/>
        <c:noMultiLvlLbl val="0"/>
      </c:catAx>
      <c:valAx>
        <c:axId val="3232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2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6519131"/>
        <c:axId val="60236724"/>
      </c:bar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6724"/>
        <c:crosses val="autoZero"/>
        <c:auto val="1"/>
        <c:lblOffset val="100"/>
        <c:noMultiLvlLbl val="0"/>
      </c:catAx>
      <c:valAx>
        <c:axId val="60236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19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6446"/>
        <c:crosses val="autoZero"/>
        <c:auto val="1"/>
        <c:lblOffset val="100"/>
        <c:noMultiLvlLbl val="0"/>
      </c:catAx>
      <c:valAx>
        <c:axId val="47336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9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6888"/>
        <c:crosses val="autoZero"/>
        <c:auto val="1"/>
        <c:lblOffset val="100"/>
        <c:noMultiLvlLbl val="0"/>
      </c:catAx>
      <c:valAx>
        <c:axId val="9046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9298"/>
        <c:crosses val="autoZero"/>
        <c:auto val="1"/>
        <c:lblOffset val="100"/>
        <c:noMultiLvlLbl val="0"/>
      </c:catAx>
      <c:valAx>
        <c:axId val="61709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3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1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9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3668"/>
        <c:crosses val="autoZero"/>
        <c:auto val="1"/>
        <c:lblOffset val="100"/>
        <c:noMultiLvlLbl val="0"/>
      </c:catAx>
      <c:valAx>
        <c:axId val="195536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3246"/>
        <c:crosses val="autoZero"/>
        <c:auto val="1"/>
        <c:lblOffset val="100"/>
        <c:noMultiLvlLbl val="0"/>
      </c:catAx>
      <c:valAx>
        <c:axId val="40343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6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auto val="1"/>
        <c:lblOffset val="100"/>
        <c:noMultiLvlLbl val="0"/>
      </c:catAx>
      <c:valAx>
        <c:axId val="465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6543993"/>
        <c:axId val="14678210"/>
      </c:bar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78210"/>
        <c:crosses val="autoZero"/>
        <c:auto val="1"/>
        <c:lblOffset val="100"/>
        <c:noMultiLvlLbl val="0"/>
      </c:catAx>
      <c:valAx>
        <c:axId val="1467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84332"/>
        <c:crosses val="autoZero"/>
        <c:auto val="1"/>
        <c:lblOffset val="100"/>
        <c:noMultiLvlLbl val="0"/>
      </c:catAx>
      <c:valAx>
        <c:axId val="480843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6790"/>
        <c:crosses val="autoZero"/>
        <c:auto val="1"/>
        <c:lblOffset val="100"/>
        <c:noMultiLvlLbl val="0"/>
      </c:catAx>
      <c:valAx>
        <c:axId val="2516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1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466"/>
        <c:crosses val="autoZero"/>
        <c:auto val="1"/>
        <c:lblOffset val="100"/>
        <c:noMultiLvlLbl val="0"/>
      </c:catAx>
      <c:valAx>
        <c:axId val="3879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0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01300"/>
        <c:crosses val="autoZero"/>
        <c:auto val="1"/>
        <c:lblOffset val="100"/>
        <c:noMultiLvlLbl val="0"/>
      </c:catAx>
      <c:valAx>
        <c:axId val="45801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1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790"/>
        <c:crosses val="autoZero"/>
        <c:auto val="1"/>
        <c:lblOffset val="100"/>
        <c:noMultiLvlLbl val="0"/>
      </c:catAx>
      <c:valAx>
        <c:axId val="18917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51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7116"/>
        <c:crosses val="autoZero"/>
        <c:auto val="1"/>
        <c:lblOffset val="100"/>
        <c:noMultiLvlLbl val="0"/>
      </c:catAx>
      <c:valAx>
        <c:axId val="432771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4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949725"/>
        <c:axId val="15785478"/>
      </c:bar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auto val="1"/>
        <c:lblOffset val="100"/>
        <c:noMultiLvlLbl val="0"/>
      </c:catAx>
      <c:valAx>
        <c:axId val="157854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49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5312"/>
        <c:crosses val="autoZero"/>
        <c:auto val="1"/>
        <c:lblOffset val="100"/>
        <c:noMultiLvlLbl val="0"/>
      </c:catAx>
      <c:valAx>
        <c:axId val="35553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auto val="1"/>
        <c:lblOffset val="100"/>
        <c:noMultiLvlLbl val="0"/>
      </c:catAx>
      <c:valAx>
        <c:axId val="19544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auto val="1"/>
        <c:lblOffset val="100"/>
        <c:noMultiLvlLbl val="0"/>
      </c:catAx>
      <c:valAx>
        <c:axId val="39627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8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auto val="1"/>
        <c:lblOffset val="100"/>
        <c:noMultiLvlLbl val="0"/>
      </c:catAx>
      <c:valAx>
        <c:axId val="556739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1"/>
        <c:lblOffset val="100"/>
        <c:noMultiLvlLbl val="0"/>
      </c:catAx>
      <c:valAx>
        <c:axId val="132973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455963"/>
        <c:axId val="2341620"/>
      </c:bar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5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684029"/>
        <c:axId val="16720806"/>
      </c:bar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4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6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9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7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023503"/>
        <c:axId val="39340616"/>
      </c:bar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18521225"/>
        <c:axId val="32473298"/>
      </c:bar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21125"/>
        <c:axId val="55754670"/>
      </c:bar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1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866099"/>
        <c:axId val="9359436"/>
      </c:bar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033671"/>
        <c:axId val="2649856"/>
      </c:bar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33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4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2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1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9407"/>
        <c:axId val="3324664"/>
      </c:bar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auto val="1"/>
        <c:lblOffset val="100"/>
        <c:noMultiLvlLbl val="0"/>
      </c:catAx>
      <c:valAx>
        <c:axId val="33246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921977"/>
        <c:axId val="862338"/>
      </c:bar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1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auto val="1"/>
        <c:lblOffset val="100"/>
        <c:noMultiLvlLbl val="0"/>
      </c:catAx>
      <c:valAx>
        <c:axId val="27405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auto val="1"/>
        <c:lblOffset val="100"/>
        <c:noMultiLvlLbl val="0"/>
      </c:catAx>
      <c:valAx>
        <c:axId val="2065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11004873"/>
        <c:axId val="31934994"/>
      </c:lineChart>
      <c:date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auto val="0"/>
        <c:noMultiLvlLbl val="0"/>
      </c:dateAx>
      <c:valAx>
        <c:axId val="3193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auto val="1"/>
        <c:lblOffset val="100"/>
        <c:noMultiLvlLbl val="0"/>
      </c:catAx>
      <c:valAx>
        <c:axId val="6251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auto val="1"/>
        <c:lblOffset val="100"/>
        <c:noMultiLvlLbl val="0"/>
      </c:catAx>
      <c:valAx>
        <c:axId val="30314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4772"/>
        <c:crosses val="autoZero"/>
        <c:auto val="1"/>
        <c:lblOffset val="100"/>
        <c:noMultiLvlLbl val="0"/>
      </c:catAx>
      <c:valAx>
        <c:axId val="395947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808629"/>
        <c:axId val="53059934"/>
      </c:bar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auto val="1"/>
        <c:lblOffset val="100"/>
        <c:noMultiLvlLbl val="0"/>
      </c:catAx>
      <c:valAx>
        <c:axId val="2887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7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auto val="1"/>
        <c:lblOffset val="100"/>
        <c:noMultiLvlLbl val="0"/>
      </c:catAx>
      <c:valAx>
        <c:axId val="325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516579"/>
        <c:axId val="19322620"/>
      </c:bar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6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977385"/>
        <c:axId val="24252146"/>
      </c:bar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899109"/>
        <c:axId val="45656526"/>
      </c:bar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99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255551"/>
        <c:axId val="7191096"/>
      </c:bar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5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719865"/>
        <c:axId val="45607874"/>
      </c:bar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9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817683"/>
        <c:axId val="3250284"/>
      </c:bar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17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252557"/>
        <c:axId val="61946422"/>
      </c:bar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913417"/>
        <c:axId val="46567570"/>
      </c:bar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48656007"/>
        <c:axId val="35250880"/>
      </c:area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48822465"/>
        <c:axId val="36749002"/>
      </c:area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62305563"/>
        <c:axId val="23879156"/>
      </c:area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3585813"/>
        <c:axId val="55163454"/>
      </c:area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6709039"/>
        <c:axId val="39054760"/>
      </c:area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1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8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L23" sqref="L23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2290</v>
      </c>
      <c r="D24" s="135">
        <v>13553</v>
      </c>
      <c r="E24" s="58">
        <v>2370</v>
      </c>
      <c r="F24" s="135">
        <v>13319</v>
      </c>
      <c r="G24" s="57">
        <v>78</v>
      </c>
      <c r="H24" s="270">
        <v>271</v>
      </c>
    </row>
    <row r="25" spans="1:8" ht="15" customHeight="1">
      <c r="A25" s="138" t="s">
        <v>124</v>
      </c>
      <c r="B25" s="139"/>
      <c r="C25" s="118">
        <v>2212</v>
      </c>
      <c r="D25" s="136">
        <v>16353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2627</v>
      </c>
      <c r="D26" s="137">
        <v>11639</v>
      </c>
      <c r="E26" s="72">
        <v>2938</v>
      </c>
      <c r="F26" s="137">
        <v>11302</v>
      </c>
      <c r="G26" s="57">
        <v>67</v>
      </c>
      <c r="H26" s="270">
        <v>248</v>
      </c>
    </row>
    <row r="27" spans="1:8" ht="15" customHeight="1">
      <c r="A27" s="140" t="s">
        <v>27</v>
      </c>
      <c r="B27" s="141"/>
      <c r="C27" s="54">
        <f>SUM(C24:C26)</f>
        <v>7129</v>
      </c>
      <c r="D27" s="61">
        <f>D24+D25+D26</f>
        <v>41545</v>
      </c>
      <c r="E27" s="60">
        <f>SUM(E24:E26)</f>
        <v>7510</v>
      </c>
      <c r="F27" s="55">
        <f>SUM(F24:F26)</f>
        <v>41029</v>
      </c>
      <c r="G27" s="54">
        <f>G24+G25+G26</f>
        <v>145</v>
      </c>
      <c r="H27" s="61">
        <f>H24+H25+H26</f>
        <v>519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7129</v>
      </c>
      <c r="D31" s="130">
        <f>D27+D28+D29+D30</f>
        <v>41545</v>
      </c>
      <c r="E31" s="271">
        <f>E27</f>
        <v>7510</v>
      </c>
      <c r="F31" s="271">
        <f>F27</f>
        <v>41029</v>
      </c>
      <c r="G31" s="272">
        <f>G27+G28+G29+G30</f>
        <v>145</v>
      </c>
      <c r="H31" s="273">
        <f>H27+H28+H29+H30</f>
        <v>519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E84" sqref="E84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3126</v>
      </c>
      <c r="C7" s="35">
        <f>B7/F12</f>
        <v>0.07524371163798291</v>
      </c>
      <c r="D7" s="62">
        <f>D32+D56+D80</f>
        <v>3011</v>
      </c>
      <c r="E7" s="36">
        <f>D7/F12</f>
        <v>0.0724756288362017</v>
      </c>
      <c r="F7" s="37">
        <f aca="true" t="shared" si="0" ref="F7:G11">B7+D7</f>
        <v>6137</v>
      </c>
      <c r="G7" s="38">
        <f t="shared" si="0"/>
        <v>0.1477193404741846</v>
      </c>
    </row>
    <row r="8" spans="1:7" ht="12.75">
      <c r="A8" s="29" t="s">
        <v>10</v>
      </c>
      <c r="B8" s="63">
        <f>B33+B57+B81</f>
        <v>5882</v>
      </c>
      <c r="C8" s="39">
        <f>B8/F12</f>
        <v>0.1415814177398002</v>
      </c>
      <c r="D8" s="63">
        <f>D33+D57+D81</f>
        <v>5768</v>
      </c>
      <c r="E8" s="40">
        <f>D8/F12</f>
        <v>0.1388374052232519</v>
      </c>
      <c r="F8" s="41">
        <f t="shared" si="0"/>
        <v>11650</v>
      </c>
      <c r="G8" s="42">
        <f t="shared" si="0"/>
        <v>0.2804188229630521</v>
      </c>
    </row>
    <row r="9" spans="1:7" ht="12.75">
      <c r="A9" s="30" t="s">
        <v>11</v>
      </c>
      <c r="B9" s="63">
        <f>B34+B58+B82</f>
        <v>3442</v>
      </c>
      <c r="C9" s="39">
        <f>B9/F12</f>
        <v>0.08284992177157299</v>
      </c>
      <c r="D9" s="63">
        <f>D34+D58+D82</f>
        <v>3177</v>
      </c>
      <c r="E9" s="40">
        <f>D9/F12</f>
        <v>0.07647129618485979</v>
      </c>
      <c r="F9" s="41">
        <f t="shared" si="0"/>
        <v>6619</v>
      </c>
      <c r="G9" s="42">
        <f t="shared" si="0"/>
        <v>0.15932121795643278</v>
      </c>
    </row>
    <row r="10" spans="1:7" ht="12.75">
      <c r="A10" s="31" t="s">
        <v>12</v>
      </c>
      <c r="B10" s="63">
        <f>B35+B59+B83</f>
        <v>6958</v>
      </c>
      <c r="C10" s="39">
        <f>B10/F12</f>
        <v>0.1674810446503791</v>
      </c>
      <c r="D10" s="63">
        <f>D35+D59+D83</f>
        <v>9199</v>
      </c>
      <c r="E10" s="40">
        <f>D10/F12</f>
        <v>0.2214225538572632</v>
      </c>
      <c r="F10" s="41">
        <f t="shared" si="0"/>
        <v>16157</v>
      </c>
      <c r="G10" s="42">
        <f t="shared" si="0"/>
        <v>0.38890359850764233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0.010639066072932964</v>
      </c>
      <c r="D11" s="64">
        <f>D36+D60+D84</f>
        <v>540</v>
      </c>
      <c r="E11" s="44">
        <f>D11/F12</f>
        <v>0.012997954025755206</v>
      </c>
      <c r="F11" s="45">
        <f t="shared" si="0"/>
        <v>982</v>
      </c>
      <c r="G11" s="46">
        <f t="shared" si="0"/>
        <v>0.02363702009868817</v>
      </c>
    </row>
    <row r="12" spans="1:7" ht="13.5" thickBot="1">
      <c r="A12" s="34" t="s">
        <v>26</v>
      </c>
      <c r="B12" s="47">
        <f>B7+B8+B9+B10+B11</f>
        <v>19850</v>
      </c>
      <c r="C12" s="48">
        <f>SUM(C7:C11)</f>
        <v>0.4777951618726682</v>
      </c>
      <c r="D12" s="47">
        <f>D7+D8+D9+D10+D11</f>
        <v>21695</v>
      </c>
      <c r="E12" s="48">
        <f>SUM(E7:E11)</f>
        <v>0.5222048381273318</v>
      </c>
      <c r="F12" s="47">
        <f>SUM(F7:F11)</f>
        <v>41545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894</v>
      </c>
      <c r="C32" s="35">
        <f>B32/F37</f>
        <v>0.06596325536781525</v>
      </c>
      <c r="D32" s="147">
        <v>849</v>
      </c>
      <c r="E32" s="36">
        <f>D32/F37</f>
        <v>0.06264295727883125</v>
      </c>
      <c r="F32" s="37">
        <f aca="true" t="shared" si="1" ref="F32:G37">B32+D32</f>
        <v>1743</v>
      </c>
      <c r="G32" s="38">
        <f t="shared" si="1"/>
        <v>0.1286062126466465</v>
      </c>
      <c r="H32" s="143"/>
      <c r="I32" s="143"/>
    </row>
    <row r="33" spans="1:9" ht="12.75">
      <c r="A33" s="284" t="s">
        <v>10</v>
      </c>
      <c r="B33" s="148">
        <v>1942</v>
      </c>
      <c r="C33" s="285">
        <f>B33/F37</f>
        <v>0.14328930864015346</v>
      </c>
      <c r="D33" s="148">
        <v>1991</v>
      </c>
      <c r="E33" s="40">
        <f>D33/F37</f>
        <v>0.14690474433704714</v>
      </c>
      <c r="F33" s="41">
        <f t="shared" si="1"/>
        <v>3933</v>
      </c>
      <c r="G33" s="42">
        <f t="shared" si="1"/>
        <v>0.2901940529772006</v>
      </c>
      <c r="H33" s="143"/>
      <c r="I33" s="143"/>
    </row>
    <row r="34" spans="1:9" ht="12.75">
      <c r="A34" s="30" t="s">
        <v>11</v>
      </c>
      <c r="B34" s="148">
        <v>1281</v>
      </c>
      <c r="C34" s="39">
        <f>B34/F37</f>
        <v>0.09451781893307755</v>
      </c>
      <c r="D34" s="148">
        <v>1179</v>
      </c>
      <c r="E34" s="40">
        <f>D34/F37</f>
        <v>0.0869918099313805</v>
      </c>
      <c r="F34" s="41">
        <f t="shared" si="1"/>
        <v>2460</v>
      </c>
      <c r="G34" s="42">
        <f t="shared" si="1"/>
        <v>0.18150962886445804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0.15450453774072162</v>
      </c>
      <c r="D35" s="148">
        <v>3033</v>
      </c>
      <c r="E35" s="40">
        <f>D35/F37</f>
        <v>0.22378809119752086</v>
      </c>
      <c r="F35" s="41">
        <f t="shared" si="1"/>
        <v>5127</v>
      </c>
      <c r="G35" s="42">
        <f t="shared" si="1"/>
        <v>0.37829262893824245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0.007526009001697041</v>
      </c>
      <c r="D36" s="149">
        <v>188</v>
      </c>
      <c r="E36" s="44">
        <f>D36/F37</f>
        <v>0.01387146757175533</v>
      </c>
      <c r="F36" s="45">
        <f t="shared" si="1"/>
        <v>290</v>
      </c>
      <c r="G36" s="46">
        <f t="shared" si="1"/>
        <v>0.02139747657345237</v>
      </c>
      <c r="H36" s="143"/>
      <c r="I36" s="143"/>
    </row>
    <row r="37" spans="1:7" ht="13.5" thickBot="1">
      <c r="A37" s="34" t="s">
        <v>128</v>
      </c>
      <c r="B37" s="47">
        <f>SUM(B32:B36)</f>
        <v>6313</v>
      </c>
      <c r="C37" s="48">
        <f>B37/F37</f>
        <v>0.4658009296834649</v>
      </c>
      <c r="D37" s="47">
        <f>SUM(D32:D36)</f>
        <v>7240</v>
      </c>
      <c r="E37" s="48">
        <f>D37/F37</f>
        <v>0.5341990703165351</v>
      </c>
      <c r="F37" s="47">
        <f t="shared" si="1"/>
        <v>13553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1237</v>
      </c>
      <c r="C56" s="36">
        <f>B56/F61</f>
        <v>0.07564361279275973</v>
      </c>
      <c r="D56" s="288">
        <v>1233</v>
      </c>
      <c r="E56" s="36">
        <f>D56/F61</f>
        <v>0.07539900935608146</v>
      </c>
      <c r="F56" s="37">
        <f>B56+D56</f>
        <v>2470</v>
      </c>
      <c r="G56" s="38">
        <f>F56/F61</f>
        <v>0.1510426221488412</v>
      </c>
      <c r="H56" s="16"/>
    </row>
    <row r="57" spans="1:8" ht="12.75">
      <c r="A57" s="29" t="s">
        <v>10</v>
      </c>
      <c r="B57" s="289">
        <v>2298</v>
      </c>
      <c r="C57" s="40">
        <f>B57/F61</f>
        <v>0.14052467437167493</v>
      </c>
      <c r="D57" s="289">
        <v>2278</v>
      </c>
      <c r="E57" s="40">
        <f>D57/F61</f>
        <v>0.1393016571882835</v>
      </c>
      <c r="F57" s="41">
        <f>B57+D57</f>
        <v>4576</v>
      </c>
      <c r="G57" s="42">
        <f>F57/F61</f>
        <v>0.2798263315599584</v>
      </c>
      <c r="H57" s="16"/>
    </row>
    <row r="58" spans="1:7" ht="12.75">
      <c r="A58" s="30" t="s">
        <v>11</v>
      </c>
      <c r="B58" s="289">
        <v>1143</v>
      </c>
      <c r="C58" s="40">
        <f>B58/F61</f>
        <v>0.06989543203082003</v>
      </c>
      <c r="D58" s="289">
        <v>1097</v>
      </c>
      <c r="E58" s="40">
        <f>D58/F61</f>
        <v>0.06708249250901975</v>
      </c>
      <c r="F58" s="41">
        <f>B58+D58</f>
        <v>2240</v>
      </c>
      <c r="G58" s="42">
        <f>F58/F61</f>
        <v>0.13697792453983978</v>
      </c>
    </row>
    <row r="59" spans="1:8" ht="12.75">
      <c r="A59" s="31" t="s">
        <v>12</v>
      </c>
      <c r="B59" s="289">
        <v>3091</v>
      </c>
      <c r="C59" s="40">
        <v>34.42</v>
      </c>
      <c r="D59" s="289">
        <v>3502</v>
      </c>
      <c r="E59" s="40">
        <f>D59/F61</f>
        <v>0.2141503088118388</v>
      </c>
      <c r="F59" s="41">
        <f>B59+D59</f>
        <v>6593</v>
      </c>
      <c r="G59" s="42">
        <f>F59/F61</f>
        <v>0.4031676145049838</v>
      </c>
      <c r="H59" s="16"/>
    </row>
    <row r="60" spans="1:7" ht="13.5" thickBot="1">
      <c r="A60" s="32" t="s">
        <v>13</v>
      </c>
      <c r="B60" s="290">
        <v>267</v>
      </c>
      <c r="C60" s="44">
        <f>B60/F61</f>
        <v>0.016327279398275545</v>
      </c>
      <c r="D60" s="290">
        <v>207</v>
      </c>
      <c r="E60" s="44">
        <f>D60/F61</f>
        <v>0.012658227848101266</v>
      </c>
      <c r="F60" s="45">
        <f>B60+D60</f>
        <v>474</v>
      </c>
      <c r="G60" s="46">
        <f>F60/F61</f>
        <v>0.028985507246376812</v>
      </c>
    </row>
    <row r="61" spans="1:7" ht="13.5" thickBot="1">
      <c r="A61" s="34" t="s">
        <v>131</v>
      </c>
      <c r="B61" s="47">
        <f aca="true" t="shared" si="2" ref="B61:G61">SUM(B56:B60)</f>
        <v>8036</v>
      </c>
      <c r="C61" s="48">
        <f t="shared" si="2"/>
        <v>34.72239099859353</v>
      </c>
      <c r="D61" s="47">
        <f t="shared" si="2"/>
        <v>8317</v>
      </c>
      <c r="E61" s="48">
        <f t="shared" si="2"/>
        <v>0.5085916957133247</v>
      </c>
      <c r="F61" s="47">
        <f t="shared" si="2"/>
        <v>16353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995</v>
      </c>
      <c r="C80" s="35">
        <f>B80/F85</f>
        <v>0.08548844402440073</v>
      </c>
      <c r="D80" s="144">
        <v>929</v>
      </c>
      <c r="E80" s="36">
        <f>D80/F85</f>
        <v>0.0798178537675058</v>
      </c>
      <c r="F80" s="37">
        <f>B80+D80</f>
        <v>1924</v>
      </c>
      <c r="G80" s="38">
        <f>F80/F85</f>
        <v>0.16530629779190653</v>
      </c>
      <c r="H80" s="16"/>
    </row>
    <row r="81" spans="1:8" ht="12.75">
      <c r="A81" s="29" t="s">
        <v>10</v>
      </c>
      <c r="B81" s="145">
        <v>1642</v>
      </c>
      <c r="C81" s="39">
        <f>B81/F85</f>
        <v>0.14107741214881003</v>
      </c>
      <c r="D81" s="145">
        <v>1499</v>
      </c>
      <c r="E81" s="40">
        <f>D81/F85</f>
        <v>0.12879113325887104</v>
      </c>
      <c r="F81" s="41">
        <f>B81+D81</f>
        <v>3141</v>
      </c>
      <c r="G81" s="42">
        <f>F81/F85</f>
        <v>0.26986854540768107</v>
      </c>
      <c r="H81" s="16"/>
    </row>
    <row r="82" spans="1:7" ht="12.75">
      <c r="A82" s="30" t="s">
        <v>11</v>
      </c>
      <c r="B82" s="145">
        <v>1018</v>
      </c>
      <c r="C82" s="39">
        <f>B82/F85</f>
        <v>0.0874645588108944</v>
      </c>
      <c r="D82" s="145">
        <v>901</v>
      </c>
      <c r="E82" s="40">
        <f>D82/F85</f>
        <v>0.07741214881003522</v>
      </c>
      <c r="F82" s="41">
        <f>B82+D82</f>
        <v>1919</v>
      </c>
      <c r="G82" s="42">
        <f>F82/F85</f>
        <v>0.16487670762092962</v>
      </c>
    </row>
    <row r="83" spans="1:8" ht="12.75">
      <c r="A83" s="31" t="s">
        <v>12</v>
      </c>
      <c r="B83" s="145">
        <v>1773</v>
      </c>
      <c r="C83" s="39">
        <f>B83/F85</f>
        <v>0.1523326746284045</v>
      </c>
      <c r="D83" s="145">
        <v>2664</v>
      </c>
      <c r="E83" s="40">
        <f>D83/F85</f>
        <v>0.22888564309648596</v>
      </c>
      <c r="F83" s="41">
        <f>B83+D83</f>
        <v>4437</v>
      </c>
      <c r="G83" s="42">
        <f>F83/F85</f>
        <v>0.38121831772489045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0.006272016496262566</v>
      </c>
      <c r="D84" s="146">
        <v>145</v>
      </c>
      <c r="E84" s="44">
        <f>D84/F85</f>
        <v>0.012458114958329753</v>
      </c>
      <c r="F84" s="45">
        <f>B84+D84</f>
        <v>218</v>
      </c>
      <c r="G84" s="46">
        <f>F84/F85</f>
        <v>0.01873013145459232</v>
      </c>
    </row>
    <row r="85" spans="1:7" ht="13.5" thickBot="1">
      <c r="A85" s="34" t="s">
        <v>136</v>
      </c>
      <c r="B85" s="47">
        <f aca="true" t="shared" si="3" ref="B85:G85">SUM(B80:B84)</f>
        <v>5501</v>
      </c>
      <c r="C85" s="48">
        <f t="shared" si="3"/>
        <v>0.47263510610877224</v>
      </c>
      <c r="D85" s="47">
        <f t="shared" si="3"/>
        <v>6138</v>
      </c>
      <c r="E85" s="48">
        <f t="shared" si="3"/>
        <v>0.5273648938912278</v>
      </c>
      <c r="F85" s="47">
        <f t="shared" si="3"/>
        <v>11639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4" activePane="bottomLeft" state="split"/>
      <selection pane="topLeft" activeCell="J1" sqref="A1:IV16384"/>
      <selection pane="bottomLeft" activeCell="D26" sqref="D2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13509</v>
      </c>
      <c r="C6" s="306">
        <v>6</v>
      </c>
      <c r="D6" s="307">
        <v>42</v>
      </c>
      <c r="E6" s="307">
        <v>7</v>
      </c>
      <c r="F6" s="307">
        <v>4</v>
      </c>
      <c r="G6" s="307">
        <v>0</v>
      </c>
      <c r="H6" s="308">
        <f>C6+D6+F6+E6</f>
        <v>59</v>
      </c>
      <c r="I6" s="307">
        <v>0</v>
      </c>
      <c r="J6" s="307">
        <v>0</v>
      </c>
      <c r="K6" s="307">
        <v>3</v>
      </c>
      <c r="L6" s="307">
        <v>0</v>
      </c>
      <c r="M6" s="307">
        <v>0</v>
      </c>
      <c r="N6" s="307">
        <v>0</v>
      </c>
      <c r="O6" s="307">
        <v>12</v>
      </c>
      <c r="P6" s="308">
        <f>O6+N6+M6+L6+K6+J6+I6</f>
        <v>15</v>
      </c>
      <c r="Q6" s="308">
        <f>(H6-P6)+B6</f>
        <v>13553</v>
      </c>
    </row>
    <row r="7" spans="1:17" ht="12.75">
      <c r="A7" s="256" t="s">
        <v>138</v>
      </c>
      <c r="B7" s="305">
        <v>16305</v>
      </c>
      <c r="C7" s="309">
        <v>0</v>
      </c>
      <c r="D7" s="310">
        <v>61</v>
      </c>
      <c r="E7" s="310">
        <v>1</v>
      </c>
      <c r="F7" s="310">
        <v>0</v>
      </c>
      <c r="G7" s="310">
        <v>3</v>
      </c>
      <c r="H7" s="311">
        <f>G7+F7+E7+D7+C7</f>
        <v>65</v>
      </c>
      <c r="I7" s="310">
        <v>17</v>
      </c>
      <c r="J7" s="310">
        <v>0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17</v>
      </c>
      <c r="Q7" s="311">
        <f>B7+H7-P7</f>
        <v>16353</v>
      </c>
    </row>
    <row r="8" spans="1:17" ht="15" customHeight="1">
      <c r="A8" s="256" t="s">
        <v>139</v>
      </c>
      <c r="B8" s="305">
        <v>11497</v>
      </c>
      <c r="C8" s="309">
        <v>105</v>
      </c>
      <c r="D8" s="310">
        <v>49</v>
      </c>
      <c r="E8" s="310">
        <v>3</v>
      </c>
      <c r="F8" s="310">
        <v>0</v>
      </c>
      <c r="G8" s="310">
        <v>0</v>
      </c>
      <c r="H8" s="311">
        <f>G8+F8+E8+D8+C8</f>
        <v>157</v>
      </c>
      <c r="I8" s="310">
        <v>1</v>
      </c>
      <c r="J8" s="310">
        <v>0</v>
      </c>
      <c r="K8" s="310">
        <v>8</v>
      </c>
      <c r="L8" s="310">
        <v>0</v>
      </c>
      <c r="M8" s="310">
        <v>0</v>
      </c>
      <c r="N8" s="310">
        <v>0</v>
      </c>
      <c r="O8" s="310">
        <v>6</v>
      </c>
      <c r="P8" s="311">
        <f>O8+N8+M8+L8+K8+J8+I8</f>
        <v>15</v>
      </c>
      <c r="Q8" s="311">
        <f>B8+H8-P8</f>
        <v>11639</v>
      </c>
    </row>
    <row r="9" spans="1:17" ht="13.5" customHeight="1">
      <c r="A9" s="274" t="s">
        <v>2</v>
      </c>
      <c r="B9" s="312">
        <f aca="true" t="shared" si="0" ref="B9:Q9">B6+B7+B8</f>
        <v>41311</v>
      </c>
      <c r="C9" s="312">
        <f t="shared" si="0"/>
        <v>111</v>
      </c>
      <c r="D9" s="312">
        <f t="shared" si="0"/>
        <v>152</v>
      </c>
      <c r="E9" s="312">
        <f t="shared" si="0"/>
        <v>11</v>
      </c>
      <c r="F9" s="312">
        <f t="shared" si="0"/>
        <v>4</v>
      </c>
      <c r="G9" s="312">
        <f t="shared" si="0"/>
        <v>3</v>
      </c>
      <c r="H9" s="312">
        <f t="shared" si="0"/>
        <v>281</v>
      </c>
      <c r="I9" s="312">
        <f t="shared" si="0"/>
        <v>18</v>
      </c>
      <c r="J9" s="312">
        <f t="shared" si="0"/>
        <v>0</v>
      </c>
      <c r="K9" s="312">
        <f t="shared" si="0"/>
        <v>11</v>
      </c>
      <c r="L9" s="312">
        <f t="shared" si="0"/>
        <v>0</v>
      </c>
      <c r="M9" s="312">
        <f t="shared" si="0"/>
        <v>0</v>
      </c>
      <c r="N9" s="312">
        <f t="shared" si="0"/>
        <v>0</v>
      </c>
      <c r="O9" s="312">
        <f t="shared" si="0"/>
        <v>18</v>
      </c>
      <c r="P9" s="312">
        <f t="shared" si="0"/>
        <v>47</v>
      </c>
      <c r="Q9" s="312">
        <f t="shared" si="0"/>
        <v>41545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C151" sqref="C15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May 2012"</f>
        <v>As of  25 May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1410</v>
      </c>
      <c r="C6" s="221">
        <f>A6*B6</f>
        <v>1410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585</v>
      </c>
      <c r="C7" s="221">
        <f aca="true" t="shared" si="0" ref="C7:C30">A7*B7</f>
        <v>1170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485</v>
      </c>
      <c r="C8" s="221">
        <f t="shared" si="0"/>
        <v>1455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533</v>
      </c>
      <c r="C9" s="221">
        <f t="shared" si="0"/>
        <v>2132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564</v>
      </c>
      <c r="C10" s="221">
        <f t="shared" si="0"/>
        <v>2820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573</v>
      </c>
      <c r="C11" s="221">
        <f t="shared" si="0"/>
        <v>3438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599</v>
      </c>
      <c r="C12" s="221">
        <f t="shared" si="0"/>
        <v>4193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552</v>
      </c>
      <c r="C13" s="221">
        <f t="shared" si="0"/>
        <v>4416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471</v>
      </c>
      <c r="C14" s="221">
        <f t="shared" si="0"/>
        <v>4239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423</v>
      </c>
      <c r="C15" s="221">
        <f t="shared" si="0"/>
        <v>4230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300</v>
      </c>
      <c r="C16" s="221">
        <f t="shared" si="0"/>
        <v>3300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210</v>
      </c>
      <c r="C17" s="221">
        <f t="shared" si="0"/>
        <v>2520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145</v>
      </c>
      <c r="C18" s="221">
        <f t="shared" si="0"/>
        <v>1885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99</v>
      </c>
      <c r="C19" s="221">
        <f t="shared" si="0"/>
        <v>1386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70</v>
      </c>
      <c r="C20" s="221">
        <f t="shared" si="0"/>
        <v>1050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46</v>
      </c>
      <c r="C21" s="221">
        <f t="shared" si="0"/>
        <v>736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26</v>
      </c>
      <c r="C22" s="221">
        <f t="shared" si="0"/>
        <v>442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7129</v>
      </c>
      <c r="C31" s="224">
        <f>SUM(C6:C30)</f>
        <v>41545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455</v>
      </c>
      <c r="C53" s="221">
        <f>A53*B53</f>
        <v>455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152</v>
      </c>
      <c r="C54" s="221">
        <f aca="true" t="shared" si="2" ref="C54:C72">A54*B54</f>
        <v>304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187</v>
      </c>
      <c r="C58" s="221">
        <f t="shared" si="2"/>
        <v>1122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215</v>
      </c>
      <c r="C59" s="221">
        <f t="shared" si="2"/>
        <v>1505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208</v>
      </c>
      <c r="C60" s="221">
        <f t="shared" si="2"/>
        <v>1664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193</v>
      </c>
      <c r="C61" s="221">
        <f t="shared" si="2"/>
        <v>1737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158</v>
      </c>
      <c r="C62" s="221">
        <f t="shared" si="2"/>
        <v>1580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92</v>
      </c>
      <c r="C63" s="221">
        <f t="shared" si="2"/>
        <v>1012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63</v>
      </c>
      <c r="C64" s="221">
        <f t="shared" si="2"/>
        <v>756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40</v>
      </c>
      <c r="C65" s="221">
        <f t="shared" si="2"/>
        <v>520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21</v>
      </c>
      <c r="C66" s="221">
        <f t="shared" si="2"/>
        <v>294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17</v>
      </c>
      <c r="C67" s="221">
        <f t="shared" si="2"/>
        <v>255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9</v>
      </c>
      <c r="C68" s="221">
        <f t="shared" si="2"/>
        <v>144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12</v>
      </c>
      <c r="C69" s="221">
        <f t="shared" si="2"/>
        <v>204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1</v>
      </c>
      <c r="C71" s="230">
        <f t="shared" si="2"/>
        <v>19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>
        <v>1</v>
      </c>
      <c r="C72" s="230">
        <f t="shared" si="2"/>
        <v>20</v>
      </c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2290</v>
      </c>
      <c r="C78" s="224">
        <f>SUM(C53:C77)</f>
        <v>13553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188</v>
      </c>
      <c r="C100" s="246">
        <f>A100*B100</f>
        <v>188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157</v>
      </c>
      <c r="C102" s="246">
        <f t="shared" si="3"/>
        <v>471</v>
      </c>
    </row>
    <row r="103" spans="1:3" ht="12.75">
      <c r="A103" s="234">
        <v>4</v>
      </c>
      <c r="B103" s="291">
        <v>155</v>
      </c>
      <c r="C103" s="246">
        <f t="shared" si="3"/>
        <v>620</v>
      </c>
    </row>
    <row r="104" spans="1:3" ht="12.75">
      <c r="A104" s="234">
        <v>5</v>
      </c>
      <c r="B104" s="291">
        <v>158</v>
      </c>
      <c r="C104" s="246">
        <f t="shared" si="3"/>
        <v>790</v>
      </c>
    </row>
    <row r="105" spans="1:3" ht="12.75">
      <c r="A105" s="234">
        <v>6</v>
      </c>
      <c r="B105" s="291">
        <v>165</v>
      </c>
      <c r="C105" s="246">
        <f t="shared" si="3"/>
        <v>990</v>
      </c>
    </row>
    <row r="106" spans="1:3" ht="12.75">
      <c r="A106" s="234">
        <v>7</v>
      </c>
      <c r="B106" s="291">
        <v>174</v>
      </c>
      <c r="C106" s="246">
        <f t="shared" si="3"/>
        <v>1218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143</v>
      </c>
      <c r="C108" s="246">
        <f t="shared" si="3"/>
        <v>1287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147</v>
      </c>
      <c r="C110" s="246">
        <f t="shared" si="3"/>
        <v>1617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84</v>
      </c>
      <c r="C112" s="246">
        <f t="shared" si="3"/>
        <v>1092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51</v>
      </c>
      <c r="C114" s="246">
        <f t="shared" si="3"/>
        <v>765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13</v>
      </c>
      <c r="C118" s="246">
        <f t="shared" si="3"/>
        <v>247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2212</v>
      </c>
      <c r="C125" s="247">
        <f>SUM(C100:C124)</f>
        <v>16353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767</v>
      </c>
      <c r="C147" s="236">
        <f>A147*B147</f>
        <v>767</v>
      </c>
    </row>
    <row r="148" spans="1:3" ht="12.75">
      <c r="A148" s="234">
        <v>2</v>
      </c>
      <c r="B148" s="236">
        <v>271</v>
      </c>
      <c r="C148" s="236">
        <f aca="true" t="shared" si="4" ref="C148:C171">A148*B148</f>
        <v>542</v>
      </c>
    </row>
    <row r="149" spans="1:3" ht="12.75">
      <c r="A149" s="234">
        <v>3</v>
      </c>
      <c r="B149" s="236">
        <v>203</v>
      </c>
      <c r="C149" s="236">
        <f t="shared" si="4"/>
        <v>609</v>
      </c>
    </row>
    <row r="150" spans="1:3" ht="12.75">
      <c r="A150" s="234">
        <v>4</v>
      </c>
      <c r="B150" s="236">
        <v>234</v>
      </c>
      <c r="C150" s="236">
        <f t="shared" si="4"/>
        <v>936</v>
      </c>
    </row>
    <row r="151" spans="1:3" ht="12.75">
      <c r="A151" s="234">
        <v>5</v>
      </c>
      <c r="B151" s="236">
        <v>211</v>
      </c>
      <c r="C151" s="236">
        <f t="shared" si="4"/>
        <v>1055</v>
      </c>
    </row>
    <row r="152" spans="1:3" ht="12.75">
      <c r="A152" s="234">
        <v>6</v>
      </c>
      <c r="B152" s="236">
        <v>221</v>
      </c>
      <c r="C152" s="236">
        <f t="shared" si="4"/>
        <v>1326</v>
      </c>
    </row>
    <row r="153" spans="1:3" ht="12.75">
      <c r="A153" s="234">
        <v>7</v>
      </c>
      <c r="B153" s="236">
        <v>210</v>
      </c>
      <c r="C153" s="236">
        <f t="shared" si="4"/>
        <v>1470</v>
      </c>
    </row>
    <row r="154" spans="1:3" ht="12.75">
      <c r="A154" s="234">
        <v>8</v>
      </c>
      <c r="B154" s="236">
        <v>153</v>
      </c>
      <c r="C154" s="236">
        <f t="shared" si="4"/>
        <v>1224</v>
      </c>
    </row>
    <row r="155" spans="1:3" ht="12.75">
      <c r="A155" s="234">
        <v>9</v>
      </c>
      <c r="B155" s="236">
        <v>135</v>
      </c>
      <c r="C155" s="236">
        <f t="shared" si="4"/>
        <v>1215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21</v>
      </c>
      <c r="C159" s="236">
        <f t="shared" si="4"/>
        <v>273</v>
      </c>
    </row>
    <row r="160" spans="1:3" ht="12.75">
      <c r="A160" s="234">
        <v>14</v>
      </c>
      <c r="B160" s="236">
        <v>8</v>
      </c>
      <c r="C160" s="236">
        <f t="shared" si="4"/>
        <v>112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3</v>
      </c>
      <c r="C162" s="236">
        <f t="shared" si="4"/>
        <v>48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2627</v>
      </c>
      <c r="C172" s="239">
        <f>SUM(C147:C171)</f>
        <v>11639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E131" sqref="E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464</v>
      </c>
      <c r="E7" s="192">
        <f t="shared" si="0"/>
        <v>451</v>
      </c>
      <c r="F7" s="203">
        <f>D7+E7</f>
        <v>915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6330</v>
      </c>
      <c r="E8" s="243">
        <f t="shared" si="0"/>
        <v>7063</v>
      </c>
      <c r="F8" s="203">
        <f aca="true" t="shared" si="1" ref="F8:F21">D8+E8</f>
        <v>13393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327</v>
      </c>
      <c r="E9" s="243">
        <f t="shared" si="0"/>
        <v>349</v>
      </c>
      <c r="F9" s="203">
        <f t="shared" si="1"/>
        <v>676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674</v>
      </c>
      <c r="E10" s="243">
        <f t="shared" si="0"/>
        <v>708</v>
      </c>
      <c r="F10" s="203">
        <f t="shared" si="1"/>
        <v>1382</v>
      </c>
      <c r="G10" s="172"/>
    </row>
    <row r="11" spans="1:7" ht="12.75">
      <c r="A11" s="173" t="s">
        <v>92</v>
      </c>
      <c r="B11" s="177"/>
      <c r="C11" s="177"/>
      <c r="D11" s="243">
        <f t="shared" si="0"/>
        <v>833</v>
      </c>
      <c r="E11" s="243">
        <f t="shared" si="0"/>
        <v>903</v>
      </c>
      <c r="F11" s="203">
        <f t="shared" si="1"/>
        <v>1736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1297</v>
      </c>
      <c r="E12" s="243">
        <f t="shared" si="0"/>
        <v>1402</v>
      </c>
      <c r="F12" s="203">
        <f t="shared" si="1"/>
        <v>2699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1542</v>
      </c>
      <c r="E13" s="193">
        <f t="shared" si="0"/>
        <v>1697</v>
      </c>
      <c r="F13" s="203">
        <f t="shared" si="1"/>
        <v>3239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953</v>
      </c>
      <c r="E14" s="243">
        <f t="shared" si="0"/>
        <v>1000</v>
      </c>
      <c r="F14" s="203">
        <f t="shared" si="1"/>
        <v>1953</v>
      </c>
      <c r="G14" s="172"/>
    </row>
    <row r="15" spans="1:7" ht="12.75">
      <c r="A15" s="176" t="s">
        <v>89</v>
      </c>
      <c r="B15" s="177"/>
      <c r="C15" s="177"/>
      <c r="D15" s="243">
        <f t="shared" si="0"/>
        <v>1972</v>
      </c>
      <c r="E15" s="243">
        <f t="shared" si="0"/>
        <v>2263</v>
      </c>
      <c r="F15" s="203">
        <f t="shared" si="1"/>
        <v>4235</v>
      </c>
      <c r="G15" s="172"/>
    </row>
    <row r="16" spans="1:7" ht="12.75">
      <c r="A16" s="176" t="s">
        <v>157</v>
      </c>
      <c r="B16" s="177"/>
      <c r="C16" s="177"/>
      <c r="D16" s="243">
        <f t="shared" si="0"/>
        <v>2301</v>
      </c>
      <c r="E16" s="243">
        <f t="shared" si="0"/>
        <v>2341</v>
      </c>
      <c r="F16" s="203">
        <f t="shared" si="1"/>
        <v>4642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1060</v>
      </c>
      <c r="E18" s="243">
        <f t="shared" si="0"/>
        <v>1181</v>
      </c>
      <c r="F18" s="203">
        <f t="shared" si="1"/>
        <v>2241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109</v>
      </c>
      <c r="E19" s="193">
        <f t="shared" si="0"/>
        <v>114</v>
      </c>
      <c r="F19" s="203">
        <f t="shared" si="1"/>
        <v>223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1203</v>
      </c>
      <c r="E21" s="193">
        <f t="shared" si="0"/>
        <v>1176</v>
      </c>
      <c r="F21" s="203">
        <f t="shared" si="1"/>
        <v>2379</v>
      </c>
      <c r="G21" s="172"/>
    </row>
    <row r="22" spans="1:7" ht="12.75">
      <c r="A22" s="183" t="s">
        <v>26</v>
      </c>
      <c r="B22" s="184"/>
      <c r="C22" s="185"/>
      <c r="D22" s="186">
        <f>SUM(D7:D21)</f>
        <v>19916</v>
      </c>
      <c r="E22" s="187">
        <f>SUM(E7:E21)</f>
        <v>21629</v>
      </c>
      <c r="F22" s="187">
        <f>SUM(F7:F21)</f>
        <v>41545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3013</v>
      </c>
      <c r="E45" s="243">
        <v>3476</v>
      </c>
      <c r="F45" s="203">
        <f aca="true" t="shared" si="2" ref="F45:F58">D45+E45</f>
        <v>6489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159</v>
      </c>
      <c r="F46" s="203">
        <f t="shared" si="2"/>
        <v>300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370</v>
      </c>
      <c r="E48" s="243">
        <v>403</v>
      </c>
      <c r="F48" s="203">
        <f t="shared" si="2"/>
        <v>773</v>
      </c>
      <c r="G48" s="172"/>
    </row>
    <row r="49" spans="1:7" ht="15" customHeight="1">
      <c r="A49" s="176" t="s">
        <v>90</v>
      </c>
      <c r="B49" s="177"/>
      <c r="C49" s="177"/>
      <c r="D49" s="243">
        <v>230</v>
      </c>
      <c r="E49" s="243">
        <v>273</v>
      </c>
      <c r="F49" s="203">
        <f t="shared" si="2"/>
        <v>503</v>
      </c>
      <c r="G49" s="172"/>
    </row>
    <row r="50" spans="1:7" ht="12.75">
      <c r="A50" s="176" t="s">
        <v>117</v>
      </c>
      <c r="B50" s="174"/>
      <c r="C50" s="174"/>
      <c r="D50" s="193">
        <v>335</v>
      </c>
      <c r="E50" s="193">
        <v>330</v>
      </c>
      <c r="F50" s="203">
        <f t="shared" si="2"/>
        <v>665</v>
      </c>
      <c r="G50" s="172"/>
    </row>
    <row r="51" spans="1:7" ht="15" customHeight="1">
      <c r="A51" s="176" t="s">
        <v>91</v>
      </c>
      <c r="B51" s="174"/>
      <c r="C51" s="174"/>
      <c r="D51" s="193">
        <v>492</v>
      </c>
      <c r="E51" s="193">
        <v>567</v>
      </c>
      <c r="F51" s="203">
        <f t="shared" si="2"/>
        <v>1059</v>
      </c>
      <c r="G51" s="172"/>
    </row>
    <row r="52" spans="1:7" ht="12.75">
      <c r="A52" s="179" t="s">
        <v>89</v>
      </c>
      <c r="B52" s="174"/>
      <c r="C52" s="174"/>
      <c r="D52" s="193">
        <v>734</v>
      </c>
      <c r="E52" s="193">
        <v>825</v>
      </c>
      <c r="F52" s="203">
        <f t="shared" si="2"/>
        <v>1559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412</v>
      </c>
      <c r="E55" s="243">
        <v>469</v>
      </c>
      <c r="F55" s="203">
        <f t="shared" si="2"/>
        <v>881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440</v>
      </c>
      <c r="E58" s="194">
        <v>446</v>
      </c>
      <c r="F58" s="203">
        <f t="shared" si="2"/>
        <v>886</v>
      </c>
      <c r="G58" s="172"/>
    </row>
    <row r="59" spans="1:7" ht="12.75">
      <c r="A59" s="155" t="s">
        <v>26</v>
      </c>
      <c r="B59" s="195"/>
      <c r="C59" s="196"/>
      <c r="D59" s="197">
        <f>SUM(D44:D58)</f>
        <v>6378</v>
      </c>
      <c r="E59" s="198">
        <f>SUM(E44:E58)</f>
        <v>7175</v>
      </c>
      <c r="F59" s="199">
        <f>SUM(F44:F58)</f>
        <v>13553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885</v>
      </c>
      <c r="E87" s="243">
        <v>874</v>
      </c>
      <c r="F87" s="203">
        <f t="shared" si="3"/>
        <v>1759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2287</v>
      </c>
      <c r="E91" s="243">
        <v>2315</v>
      </c>
      <c r="F91" s="203">
        <f t="shared" si="3"/>
        <v>4602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8037</v>
      </c>
      <c r="E97" s="187">
        <f>SUM(E82:E96)</f>
        <v>8316</v>
      </c>
      <c r="F97" s="188">
        <f>SUM(F82:F96)</f>
        <v>16353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67</v>
      </c>
      <c r="E120" s="243">
        <v>60</v>
      </c>
      <c r="F120" s="203">
        <f>D120+E120</f>
        <v>127</v>
      </c>
      <c r="G120" s="172"/>
    </row>
    <row r="121" spans="1:7" ht="15" customHeight="1">
      <c r="A121" s="176" t="s">
        <v>115</v>
      </c>
      <c r="B121" s="177"/>
      <c r="C121" s="177"/>
      <c r="D121" s="243">
        <v>2464</v>
      </c>
      <c r="E121" s="243">
        <v>2694</v>
      </c>
      <c r="F121" s="203">
        <f aca="true" t="shared" si="4" ref="F121:F134">D121+E121</f>
        <v>5158</v>
      </c>
      <c r="G121" s="172"/>
    </row>
    <row r="122" spans="1:7" ht="15" customHeight="1">
      <c r="A122" s="176" t="s">
        <v>88</v>
      </c>
      <c r="B122" s="177"/>
      <c r="C122" s="177"/>
      <c r="D122" s="243">
        <v>50</v>
      </c>
      <c r="E122" s="243">
        <v>55</v>
      </c>
      <c r="F122" s="203">
        <f t="shared" si="4"/>
        <v>105</v>
      </c>
      <c r="G122" s="172"/>
    </row>
    <row r="123" spans="1:7" ht="15" customHeight="1">
      <c r="A123" s="176" t="s">
        <v>116</v>
      </c>
      <c r="B123" s="177"/>
      <c r="C123" s="177"/>
      <c r="D123" s="243">
        <v>81</v>
      </c>
      <c r="E123" s="243">
        <v>90</v>
      </c>
      <c r="F123" s="203">
        <f t="shared" si="4"/>
        <v>171</v>
      </c>
      <c r="G123" s="172"/>
    </row>
    <row r="124" spans="1:7" ht="15" customHeight="1">
      <c r="A124" s="173" t="s">
        <v>92</v>
      </c>
      <c r="B124" s="177"/>
      <c r="C124" s="177"/>
      <c r="D124" s="243">
        <v>409</v>
      </c>
      <c r="E124" s="243">
        <v>442</v>
      </c>
      <c r="F124" s="203">
        <f t="shared" si="4"/>
        <v>851</v>
      </c>
      <c r="G124" s="172"/>
    </row>
    <row r="125" spans="1:7" ht="15" customHeight="1">
      <c r="A125" s="176" t="s">
        <v>90</v>
      </c>
      <c r="B125" s="177"/>
      <c r="C125" s="177"/>
      <c r="D125" s="243">
        <v>182</v>
      </c>
      <c r="E125" s="243">
        <v>255</v>
      </c>
      <c r="F125" s="203">
        <f t="shared" si="4"/>
        <v>437</v>
      </c>
      <c r="G125" s="172"/>
    </row>
    <row r="126" spans="1:7" ht="12.75">
      <c r="A126" s="176" t="s">
        <v>117</v>
      </c>
      <c r="B126" s="174"/>
      <c r="C126" s="174"/>
      <c r="D126" s="243">
        <v>623</v>
      </c>
      <c r="E126" s="243">
        <v>716</v>
      </c>
      <c r="F126" s="203">
        <f t="shared" si="4"/>
        <v>1339</v>
      </c>
      <c r="G126" s="172"/>
    </row>
    <row r="127" spans="1:7" ht="15" customHeight="1">
      <c r="A127" s="176" t="s">
        <v>91</v>
      </c>
      <c r="B127" s="174"/>
      <c r="C127" s="174"/>
      <c r="D127" s="243">
        <v>445</v>
      </c>
      <c r="E127" s="243">
        <v>421</v>
      </c>
      <c r="F127" s="203">
        <f t="shared" si="4"/>
        <v>866</v>
      </c>
      <c r="G127" s="172"/>
    </row>
    <row r="128" spans="1:7" ht="12.75">
      <c r="A128" s="179" t="s">
        <v>89</v>
      </c>
      <c r="B128" s="177"/>
      <c r="C128" s="177"/>
      <c r="D128" s="243">
        <v>812</v>
      </c>
      <c r="E128" s="243">
        <v>998</v>
      </c>
      <c r="F128" s="203">
        <f t="shared" si="4"/>
        <v>1810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226</v>
      </c>
      <c r="E131" s="243">
        <v>262</v>
      </c>
      <c r="F131" s="203">
        <f t="shared" si="4"/>
        <v>488</v>
      </c>
      <c r="G131" s="172"/>
    </row>
    <row r="132" spans="1:7" ht="12.75">
      <c r="A132" s="176" t="s">
        <v>160</v>
      </c>
      <c r="B132" s="174"/>
      <c r="C132" s="174"/>
      <c r="D132" s="243">
        <v>32</v>
      </c>
      <c r="E132" s="243">
        <v>37</v>
      </c>
      <c r="F132" s="203">
        <f t="shared" si="4"/>
        <v>69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110</v>
      </c>
      <c r="E134" s="243">
        <v>108</v>
      </c>
      <c r="F134" s="203">
        <f t="shared" si="4"/>
        <v>218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5501</v>
      </c>
      <c r="E135" s="187">
        <f>SUM(E120:E134)</f>
        <v>6138</v>
      </c>
      <c r="F135" s="188">
        <f>SUM(D135:E135)</f>
        <v>11639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F110" sqref="F110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510</v>
      </c>
      <c r="E7" s="170">
        <f t="shared" si="0"/>
        <v>489</v>
      </c>
      <c r="F7" s="171">
        <f aca="true" t="shared" si="1" ref="F7:F16">SUM(D7:E7)</f>
        <v>999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922</v>
      </c>
      <c r="E8" s="170">
        <f t="shared" si="0"/>
        <v>1005</v>
      </c>
      <c r="F8" s="171">
        <f t="shared" si="1"/>
        <v>1927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4724</v>
      </c>
      <c r="E9" s="170">
        <f t="shared" si="0"/>
        <v>5251</v>
      </c>
      <c r="F9" s="171">
        <f t="shared" si="1"/>
        <v>9975</v>
      </c>
      <c r="G9" s="172"/>
    </row>
    <row r="10" spans="1:7" ht="12.75">
      <c r="A10" s="173" t="s">
        <v>71</v>
      </c>
      <c r="B10" s="174"/>
      <c r="C10" s="175"/>
      <c r="D10" s="170">
        <f t="shared" si="0"/>
        <v>1484</v>
      </c>
      <c r="E10" s="170">
        <f t="shared" si="0"/>
        <v>1941</v>
      </c>
      <c r="F10" s="171">
        <f t="shared" si="1"/>
        <v>3425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1265</v>
      </c>
      <c r="E11" s="170">
        <f t="shared" si="0"/>
        <v>1233</v>
      </c>
      <c r="F11" s="171">
        <f t="shared" si="1"/>
        <v>2498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1163</v>
      </c>
      <c r="E12" s="170">
        <f t="shared" si="0"/>
        <v>1264</v>
      </c>
      <c r="F12" s="171">
        <f t="shared" si="1"/>
        <v>2427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1527</v>
      </c>
      <c r="E13" s="170">
        <f t="shared" si="0"/>
        <v>1792</v>
      </c>
      <c r="F13" s="171">
        <f t="shared" si="1"/>
        <v>3319</v>
      </c>
      <c r="G13" s="172"/>
    </row>
    <row r="14" spans="1:7" ht="12.75">
      <c r="A14" s="179" t="s">
        <v>75</v>
      </c>
      <c r="B14" s="174"/>
      <c r="C14" s="175"/>
      <c r="D14" s="170">
        <f t="shared" si="0"/>
        <v>7615</v>
      </c>
      <c r="E14" s="170">
        <f t="shared" si="0"/>
        <v>8056</v>
      </c>
      <c r="F14" s="171">
        <f t="shared" si="1"/>
        <v>15671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638</v>
      </c>
      <c r="E15" s="170">
        <f t="shared" si="0"/>
        <v>666</v>
      </c>
      <c r="F15" s="171">
        <f t="shared" si="1"/>
        <v>1304</v>
      </c>
      <c r="G15" s="172"/>
    </row>
    <row r="16" spans="1:7" ht="12.75">
      <c r="A16" s="183" t="s">
        <v>26</v>
      </c>
      <c r="B16" s="184"/>
      <c r="C16" s="185"/>
      <c r="D16" s="186">
        <f>SUM(D7:D15)</f>
        <v>19848</v>
      </c>
      <c r="E16" s="187">
        <f>SUM(E7:E15)</f>
        <v>21697</v>
      </c>
      <c r="F16" s="187">
        <f t="shared" si="1"/>
        <v>41545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280</v>
      </c>
      <c r="E38" s="170">
        <v>262</v>
      </c>
      <c r="F38" s="171">
        <f>D38+E38</f>
        <v>542</v>
      </c>
      <c r="G38" s="172"/>
    </row>
    <row r="39" spans="1:7" ht="15" customHeight="1">
      <c r="A39" s="176" t="s">
        <v>169</v>
      </c>
      <c r="B39" s="177"/>
      <c r="C39" s="178"/>
      <c r="D39" s="170">
        <v>235</v>
      </c>
      <c r="E39" s="170">
        <v>262</v>
      </c>
      <c r="F39" s="171">
        <f aca="true" t="shared" si="2" ref="F39:F46">D39+E39</f>
        <v>497</v>
      </c>
      <c r="G39" s="172"/>
    </row>
    <row r="40" spans="1:7" ht="15" customHeight="1">
      <c r="A40" s="176" t="s">
        <v>70</v>
      </c>
      <c r="B40" s="177"/>
      <c r="C40" s="178"/>
      <c r="D40" s="170">
        <v>1914</v>
      </c>
      <c r="E40" s="170">
        <v>2197</v>
      </c>
      <c r="F40" s="171">
        <f t="shared" si="2"/>
        <v>4111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811</v>
      </c>
      <c r="F41" s="171">
        <f t="shared" si="2"/>
        <v>1415</v>
      </c>
      <c r="G41" s="172"/>
    </row>
    <row r="42" spans="1:7" ht="15" customHeight="1">
      <c r="A42" s="176" t="s">
        <v>72</v>
      </c>
      <c r="B42" s="177"/>
      <c r="C42" s="178"/>
      <c r="D42" s="170">
        <v>722</v>
      </c>
      <c r="E42" s="170">
        <v>712</v>
      </c>
      <c r="F42" s="171">
        <f t="shared" si="2"/>
        <v>1434</v>
      </c>
      <c r="G42" s="172"/>
    </row>
    <row r="43" spans="1:7" ht="12.75">
      <c r="A43" s="176" t="s">
        <v>73</v>
      </c>
      <c r="B43" s="177"/>
      <c r="C43" s="178"/>
      <c r="D43" s="170">
        <v>651</v>
      </c>
      <c r="E43" s="170">
        <v>720</v>
      </c>
      <c r="F43" s="171">
        <f t="shared" si="2"/>
        <v>1371</v>
      </c>
      <c r="G43" s="172"/>
    </row>
    <row r="44" spans="1:7" ht="15" customHeight="1">
      <c r="A44" s="176" t="s">
        <v>74</v>
      </c>
      <c r="B44" s="177"/>
      <c r="C44" s="178"/>
      <c r="D44" s="170">
        <v>757</v>
      </c>
      <c r="E44" s="170">
        <v>920</v>
      </c>
      <c r="F44" s="171">
        <f t="shared" si="2"/>
        <v>1677</v>
      </c>
      <c r="G44" s="172"/>
    </row>
    <row r="45" spans="1:7" ht="12.75">
      <c r="A45" s="179" t="s">
        <v>75</v>
      </c>
      <c r="B45" s="174"/>
      <c r="C45" s="175"/>
      <c r="D45" s="170">
        <v>765</v>
      </c>
      <c r="E45" s="170">
        <v>948</v>
      </c>
      <c r="F45" s="171">
        <f t="shared" si="2"/>
        <v>1713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6309</v>
      </c>
      <c r="E47" s="198">
        <f>SUM(E38:E46)</f>
        <v>7244</v>
      </c>
      <c r="F47" s="199">
        <f>SUM(F38:F46)</f>
        <v>13553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1169</v>
      </c>
      <c r="E72" s="170">
        <v>1202</v>
      </c>
      <c r="F72" s="171">
        <f t="shared" si="3"/>
        <v>2371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5728</v>
      </c>
      <c r="E77" s="170">
        <v>5864</v>
      </c>
      <c r="F77" s="171">
        <f t="shared" si="3"/>
        <v>11592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8038</v>
      </c>
      <c r="E79" s="187">
        <f>SUM(E70:E78)</f>
        <v>8315</v>
      </c>
      <c r="F79" s="188">
        <f t="shared" si="3"/>
        <v>16353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353</v>
      </c>
      <c r="E103" s="170">
        <v>387</v>
      </c>
      <c r="F103" s="171">
        <f t="shared" si="4"/>
        <v>740</v>
      </c>
      <c r="G103" s="172"/>
    </row>
    <row r="104" spans="1:7" ht="15" customHeight="1">
      <c r="A104" s="176" t="s">
        <v>70</v>
      </c>
      <c r="B104" s="177"/>
      <c r="C104" s="178"/>
      <c r="D104" s="170">
        <v>1641</v>
      </c>
      <c r="E104" s="170">
        <v>1852</v>
      </c>
      <c r="F104" s="171">
        <f t="shared" si="4"/>
        <v>3493</v>
      </c>
      <c r="G104" s="172"/>
    </row>
    <row r="105" spans="1:7" ht="15" customHeight="1">
      <c r="A105" s="173" t="s">
        <v>71</v>
      </c>
      <c r="B105" s="174"/>
      <c r="C105" s="175"/>
      <c r="D105" s="170">
        <v>647</v>
      </c>
      <c r="E105" s="170">
        <v>798</v>
      </c>
      <c r="F105" s="171">
        <f t="shared" si="4"/>
        <v>1445</v>
      </c>
      <c r="G105" s="172"/>
    </row>
    <row r="106" spans="1:7" ht="15" customHeight="1">
      <c r="A106" s="176" t="s">
        <v>72</v>
      </c>
      <c r="B106" s="177"/>
      <c r="C106" s="178"/>
      <c r="D106" s="170">
        <v>465</v>
      </c>
      <c r="E106" s="170">
        <v>462</v>
      </c>
      <c r="F106" s="171">
        <f t="shared" si="4"/>
        <v>927</v>
      </c>
      <c r="G106" s="172"/>
    </row>
    <row r="107" spans="1:7" ht="12.75">
      <c r="A107" s="176" t="s">
        <v>73</v>
      </c>
      <c r="B107" s="177"/>
      <c r="C107" s="178"/>
      <c r="D107" s="170">
        <v>339</v>
      </c>
      <c r="E107" s="170">
        <v>356</v>
      </c>
      <c r="F107" s="171">
        <f t="shared" si="4"/>
        <v>695</v>
      </c>
      <c r="G107" s="172"/>
    </row>
    <row r="108" spans="1:7" ht="15" customHeight="1">
      <c r="A108" s="176" t="s">
        <v>74</v>
      </c>
      <c r="B108" s="177"/>
      <c r="C108" s="178"/>
      <c r="D108" s="170">
        <v>618</v>
      </c>
      <c r="E108" s="170">
        <v>720</v>
      </c>
      <c r="F108" s="171">
        <f t="shared" si="4"/>
        <v>1338</v>
      </c>
      <c r="G108" s="172"/>
    </row>
    <row r="109" spans="1:7" ht="12.75">
      <c r="A109" s="179" t="s">
        <v>75</v>
      </c>
      <c r="B109" s="174"/>
      <c r="C109" s="175"/>
      <c r="D109" s="170">
        <v>1122</v>
      </c>
      <c r="E109" s="170">
        <v>1244</v>
      </c>
      <c r="F109" s="171">
        <f t="shared" si="4"/>
        <v>2366</v>
      </c>
      <c r="G109" s="172"/>
    </row>
    <row r="110" spans="1:7" ht="12.75">
      <c r="A110" s="180" t="s">
        <v>76</v>
      </c>
      <c r="B110" s="181"/>
      <c r="C110" s="182"/>
      <c r="D110" s="170">
        <v>198</v>
      </c>
      <c r="E110" s="170">
        <v>212</v>
      </c>
      <c r="F110" s="171">
        <f t="shared" si="4"/>
        <v>410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5501</v>
      </c>
      <c r="E111" s="187">
        <f>SUM(E102:E110)</f>
        <v>6138</v>
      </c>
      <c r="F111" s="188">
        <f t="shared" si="4"/>
        <v>11639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2012-05-29T12:33:07Z</dcterms:modified>
  <cp:category/>
  <cp:version/>
  <cp:contentType/>
  <cp:contentStatus/>
</cp:coreProperties>
</file>