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activeTab="6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</sheets>
  <calcPr calcId="152511" iterateDelta="1E-4"/>
</workbook>
</file>

<file path=xl/calcChain.xml><?xml version="1.0" encoding="utf-8"?>
<calcChain xmlns="http://schemas.openxmlformats.org/spreadsheetml/2006/main">
  <c r="P31" i="21" l="1"/>
  <c r="P23" i="21"/>
  <c r="P24" i="21"/>
  <c r="P25" i="21"/>
  <c r="P26" i="21"/>
  <c r="P27" i="21"/>
  <c r="P28" i="21"/>
  <c r="P29" i="21"/>
  <c r="P30" i="21"/>
  <c r="P11" i="21"/>
  <c r="P12" i="21"/>
  <c r="P13" i="21"/>
  <c r="P14" i="21"/>
  <c r="P15" i="21"/>
  <c r="P16" i="21"/>
  <c r="P17" i="21"/>
  <c r="P18" i="21"/>
  <c r="P19" i="21"/>
  <c r="P20" i="21"/>
  <c r="P21" i="21"/>
  <c r="P22" i="21"/>
  <c r="P10" i="21"/>
  <c r="P31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10" i="8"/>
  <c r="L30" i="8"/>
  <c r="D69" i="17"/>
  <c r="E69" i="17"/>
  <c r="F69" i="17"/>
  <c r="G69" i="17"/>
  <c r="H69" i="17"/>
  <c r="I69" i="17"/>
  <c r="L69" i="17"/>
  <c r="J69" i="17"/>
  <c r="K69" i="17"/>
  <c r="M69" i="17"/>
  <c r="N69" i="17"/>
  <c r="O69" i="17"/>
  <c r="P69" i="17"/>
  <c r="Q69" i="17"/>
  <c r="S69" i="17"/>
  <c r="R69" i="17"/>
  <c r="T69" i="17"/>
  <c r="U69" i="17"/>
  <c r="V69" i="17"/>
  <c r="W69" i="17"/>
  <c r="K76" i="20" l="1"/>
  <c r="H69" i="20"/>
  <c r="N69" i="20"/>
  <c r="K69" i="20"/>
  <c r="I69" i="20"/>
  <c r="F69" i="20"/>
  <c r="L69" i="20"/>
  <c r="O69" i="20"/>
  <c r="G69" i="20"/>
  <c r="P69" i="20"/>
  <c r="D69" i="20"/>
  <c r="M69" i="20"/>
  <c r="E69" i="20"/>
  <c r="J69" i="20"/>
  <c r="Q10" i="20"/>
  <c r="Q11" i="20"/>
  <c r="Q12" i="20"/>
  <c r="Q13" i="20"/>
  <c r="Q15" i="20"/>
  <c r="Q16" i="20"/>
  <c r="Q17" i="20"/>
  <c r="Q18" i="20"/>
  <c r="Q20" i="20"/>
  <c r="Q21" i="20"/>
  <c r="Q22" i="20"/>
  <c r="Q23" i="20"/>
  <c r="Q25" i="20"/>
  <c r="Q26" i="20"/>
  <c r="Q27" i="20"/>
  <c r="Q28" i="20"/>
  <c r="Q30" i="20"/>
  <c r="Q31" i="20"/>
  <c r="Q32" i="20"/>
  <c r="Q33" i="20"/>
  <c r="Q35" i="20"/>
  <c r="Q36" i="20"/>
  <c r="Q37" i="20"/>
  <c r="Q38" i="20"/>
  <c r="Q40" i="20"/>
  <c r="Q41" i="20"/>
  <c r="Q42" i="20"/>
  <c r="Q43" i="20"/>
  <c r="Q45" i="20"/>
  <c r="Q46" i="20"/>
  <c r="Q47" i="20"/>
  <c r="Q48" i="20"/>
  <c r="Q50" i="20"/>
  <c r="Q51" i="20"/>
  <c r="Q52" i="20"/>
  <c r="Q53" i="20"/>
  <c r="C57" i="21"/>
  <c r="D57" i="21"/>
  <c r="E57" i="21"/>
  <c r="F57" i="21"/>
  <c r="G57" i="21"/>
  <c r="H57" i="21"/>
  <c r="I57" i="21"/>
  <c r="J57" i="21"/>
  <c r="K57" i="21"/>
  <c r="L57" i="21"/>
  <c r="M57" i="21"/>
  <c r="N57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C31" i="21"/>
  <c r="O31" i="21" s="1"/>
  <c r="D31" i="21"/>
  <c r="E31" i="21"/>
  <c r="F31" i="21"/>
  <c r="G31" i="21"/>
  <c r="H31" i="21"/>
  <c r="I31" i="21"/>
  <c r="J31" i="21"/>
  <c r="K31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9" i="21"/>
  <c r="O28" i="21"/>
  <c r="O27" i="21"/>
  <c r="O26" i="21"/>
  <c r="O25" i="21"/>
  <c r="O24" i="21"/>
  <c r="O23" i="21"/>
  <c r="Q69" i="20" l="1"/>
  <c r="O30" i="21"/>
  <c r="G58" i="10" l="1"/>
  <c r="D135" i="17" l="1"/>
  <c r="E135" i="17"/>
  <c r="F135" i="17"/>
  <c r="G135" i="17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T135" i="17"/>
  <c r="U135" i="17"/>
  <c r="V135" i="17"/>
  <c r="W135" i="17"/>
  <c r="X134" i="17"/>
  <c r="X133" i="17"/>
  <c r="X132" i="17"/>
  <c r="X131" i="17"/>
  <c r="X129" i="17"/>
  <c r="X128" i="17"/>
  <c r="X127" i="17"/>
  <c r="X126" i="17"/>
  <c r="X124" i="17"/>
  <c r="X123" i="17"/>
  <c r="X122" i="17"/>
  <c r="X121" i="17"/>
  <c r="X119" i="17"/>
  <c r="X118" i="17"/>
  <c r="X117" i="17"/>
  <c r="X116" i="17"/>
  <c r="X114" i="17"/>
  <c r="X113" i="17"/>
  <c r="X112" i="17"/>
  <c r="X111" i="17"/>
  <c r="X109" i="17"/>
  <c r="X108" i="17"/>
  <c r="X107" i="17"/>
  <c r="X106" i="17"/>
  <c r="X104" i="17"/>
  <c r="X103" i="17"/>
  <c r="X102" i="17"/>
  <c r="X101" i="17"/>
  <c r="X99" i="17"/>
  <c r="X98" i="17"/>
  <c r="X97" i="17"/>
  <c r="X96" i="17"/>
  <c r="X94" i="17"/>
  <c r="X93" i="17"/>
  <c r="X92" i="17"/>
  <c r="X91" i="17"/>
  <c r="X89" i="17"/>
  <c r="X88" i="17"/>
  <c r="X87" i="17"/>
  <c r="X86" i="17"/>
  <c r="X84" i="17"/>
  <c r="X83" i="17"/>
  <c r="X82" i="17"/>
  <c r="X81" i="17"/>
  <c r="X79" i="17"/>
  <c r="X78" i="17"/>
  <c r="X77" i="17"/>
  <c r="X76" i="17"/>
  <c r="X10" i="17"/>
  <c r="X11" i="17"/>
  <c r="X12" i="17"/>
  <c r="X13" i="17"/>
  <c r="X15" i="17"/>
  <c r="X16" i="17"/>
  <c r="X17" i="17"/>
  <c r="X18" i="17"/>
  <c r="X20" i="17"/>
  <c r="X21" i="17"/>
  <c r="X22" i="17"/>
  <c r="X23" i="17"/>
  <c r="X25" i="17"/>
  <c r="X26" i="17"/>
  <c r="X27" i="17"/>
  <c r="X28" i="17"/>
  <c r="X30" i="17"/>
  <c r="X31" i="17"/>
  <c r="X32" i="17"/>
  <c r="X33" i="17"/>
  <c r="X35" i="17"/>
  <c r="X36" i="17"/>
  <c r="X37" i="17"/>
  <c r="X38" i="17"/>
  <c r="X40" i="17"/>
  <c r="X41" i="17"/>
  <c r="X42" i="17"/>
  <c r="X43" i="17"/>
  <c r="X45" i="17"/>
  <c r="X46" i="17"/>
  <c r="X47" i="17"/>
  <c r="X48" i="17"/>
  <c r="X50" i="17"/>
  <c r="X51" i="17"/>
  <c r="X52" i="17"/>
  <c r="X53" i="17"/>
  <c r="X135" i="17" l="1"/>
  <c r="Y135" i="17" s="1"/>
  <c r="D30" i="8"/>
  <c r="E30" i="8"/>
  <c r="F30" i="8"/>
  <c r="G30" i="8"/>
  <c r="H30" i="8"/>
  <c r="I30" i="8"/>
  <c r="J30" i="8"/>
  <c r="K30" i="8"/>
  <c r="C30" i="8"/>
  <c r="F59" i="10" l="1"/>
  <c r="L59" i="10" s="1"/>
  <c r="E59" i="10"/>
  <c r="K59" i="10" s="1"/>
  <c r="D59" i="10"/>
  <c r="J59" i="10" s="1"/>
  <c r="C59" i="10"/>
  <c r="L32" i="10"/>
  <c r="K32" i="10"/>
  <c r="J32" i="10"/>
  <c r="I32" i="10"/>
  <c r="G32" i="10"/>
  <c r="F31" i="10"/>
  <c r="E31" i="10"/>
  <c r="D31" i="10"/>
  <c r="C31" i="10"/>
  <c r="L30" i="10"/>
  <c r="K30" i="10"/>
  <c r="J30" i="10"/>
  <c r="I30" i="10"/>
  <c r="G30" i="10"/>
  <c r="L29" i="10"/>
  <c r="K29" i="10"/>
  <c r="J29" i="10"/>
  <c r="I29" i="10"/>
  <c r="G29" i="10"/>
  <c r="L28" i="10"/>
  <c r="K28" i="10"/>
  <c r="J28" i="10"/>
  <c r="I28" i="10"/>
  <c r="G28" i="10"/>
  <c r="L27" i="10"/>
  <c r="K27" i="10"/>
  <c r="J27" i="10"/>
  <c r="I27" i="10"/>
  <c r="G27" i="10"/>
  <c r="L26" i="10"/>
  <c r="K26" i="10"/>
  <c r="J26" i="10"/>
  <c r="I26" i="10"/>
  <c r="G26" i="10"/>
  <c r="L25" i="10"/>
  <c r="K25" i="10"/>
  <c r="J25" i="10"/>
  <c r="I25" i="10"/>
  <c r="G25" i="10"/>
  <c r="L24" i="10"/>
  <c r="K24" i="10"/>
  <c r="J24" i="10"/>
  <c r="I24" i="10"/>
  <c r="G24" i="10"/>
  <c r="L23" i="10"/>
  <c r="K23" i="10"/>
  <c r="J23" i="10"/>
  <c r="I23" i="10"/>
  <c r="G23" i="10"/>
  <c r="L22" i="10"/>
  <c r="K22" i="10"/>
  <c r="J22" i="10"/>
  <c r="I22" i="10"/>
  <c r="G22" i="10"/>
  <c r="L21" i="10"/>
  <c r="K21" i="10"/>
  <c r="J21" i="10"/>
  <c r="I21" i="10"/>
  <c r="G21" i="10"/>
  <c r="L20" i="10"/>
  <c r="K20" i="10"/>
  <c r="J20" i="10"/>
  <c r="I20" i="10"/>
  <c r="G20" i="10"/>
  <c r="L19" i="10"/>
  <c r="K19" i="10"/>
  <c r="J19" i="10"/>
  <c r="I19" i="10"/>
  <c r="G19" i="10"/>
  <c r="L18" i="10"/>
  <c r="K18" i="10"/>
  <c r="J18" i="10"/>
  <c r="I18" i="10"/>
  <c r="G18" i="10"/>
  <c r="L17" i="10"/>
  <c r="K17" i="10"/>
  <c r="J17" i="10"/>
  <c r="I17" i="10"/>
  <c r="G17" i="10"/>
  <c r="L16" i="10"/>
  <c r="K16" i="10"/>
  <c r="J16" i="10"/>
  <c r="I16" i="10"/>
  <c r="G16" i="10"/>
  <c r="L15" i="10"/>
  <c r="K15" i="10"/>
  <c r="J15" i="10"/>
  <c r="I15" i="10"/>
  <c r="G15" i="10"/>
  <c r="L14" i="10"/>
  <c r="K14" i="10"/>
  <c r="J14" i="10"/>
  <c r="I14" i="10"/>
  <c r="G14" i="10"/>
  <c r="L13" i="10"/>
  <c r="K13" i="10"/>
  <c r="J13" i="10"/>
  <c r="I13" i="10"/>
  <c r="G13" i="10"/>
  <c r="L12" i="10"/>
  <c r="K12" i="10"/>
  <c r="J12" i="10"/>
  <c r="I12" i="10"/>
  <c r="G12" i="10"/>
  <c r="L11" i="10"/>
  <c r="K11" i="10"/>
  <c r="J11" i="10"/>
  <c r="I11" i="10"/>
  <c r="G11" i="10"/>
  <c r="N57" i="8"/>
  <c r="M57" i="8"/>
  <c r="L57" i="8"/>
  <c r="K57" i="8"/>
  <c r="J57" i="8"/>
  <c r="I57" i="8"/>
  <c r="H57" i="8"/>
  <c r="G57" i="8"/>
  <c r="F57" i="8"/>
  <c r="E57" i="8"/>
  <c r="D57" i="8"/>
  <c r="C57" i="8"/>
  <c r="O31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K31" i="10" l="1"/>
  <c r="L31" i="10"/>
  <c r="J31" i="10"/>
  <c r="G59" i="10"/>
  <c r="I31" i="10"/>
  <c r="I59" i="10"/>
  <c r="G31" i="10"/>
  <c r="O30" i="8"/>
  <c r="V14" i="6"/>
  <c r="X58" i="17" l="1"/>
  <c r="X56" i="17"/>
  <c r="X55" i="17"/>
  <c r="X57" i="17"/>
  <c r="X69" i="17" l="1"/>
  <c r="Y69" i="17" s="1"/>
</calcChain>
</file>

<file path=xl/sharedStrings.xml><?xml version="1.0" encoding="utf-8"?>
<sst xmlns="http://schemas.openxmlformats.org/spreadsheetml/2006/main" count="549" uniqueCount="136">
  <si>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</si>
  <si>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</si>
  <si>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</si>
  <si>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</si>
  <si>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</si>
  <si>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</si>
  <si>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</si>
  <si>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</si>
  <si>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</si>
  <si>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</si>
  <si>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</si>
  <si>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</si>
  <si>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</si>
  <si>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</si>
  <si>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</si>
  <si>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</si>
  <si>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</si>
  <si>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</si>
  <si>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</si>
  <si>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</si>
  <si>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</si>
  <si>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</si>
  <si>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</si>
  <si>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</si>
  <si>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</si>
  <si>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</si>
  <si>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</si>
  <si>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</si>
  <si>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</si>
  <si>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</si>
  <si>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</si>
  <si>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</si>
  <si>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</si>
  <si>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</si>
  <si>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</si>
  <si>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</si>
  <si>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</si>
  <si>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</si>
  <si>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</si>
  <si>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</si>
  <si>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</si>
  <si>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</si>
  <si>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</si>
  <si>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</si>
  <si>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</si>
  <si>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</si>
  <si>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</si>
  <si>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</si>
  <si>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</si>
  <si>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</si>
  <si>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Libya</t>
  </si>
  <si>
    <t>Other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</si>
  <si>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</si>
  <si>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</si>
  <si>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</si>
  <si>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</si>
  <si>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</si>
  <si>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</si>
  <si>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</si>
  <si>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</si>
  <si>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</si>
  <si>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</si>
  <si>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</si>
  <si>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</si>
  <si>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</si>
  <si>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</si>
  <si>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</si>
  <si>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</si>
  <si>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</si>
  <si>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</si>
  <si>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</si>
  <si>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</si>
  <si>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</si>
  <si>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</si>
  <si>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Source: Italian Ministry of Interior</t>
  </si>
  <si>
    <t>Pal. Occ. Terr.</t>
  </si>
  <si>
    <t>Syrian Ar. Rep.</t>
  </si>
  <si>
    <t>Accompanied Minors</t>
  </si>
  <si>
    <t>Unaccompanied Minors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</si>
  <si>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</si>
  <si>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</si>
  <si>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</si>
  <si>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</si>
  <si>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</si>
  <si>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</si>
  <si>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</si>
  <si>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</si>
  <si>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</si>
  <si>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</si>
  <si>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</si>
  <si>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</si>
  <si>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</si>
  <si>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</si>
  <si>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of Content</t>
  </si>
  <si>
    <t>Palest. Occ. Terr.</t>
  </si>
  <si>
    <t>Syrian Arab Rep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</si>
  <si>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</si>
  <si>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</si>
  <si>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</si>
  <si>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</si>
  <si>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</si>
  <si>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</si>
  <si>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</si>
  <si>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</si>
  <si>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</si>
  <si>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</si>
  <si>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</si>
  <si>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</si>
  <si>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</si>
  <si>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</si>
  <si>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</si>
  <si>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</si>
  <si>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</si>
  <si>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</si>
  <si>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</si>
  <si>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</si>
  <si>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</si>
  <si>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</si>
  <si>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Origin of arrivals Malta Italy, Monthly data, 2015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</si>
  <si>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</si>
  <si>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</si>
  <si>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</si>
  <si>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</si>
  <si>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This workbook contains 6 tables showing the latest trends in sea arrivals to Italy and Malta.</t>
  </si>
  <si>
    <t>Table 6. Demographic breakdown of sea arrivals in Malta, per country of origin, 2014 and Jan - Oct 2015</t>
  </si>
  <si>
    <t>Demographic breakdown of sea arrivals in Malta per country of origin, Jan-Oct 2015</t>
  </si>
  <si>
    <t>Demographic breakdown of sea arrivals in Italy per country of origin, Jan-Oct 2015</t>
  </si>
  <si>
    <t>31.10.2015</t>
  </si>
  <si>
    <t>Table 1. Sea arrivals to Italy per region of arrival, monthly data, Jan 2014 - Oct 2015</t>
  </si>
  <si>
    <t>Sea arrivals to Italy per region of arrival, monthly data, Jan 2014 - Oct 2015</t>
  </si>
  <si>
    <t>Table 1. IT (SEA ARR-REG) - Sea arrivals to Italy per region of arrival, monthly data, Jan 2014 - Oct 2015</t>
  </si>
  <si>
    <t>Table 2. IT (SEA ARR-OR) - Origin of sea arrivals in Italy, Monthly data, 2014 and Jan-Oct 2015</t>
  </si>
  <si>
    <t>Table 3. IT (DEM-Y) - Demographic breakdown of sea arrivals in Italy per country of origin, yearly data, 2014 and Jan-Oct 2015</t>
  </si>
  <si>
    <t>Table 4. IT (DEM-M) - Demographic breakdown of sea arrivals in Italy per country of origin, monthly data, 2014 and Jan-Oct 2015</t>
  </si>
  <si>
    <t>Table 5. MA (SEA ARR-OR) - Origin of sea arrivals in Malta, Monthly data, 2014 and Jan-Oct 2015</t>
  </si>
  <si>
    <t>Table 6. MA (DEM-M) - Demographic breakdown of sea arrivals in Malta per country of origin, yearly data 2014 and Jan-Oct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</si>
</sst>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32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166" fontId="16" fillId="6" borderId="8" xfId="1" applyNumberFormat="1" applyFont="1" applyFill="1" applyBorder="1"/>
    <xf numFmtId="166" fontId="16" fillId="6" borderId="13" xfId="1" applyNumberFormat="1" applyFont="1" applyFill="1" applyBorder="1"/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" fontId="7" fillId="4" borderId="21" xfId="4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6" fontId="0" fillId="0" borderId="0" xfId="0" applyNumberFormat="1" applyBorder="1"/>
    <xf numFmtId="17" fontId="16" fillId="0" borderId="6" xfId="0" applyNumberFormat="1" applyFont="1" applyFill="1" applyBorder="1" applyAlignment="1">
      <alignment horizontal="center"/>
    </xf>
    <xf numFmtId="166" fontId="16" fillId="0" borderId="29" xfId="1" applyNumberFormat="1" applyFont="1" applyFill="1" applyBorder="1"/>
    <xf numFmtId="166" fontId="7" fillId="4" borderId="53" xfId="1" applyNumberFormat="1" applyFont="1" applyFill="1" applyBorder="1" applyAlignment="1">
      <alignment horizontal="right"/>
    </xf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127272"/>
        <c:axId val="544127664"/>
      </c:lineChart>
      <c:catAx>
        <c:axId val="544127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412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127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4127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128448"/>
        <c:axId val="544128840"/>
      </c:lineChart>
      <c:catAx>
        <c:axId val="544128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4128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4128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4128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0449200"/>
        <c:axId val="420449592"/>
      </c:lineChart>
      <c:catAx>
        <c:axId val="42044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449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04495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449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0450376"/>
        <c:axId val="432260848"/>
      </c:lineChart>
      <c:catAx>
        <c:axId val="420450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226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2260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0450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261632"/>
        <c:axId val="432262024"/>
      </c:lineChart>
      <c:catAx>
        <c:axId val="43226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226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2262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32261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820800"/>
        <c:axId val="498821192"/>
      </c:lineChart>
      <c:catAx>
        <c:axId val="498820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82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821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8208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821976"/>
        <c:axId val="498822368"/>
      </c:lineChart>
      <c:catAx>
        <c:axId val="498821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82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822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821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507000"/>
        <c:axId val="416507392"/>
      </c:lineChart>
      <c:catAx>
        <c:axId val="416507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50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65073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507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508176"/>
        <c:axId val="498253496"/>
      </c:lineChart>
      <c:catAx>
        <c:axId val="41650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253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253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508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254280"/>
        <c:axId val="498254672"/>
      </c:lineChart>
      <c:catAx>
        <c:axId val="498254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25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2546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254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448096"/>
        <c:axId val="498448488"/>
      </c:lineChart>
      <c:catAx>
        <c:axId val="498448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448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4484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4480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449272"/>
        <c:axId val="498449664"/>
      </c:lineChart>
      <c:catAx>
        <c:axId val="498449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44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449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98449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264520"/>
        <c:axId val="389264912"/>
      </c:lineChart>
      <c:catAx>
        <c:axId val="389264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26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2649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2645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608328"/>
        <c:axId val="381608720"/>
      </c:lineChart>
      <c:catAx>
        <c:axId val="381608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60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6087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6083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609504"/>
        <c:axId val="381609896"/>
      </c:lineChart>
      <c:catAx>
        <c:axId val="381609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60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609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609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130992"/>
        <c:axId val="252131384"/>
      </c:lineChart>
      <c:catAx>
        <c:axId val="25213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13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2131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130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132168"/>
        <c:axId val="381591944"/>
      </c:lineChart>
      <c:catAx>
        <c:axId val="252132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9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5919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132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592728"/>
        <c:axId val="381593120"/>
      </c:lineChart>
      <c:catAx>
        <c:axId val="381592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9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5931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927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548936"/>
        <c:axId val="381549328"/>
      </c:lineChart>
      <c:catAx>
        <c:axId val="381548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4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5493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489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550112"/>
        <c:axId val="381550504"/>
      </c:lineChart>
      <c:catAx>
        <c:axId val="381550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50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550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550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948928"/>
        <c:axId val="381949320"/>
      </c:lineChart>
      <c:catAx>
        <c:axId val="381948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949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949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9489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950104"/>
        <c:axId val="393118472"/>
      </c:lineChart>
      <c:catAx>
        <c:axId val="381950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3118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118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1950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119256"/>
        <c:axId val="393119648"/>
      </c:lineChart>
      <c:catAx>
        <c:axId val="393119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311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1196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3119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838304"/>
        <c:axId val="425838696"/>
      </c:lineChart>
      <c:catAx>
        <c:axId val="42583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838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58386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838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5839480"/>
        <c:axId val="425839872"/>
      </c:lineChart>
      <c:catAx>
        <c:axId val="425839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83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5839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25839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934232"/>
        <c:axId val="248934624"/>
      </c:lineChart>
      <c:catAx>
        <c:axId val="248934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93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89346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934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935408"/>
        <c:axId val="247989440"/>
      </c:lineChart>
      <c:catAx>
        <c:axId val="24893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98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9894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935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workbookViewId="0">
      <selection activeCell="A14" sqref="A14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190" t="s">
        <v>123</v>
      </c>
      <c r="B3" s="190"/>
      <c r="C3" s="190"/>
      <c r="D3" s="190"/>
      <c r="E3" s="190"/>
      <c r="F3" s="190"/>
      <c r="G3" s="190"/>
      <c r="H3" s="190"/>
      <c r="I3" s="190"/>
    </row>
    <row r="4" spans="1:9" x14ac:dyDescent="0.25">
      <c r="A4" s="169" t="s">
        <v>88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191" t="s">
        <v>89</v>
      </c>
      <c r="B5" s="191"/>
      <c r="C5" s="191"/>
      <c r="D5" s="191"/>
      <c r="E5" s="191"/>
      <c r="F5" s="191"/>
      <c r="G5" s="191"/>
      <c r="H5" s="191"/>
      <c r="I5" s="191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0" t="s">
        <v>93</v>
      </c>
      <c r="B7" s="143"/>
      <c r="C7" s="143"/>
      <c r="D7" s="143"/>
      <c r="E7" s="143"/>
      <c r="F7" s="143"/>
      <c r="G7" s="143"/>
      <c r="H7" s="143"/>
      <c r="I7" s="143"/>
    </row>
    <row r="8" spans="1:9" s="168" customFormat="1" ht="12.75" customHeight="1" x14ac:dyDescent="0.25">
      <c r="A8" s="167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130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131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132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133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134</v>
      </c>
      <c r="B13" s="173"/>
      <c r="C13" s="173"/>
      <c r="D13" s="173"/>
      <c r="E13" s="173"/>
      <c r="F13" s="173"/>
      <c r="G13" s="173"/>
      <c r="H13" s="173"/>
      <c r="I13" s="173"/>
    </row>
    <row r="14" spans="1:9" x14ac:dyDescent="0.25">
      <c r="A14" s="140" t="s">
        <v>135</v>
      </c>
      <c r="B14" s="173"/>
      <c r="C14" s="173"/>
      <c r="D14" s="173"/>
      <c r="E14" s="173"/>
      <c r="F14" s="173"/>
      <c r="G14" s="173"/>
      <c r="H14" s="173"/>
      <c r="I14" s="173"/>
    </row>
    <row r="15" spans="1:9" s="18" customFormat="1" x14ac:dyDescent="0.25">
      <c r="A15" s="140"/>
      <c r="B15" s="173"/>
      <c r="C15" s="173"/>
      <c r="D15" s="173"/>
      <c r="E15" s="173"/>
      <c r="F15" s="173"/>
      <c r="G15" s="173"/>
      <c r="H15" s="173"/>
      <c r="I15" s="173"/>
    </row>
    <row r="16" spans="1:9" x14ac:dyDescent="0.25">
      <c r="A16" s="140" t="s">
        <v>103</v>
      </c>
      <c r="B16" s="138"/>
      <c r="C16" s="138"/>
      <c r="D16" s="138"/>
      <c r="E16" s="138"/>
      <c r="F16" s="138"/>
      <c r="G16" s="138"/>
      <c r="H16" s="138"/>
      <c r="I16" s="138"/>
    </row>
    <row r="17" spans="1:9" x14ac:dyDescent="0.25">
      <c r="A17" s="137"/>
      <c r="B17" s="137"/>
      <c r="C17" s="137"/>
      <c r="D17" s="137"/>
      <c r="E17" s="137"/>
      <c r="F17" s="137"/>
      <c r="G17" s="137"/>
      <c r="H17" s="137"/>
      <c r="I17" s="137"/>
    </row>
    <row r="18" spans="1:9" x14ac:dyDescent="0.25">
      <c r="A18" s="141" t="s">
        <v>90</v>
      </c>
      <c r="B18" s="137"/>
      <c r="C18" s="137"/>
      <c r="D18" s="137"/>
      <c r="E18" s="137"/>
      <c r="F18" s="137"/>
      <c r="G18" s="137"/>
      <c r="H18" s="137"/>
      <c r="I18" s="137"/>
    </row>
    <row r="19" spans="1:9" x14ac:dyDescent="0.25">
      <c r="A19" s="142" t="s">
        <v>91</v>
      </c>
      <c r="B19" s="137"/>
      <c r="C19" s="137"/>
      <c r="D19" s="137"/>
      <c r="E19" s="137"/>
      <c r="F19" s="137"/>
      <c r="G19" s="137"/>
      <c r="H19" s="137"/>
      <c r="I19" s="137"/>
    </row>
    <row r="20" spans="1:9" s="18" customFormat="1" x14ac:dyDescent="0.25">
      <c r="A20" s="174" t="s">
        <v>104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74" t="s">
        <v>105</v>
      </c>
      <c r="B21" s="139"/>
      <c r="C21" s="139"/>
      <c r="D21" s="137"/>
      <c r="E21" s="137"/>
      <c r="F21" s="137"/>
      <c r="G21" s="137"/>
      <c r="H21" s="137"/>
      <c r="I21" s="137"/>
    </row>
    <row r="22" spans="1:9" x14ac:dyDescent="0.25">
      <c r="A22" s="141" t="s">
        <v>92</v>
      </c>
      <c r="B22" s="137"/>
      <c r="C22" s="137"/>
      <c r="D22" s="137"/>
      <c r="E22" s="137"/>
      <c r="F22" s="137"/>
      <c r="G22" s="137"/>
      <c r="H22" s="137"/>
      <c r="I22" s="137"/>
    </row>
    <row r="26" spans="1:9" x14ac:dyDescent="0.25">
      <c r="F26" s="94"/>
    </row>
  </sheetData>
  <mergeCells count="2">
    <mergeCell ref="A3:I3"/>
    <mergeCell ref="A5:I5"/>
  </mergeCells>
  <hyperlinks>
    <hyperlink ref="A16" r:id="rId1"/>
    <hyperlink ref="A12" location="'IT(DEM - M)'!A1" display="Table 4. IT (DEM-M) - Demographic breakdown of sea arrivals in Italy per country of origin, monthly data, 2014 and Jan-Oct 2015"/>
    <hyperlink ref="A11" location="'IT(DEM - Y)'!A1" display="Table 3. IT (DEM-Y) - Demographic breakdown of sea arrivals in Italy per country of origin, yearly data, 2014 and Jan-Oct 2015"/>
    <hyperlink ref="A10" location="'IT (SEA ARR-OR)'!A1" display="Table 2. IT (SEA ARR-OR) - Origin of sea arrivals in Italy, Monthly data, 2014 and Jan-Oct 2015"/>
    <hyperlink ref="A9" location="'IT (SEA ARR-REG)'!A1" display="Table 1. IT (SEA ARR-REG) - Sea arrivals to Italy per region of arrival, monthly data, Jan 2014 - Oct 2015"/>
    <hyperlink ref="A14" location="'IT(DEM - Y)'!A1" display="Table 6. MA (DEM-M) - Demographic breakdown of sea arrivals in Malta per country of origin, yearly data 2014 and Jan-Oct 2015"/>
    <hyperlink ref="A13" location="'IT (SEA ARR-OR)'!A1" display="Table 5. MA (SEA ARR-OR) - Origin of sea arrivals in Malta, Monthly data, 2014 and Jan-Oct 2015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"/>
  <sheetViews>
    <sheetView zoomScale="98" zoomScaleNormal="98" workbookViewId="0">
      <selection activeCell="F21" sqref="F21"/>
    </sheetView>
  </sheetViews>
  <sheetFormatPr defaultRowHeight="15" x14ac:dyDescent="0.25"/>
  <cols>
    <col min="1" max="1" width="2.5703125" style="18" customWidth="1"/>
    <col min="2" max="2" width="32.5703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</cols>
  <sheetData>
    <row r="1" spans="1:29" s="18" customFormat="1" ht="15.75" x14ac:dyDescent="0.25">
      <c r="A1" s="111"/>
      <c r="B1" s="10" t="s">
        <v>128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9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9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9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21"/>
      <c r="Y5" s="21"/>
      <c r="Z5" s="21"/>
      <c r="AA5" s="21"/>
      <c r="AB5" s="21"/>
    </row>
    <row r="6" spans="1:29" ht="15.75" thickBot="1" x14ac:dyDescent="0.3">
      <c r="A6" s="21"/>
      <c r="B6" s="192" t="s">
        <v>129</v>
      </c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4"/>
      <c r="Y6" s="21"/>
      <c r="Z6" s="21"/>
      <c r="AA6" s="21"/>
      <c r="AB6" s="21"/>
    </row>
    <row r="7" spans="1:29" s="18" customFormat="1" x14ac:dyDescent="0.25">
      <c r="A7" s="21"/>
      <c r="B7" s="147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5">
        <v>42248</v>
      </c>
      <c r="X7" s="229">
        <v>42278</v>
      </c>
      <c r="Y7" s="21"/>
      <c r="Z7" s="21"/>
      <c r="AA7" s="21"/>
      <c r="AB7" s="21"/>
      <c r="AC7" s="21"/>
    </row>
    <row r="8" spans="1:29" x14ac:dyDescent="0.25">
      <c r="A8" s="21"/>
      <c r="B8" s="77" t="s">
        <v>24</v>
      </c>
      <c r="C8" s="148">
        <v>24</v>
      </c>
      <c r="D8" s="148">
        <v>0</v>
      </c>
      <c r="E8" s="148">
        <v>146</v>
      </c>
      <c r="F8" s="148">
        <v>380</v>
      </c>
      <c r="G8" s="148">
        <v>193</v>
      </c>
      <c r="H8" s="148">
        <v>1022</v>
      </c>
      <c r="I8" s="148">
        <v>3081</v>
      </c>
      <c r="J8" s="148">
        <v>6408</v>
      </c>
      <c r="K8" s="148">
        <v>6320</v>
      </c>
      <c r="L8" s="148">
        <v>4160</v>
      </c>
      <c r="M8" s="148">
        <v>388</v>
      </c>
      <c r="N8" s="148">
        <v>551</v>
      </c>
      <c r="O8" s="148">
        <v>1425</v>
      </c>
      <c r="P8" s="148">
        <v>0</v>
      </c>
      <c r="Q8" s="148">
        <v>20</v>
      </c>
      <c r="R8" s="148">
        <v>1810</v>
      </c>
      <c r="S8" s="148">
        <v>2819</v>
      </c>
      <c r="T8" s="148">
        <v>5473</v>
      </c>
      <c r="U8" s="148">
        <v>4951</v>
      </c>
      <c r="V8" s="149">
        <v>4875</v>
      </c>
      <c r="W8" s="149">
        <v>4210</v>
      </c>
      <c r="X8" s="230">
        <v>2362</v>
      </c>
      <c r="Y8" s="21"/>
      <c r="Z8" s="21"/>
      <c r="AA8" s="21"/>
      <c r="AB8" s="21"/>
      <c r="AC8" s="21"/>
    </row>
    <row r="9" spans="1:29" x14ac:dyDescent="0.25">
      <c r="A9" s="21"/>
      <c r="B9" s="77" t="s">
        <v>25</v>
      </c>
      <c r="C9" s="150">
        <v>12</v>
      </c>
      <c r="D9" s="150">
        <v>68</v>
      </c>
      <c r="E9" s="150">
        <v>0</v>
      </c>
      <c r="F9" s="148">
        <v>27</v>
      </c>
      <c r="G9" s="148">
        <v>431</v>
      </c>
      <c r="H9" s="148">
        <v>5446</v>
      </c>
      <c r="I9" s="148">
        <v>3030</v>
      </c>
      <c r="J9" s="148">
        <v>3620</v>
      </c>
      <c r="K9" s="148">
        <v>2684</v>
      </c>
      <c r="L9" s="148">
        <v>241</v>
      </c>
      <c r="M9" s="148">
        <v>1103</v>
      </c>
      <c r="N9" s="148">
        <v>903</v>
      </c>
      <c r="O9" s="150">
        <v>43</v>
      </c>
      <c r="P9" s="150">
        <v>56</v>
      </c>
      <c r="Q9" s="150">
        <v>37</v>
      </c>
      <c r="R9" s="148">
        <v>1028</v>
      </c>
      <c r="S9" s="148">
        <v>1590</v>
      </c>
      <c r="T9" s="148">
        <v>1412</v>
      </c>
      <c r="U9" s="148">
        <v>2719</v>
      </c>
      <c r="V9" s="149">
        <v>1878</v>
      </c>
      <c r="W9" s="149">
        <v>727</v>
      </c>
      <c r="X9" s="230">
        <v>1092</v>
      </c>
      <c r="Y9" s="21"/>
      <c r="Z9" s="21"/>
      <c r="AA9" s="21"/>
      <c r="AB9" s="21"/>
      <c r="AC9" s="21"/>
    </row>
    <row r="10" spans="1:29" x14ac:dyDescent="0.25">
      <c r="A10" s="21"/>
      <c r="B10" s="77" t="s">
        <v>26</v>
      </c>
      <c r="C10" s="148">
        <v>2135</v>
      </c>
      <c r="D10" s="148">
        <v>3267</v>
      </c>
      <c r="E10" s="148">
        <v>5309</v>
      </c>
      <c r="F10" s="148">
        <v>15272</v>
      </c>
      <c r="G10" s="148">
        <v>13975</v>
      </c>
      <c r="H10" s="148">
        <v>16154</v>
      </c>
      <c r="I10" s="148">
        <v>14646</v>
      </c>
      <c r="J10" s="148">
        <v>11215</v>
      </c>
      <c r="K10" s="148">
        <v>14350</v>
      </c>
      <c r="L10" s="148">
        <v>10839</v>
      </c>
      <c r="M10" s="148">
        <v>7799</v>
      </c>
      <c r="N10" s="148">
        <v>5278</v>
      </c>
      <c r="O10" s="148">
        <v>2060</v>
      </c>
      <c r="P10" s="148">
        <v>3973</v>
      </c>
      <c r="Q10" s="148">
        <v>2226</v>
      </c>
      <c r="R10" s="148">
        <v>12602</v>
      </c>
      <c r="S10" s="148">
        <v>13992</v>
      </c>
      <c r="T10" s="148">
        <v>15110</v>
      </c>
      <c r="U10" s="148">
        <v>15102</v>
      </c>
      <c r="V10" s="149">
        <v>14440</v>
      </c>
      <c r="W10" s="149">
        <v>10184</v>
      </c>
      <c r="X10" s="230">
        <v>4735</v>
      </c>
      <c r="Y10" s="21"/>
      <c r="Z10" s="21"/>
      <c r="AA10" s="21"/>
      <c r="AB10" s="21"/>
      <c r="AC10" s="21"/>
    </row>
    <row r="11" spans="1:29" x14ac:dyDescent="0.25">
      <c r="A11" s="21"/>
      <c r="B11" s="77" t="s">
        <v>27</v>
      </c>
      <c r="C11" s="148">
        <v>0</v>
      </c>
      <c r="D11" s="148">
        <v>0</v>
      </c>
      <c r="E11" s="148">
        <v>4</v>
      </c>
      <c r="F11" s="148">
        <v>0</v>
      </c>
      <c r="G11" s="148">
        <v>0</v>
      </c>
      <c r="H11" s="148">
        <v>19</v>
      </c>
      <c r="I11" s="148">
        <v>0</v>
      </c>
      <c r="J11" s="148">
        <v>88</v>
      </c>
      <c r="K11" s="148">
        <v>11</v>
      </c>
      <c r="L11" s="148">
        <v>37</v>
      </c>
      <c r="M11" s="148">
        <v>5</v>
      </c>
      <c r="N11" s="148">
        <v>0</v>
      </c>
      <c r="O11" s="148">
        <v>0</v>
      </c>
      <c r="P11" s="148">
        <v>0</v>
      </c>
      <c r="Q11" s="148">
        <v>0</v>
      </c>
      <c r="R11" s="148">
        <v>82</v>
      </c>
      <c r="S11" s="148">
        <v>1120</v>
      </c>
      <c r="T11" s="148">
        <v>421</v>
      </c>
      <c r="U11" s="148">
        <v>414</v>
      </c>
      <c r="V11" s="149">
        <v>1416</v>
      </c>
      <c r="W11" s="149">
        <v>801</v>
      </c>
      <c r="X11" s="230">
        <v>727</v>
      </c>
      <c r="Y11" s="21"/>
      <c r="Z11" s="21"/>
      <c r="AA11" s="21"/>
      <c r="AB11" s="21"/>
      <c r="AC11" s="21"/>
    </row>
    <row r="12" spans="1:29" x14ac:dyDescent="0.25">
      <c r="A12" s="21"/>
      <c r="B12" s="77" t="s">
        <v>28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  <c r="H12" s="148">
        <v>0</v>
      </c>
      <c r="I12" s="148">
        <v>3168</v>
      </c>
      <c r="J12" s="148">
        <v>3441</v>
      </c>
      <c r="K12" s="148">
        <v>2742</v>
      </c>
      <c r="L12" s="148">
        <v>0</v>
      </c>
      <c r="M12" s="148">
        <v>0</v>
      </c>
      <c r="N12" s="148">
        <v>0</v>
      </c>
      <c r="O12" s="148">
        <v>0</v>
      </c>
      <c r="P12" s="148">
        <v>325</v>
      </c>
      <c r="Q12" s="148">
        <v>0</v>
      </c>
      <c r="R12" s="148">
        <v>541</v>
      </c>
      <c r="S12" s="148">
        <v>1215</v>
      </c>
      <c r="T12" s="148">
        <v>475</v>
      </c>
      <c r="U12" s="148">
        <v>0</v>
      </c>
      <c r="V12" s="149">
        <v>0</v>
      </c>
      <c r="W12" s="149">
        <v>0</v>
      </c>
      <c r="X12" s="230">
        <v>0</v>
      </c>
      <c r="Y12" s="21"/>
      <c r="Z12" s="21"/>
      <c r="AA12" s="21"/>
      <c r="AB12" s="21"/>
      <c r="AC12" s="21"/>
    </row>
    <row r="13" spans="1:29" x14ac:dyDescent="0.25">
      <c r="A13" s="21"/>
      <c r="B13" s="77" t="s">
        <v>29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  <c r="H13" s="148">
        <v>0</v>
      </c>
      <c r="I13" s="148">
        <v>106</v>
      </c>
      <c r="J13" s="148">
        <v>2</v>
      </c>
      <c r="K13" s="148">
        <v>0</v>
      </c>
      <c r="L13" s="148">
        <v>0</v>
      </c>
      <c r="M13" s="148">
        <v>0</v>
      </c>
      <c r="N13" s="148">
        <v>0</v>
      </c>
      <c r="O13" s="148">
        <v>0</v>
      </c>
      <c r="P13" s="148">
        <v>0</v>
      </c>
      <c r="Q13" s="148">
        <v>0</v>
      </c>
      <c r="R13" s="148">
        <v>0</v>
      </c>
      <c r="S13" s="148">
        <v>499</v>
      </c>
      <c r="T13" s="148">
        <v>0</v>
      </c>
      <c r="U13" s="148">
        <v>0</v>
      </c>
      <c r="V13" s="149">
        <v>0</v>
      </c>
      <c r="W13" s="149">
        <v>0</v>
      </c>
      <c r="X13" s="230">
        <v>0</v>
      </c>
      <c r="Y13" s="21"/>
      <c r="Z13" s="21"/>
      <c r="AA13" s="21"/>
      <c r="AB13" s="21"/>
      <c r="AC13" s="21"/>
    </row>
    <row r="14" spans="1:29" ht="15.75" thickBot="1" x14ac:dyDescent="0.3">
      <c r="A14" s="21"/>
      <c r="B14" s="146" t="s">
        <v>1</v>
      </c>
      <c r="C14" s="151">
        <v>2171</v>
      </c>
      <c r="D14" s="151">
        <v>3335</v>
      </c>
      <c r="E14" s="151">
        <v>5459</v>
      </c>
      <c r="F14" s="151">
        <v>15679</v>
      </c>
      <c r="G14" s="151">
        <v>14599</v>
      </c>
      <c r="H14" s="151">
        <v>22641</v>
      </c>
      <c r="I14" s="151">
        <v>24031</v>
      </c>
      <c r="J14" s="151">
        <v>24774</v>
      </c>
      <c r="K14" s="151">
        <v>26107</v>
      </c>
      <c r="L14" s="151">
        <v>15277</v>
      </c>
      <c r="M14" s="151">
        <v>9295</v>
      </c>
      <c r="N14" s="151">
        <v>6732</v>
      </c>
      <c r="O14" s="151">
        <v>3528</v>
      </c>
      <c r="P14" s="151">
        <v>4354</v>
      </c>
      <c r="Q14" s="151">
        <v>2283</v>
      </c>
      <c r="R14" s="151">
        <v>16063</v>
      </c>
      <c r="S14" s="151">
        <v>21235</v>
      </c>
      <c r="T14" s="151">
        <v>22891</v>
      </c>
      <c r="U14" s="151">
        <v>23186</v>
      </c>
      <c r="V14" s="151">
        <f>SUM(V8:V13)</f>
        <v>22609</v>
      </c>
      <c r="W14" s="151">
        <v>15922</v>
      </c>
      <c r="X14" s="231">
        <v>8916</v>
      </c>
      <c r="Y14" s="21"/>
      <c r="Z14" s="90"/>
      <c r="AA14" s="90"/>
      <c r="AB14" s="21"/>
      <c r="AC14" s="21"/>
    </row>
    <row r="15" spans="1:29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90"/>
      <c r="Z15" s="90"/>
      <c r="AA15" s="21"/>
      <c r="AB15" s="21"/>
    </row>
    <row r="16" spans="1:29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91"/>
      <c r="Z16" s="90"/>
      <c r="AA16" s="21"/>
      <c r="AB16" s="21"/>
    </row>
    <row r="17" spans="1:28" x14ac:dyDescent="0.25">
      <c r="A17" s="21"/>
      <c r="B17" s="20" t="s">
        <v>74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17"/>
      <c r="Y17" s="21"/>
      <c r="Z17" s="21"/>
      <c r="AA17" s="21"/>
      <c r="AB17" s="21"/>
    </row>
    <row r="18" spans="1:28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1:28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1:28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1:28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8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</row>
    <row r="23" spans="1:28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</row>
    <row r="24" spans="1:28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</row>
    <row r="25" spans="1:28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</row>
    <row r="26" spans="1:28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</row>
    <row r="27" spans="1:28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3"/>
      <c r="Y27" s="92"/>
      <c r="Z27" s="92"/>
      <c r="AA27" s="92"/>
      <c r="AB27" s="92"/>
    </row>
    <row r="28" spans="1:28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</row>
    <row r="29" spans="1:28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</row>
    <row r="30" spans="1:28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</row>
    <row r="31" spans="1:28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</row>
  </sheetData>
  <mergeCells count="1">
    <mergeCell ref="B6:X6"/>
  </mergeCells>
  <conditionalFormatting sqref="B16:B17">
    <cfRule type="cellIs" dxfId="7" priority="1" stopIfTrue="1" operator="equal">
      <formula>"various"</formula>
    </cfRule>
  </conditionalFormatting>
  <dataValidations count="1">
    <dataValidation type="whole" operator="greaterThan" allowBlank="1" showInputMessage="1" showErrorMessage="1" sqref="Z14:AA14 Y15:Z16 V8:X13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25" zoomScaleNormal="100" workbookViewId="0">
      <selection activeCell="U28" sqref="U28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101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95" t="s">
        <v>30</v>
      </c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7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198" t="s">
        <v>8</v>
      </c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200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31</v>
      </c>
      <c r="C10" s="32">
        <v>171</v>
      </c>
      <c r="D10" s="33">
        <v>646</v>
      </c>
      <c r="E10" s="33">
        <v>89</v>
      </c>
      <c r="F10" s="33">
        <v>4482</v>
      </c>
      <c r="G10" s="32">
        <v>5612</v>
      </c>
      <c r="H10" s="32">
        <v>7676</v>
      </c>
      <c r="I10" s="27">
        <v>6981</v>
      </c>
      <c r="J10" s="27">
        <v>5051</v>
      </c>
      <c r="K10" s="28">
        <v>4690</v>
      </c>
      <c r="L10" s="34">
        <v>2398</v>
      </c>
      <c r="M10" s="159"/>
      <c r="N10" s="160"/>
      <c r="O10" s="36">
        <f t="shared" ref="O10:O31" si="0">SUM(C10:N10)</f>
        <v>37796</v>
      </c>
      <c r="P10" s="37">
        <f>O10/304</f>
        <v>124.32894736842105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32</v>
      </c>
      <c r="C11" s="32">
        <v>109</v>
      </c>
      <c r="D11" s="33">
        <v>404</v>
      </c>
      <c r="E11" s="33">
        <v>360</v>
      </c>
      <c r="F11" s="33">
        <v>1916</v>
      </c>
      <c r="G11" s="32">
        <v>1852</v>
      </c>
      <c r="H11" s="32">
        <v>3256</v>
      </c>
      <c r="I11" s="27">
        <v>4002</v>
      </c>
      <c r="J11" s="27">
        <v>3214</v>
      </c>
      <c r="K11" s="28">
        <v>2773</v>
      </c>
      <c r="L11" s="34">
        <v>1690</v>
      </c>
      <c r="M11" s="159"/>
      <c r="N11" s="160"/>
      <c r="O11" s="36">
        <f t="shared" si="0"/>
        <v>19576</v>
      </c>
      <c r="P11" s="37">
        <f t="shared" ref="P11:P30" si="1">O11/304</f>
        <v>64.39473684210526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33</v>
      </c>
      <c r="C12" s="32">
        <v>405</v>
      </c>
      <c r="D12" s="33">
        <v>683</v>
      </c>
      <c r="E12" s="33">
        <v>19</v>
      </c>
      <c r="F12" s="33">
        <v>2610</v>
      </c>
      <c r="G12" s="32">
        <v>1272</v>
      </c>
      <c r="H12" s="32">
        <v>1355</v>
      </c>
      <c r="I12" s="27">
        <v>1194</v>
      </c>
      <c r="J12" s="27">
        <v>1252</v>
      </c>
      <c r="K12" s="28">
        <v>1260</v>
      </c>
      <c r="L12" s="34">
        <v>970</v>
      </c>
      <c r="M12" s="159"/>
      <c r="N12" s="160"/>
      <c r="O12" s="36">
        <f t="shared" si="0"/>
        <v>11020</v>
      </c>
      <c r="P12" s="37">
        <f t="shared" si="1"/>
        <v>36.25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34</v>
      </c>
      <c r="C13" s="32">
        <v>71</v>
      </c>
      <c r="D13" s="33">
        <v>68</v>
      </c>
      <c r="E13" s="33">
        <v>93</v>
      </c>
      <c r="F13" s="33">
        <v>782</v>
      </c>
      <c r="G13" s="32">
        <v>1218</v>
      </c>
      <c r="H13" s="32">
        <v>1357</v>
      </c>
      <c r="I13" s="27">
        <v>2069</v>
      </c>
      <c r="J13" s="27">
        <v>1468</v>
      </c>
      <c r="K13" s="28">
        <v>1244</v>
      </c>
      <c r="L13" s="34">
        <v>322</v>
      </c>
      <c r="M13" s="159"/>
      <c r="N13" s="160"/>
      <c r="O13" s="36">
        <f t="shared" si="0"/>
        <v>8692</v>
      </c>
      <c r="P13" s="37">
        <f t="shared" si="1"/>
        <v>28.592105263157894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35</v>
      </c>
      <c r="C14" s="33">
        <v>764</v>
      </c>
      <c r="D14" s="33">
        <v>156</v>
      </c>
      <c r="E14" s="33">
        <v>136</v>
      </c>
      <c r="F14" s="33">
        <v>1035</v>
      </c>
      <c r="G14" s="32">
        <v>1187</v>
      </c>
      <c r="H14" s="32">
        <v>993</v>
      </c>
      <c r="I14" s="27">
        <v>1224</v>
      </c>
      <c r="J14" s="27">
        <v>1215</v>
      </c>
      <c r="K14" s="28">
        <v>362</v>
      </c>
      <c r="L14" s="34">
        <v>160</v>
      </c>
      <c r="M14" s="159"/>
      <c r="N14" s="160"/>
      <c r="O14" s="36">
        <f t="shared" si="0"/>
        <v>7232</v>
      </c>
      <c r="P14" s="37">
        <f t="shared" si="1"/>
        <v>23.789473684210527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36</v>
      </c>
      <c r="C15" s="32">
        <v>451</v>
      </c>
      <c r="D15" s="33">
        <v>540</v>
      </c>
      <c r="E15" s="33">
        <v>422</v>
      </c>
      <c r="F15" s="33">
        <v>686</v>
      </c>
      <c r="G15" s="32">
        <v>842</v>
      </c>
      <c r="H15" s="32">
        <v>652</v>
      </c>
      <c r="I15" s="27">
        <v>1244</v>
      </c>
      <c r="J15" s="27">
        <v>677</v>
      </c>
      <c r="K15" s="28">
        <v>801</v>
      </c>
      <c r="L15" s="34">
        <v>444</v>
      </c>
      <c r="M15" s="159"/>
      <c r="N15" s="160"/>
      <c r="O15" s="36">
        <f t="shared" si="0"/>
        <v>6759</v>
      </c>
      <c r="P15" s="37">
        <f t="shared" si="1"/>
        <v>22.233552631578949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38</v>
      </c>
      <c r="C16" s="32">
        <v>436</v>
      </c>
      <c r="D16" s="33">
        <v>289</v>
      </c>
      <c r="E16" s="33">
        <v>266</v>
      </c>
      <c r="F16" s="33">
        <v>524</v>
      </c>
      <c r="G16" s="32">
        <v>519</v>
      </c>
      <c r="H16" s="32">
        <v>664</v>
      </c>
      <c r="I16" s="27">
        <v>775</v>
      </c>
      <c r="J16" s="27">
        <v>709</v>
      </c>
      <c r="K16" s="28">
        <v>567</v>
      </c>
      <c r="L16" s="34">
        <v>369</v>
      </c>
      <c r="M16" s="159"/>
      <c r="N16" s="160"/>
      <c r="O16" s="36">
        <f t="shared" si="0"/>
        <v>5118</v>
      </c>
      <c r="P16" s="37">
        <f t="shared" si="1"/>
        <v>16.835526315789473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39</v>
      </c>
      <c r="C17" s="33">
        <v>428</v>
      </c>
      <c r="D17" s="33">
        <v>496</v>
      </c>
      <c r="E17" s="33">
        <v>263</v>
      </c>
      <c r="F17" s="33">
        <v>752</v>
      </c>
      <c r="G17" s="32">
        <v>389</v>
      </c>
      <c r="H17" s="32">
        <v>511</v>
      </c>
      <c r="I17" s="27">
        <v>831</v>
      </c>
      <c r="J17" s="27">
        <v>422</v>
      </c>
      <c r="K17" s="28">
        <v>588</v>
      </c>
      <c r="L17" s="34">
        <v>364</v>
      </c>
      <c r="M17" s="159"/>
      <c r="N17" s="160"/>
      <c r="O17" s="36">
        <f t="shared" si="0"/>
        <v>5044</v>
      </c>
      <c r="P17" s="37">
        <f t="shared" si="1"/>
        <v>16.592105263157894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37</v>
      </c>
      <c r="C18" s="32">
        <v>1</v>
      </c>
      <c r="D18" s="33">
        <v>9</v>
      </c>
      <c r="E18" s="33">
        <v>19</v>
      </c>
      <c r="F18" s="33">
        <v>305</v>
      </c>
      <c r="G18" s="32">
        <v>460</v>
      </c>
      <c r="H18" s="32">
        <v>880</v>
      </c>
      <c r="I18" s="27">
        <v>2288</v>
      </c>
      <c r="J18" s="27">
        <v>1053</v>
      </c>
      <c r="K18" s="28">
        <v>22</v>
      </c>
      <c r="L18" s="34">
        <v>1</v>
      </c>
      <c r="M18" s="159"/>
      <c r="N18" s="160"/>
      <c r="O18" s="36">
        <f t="shared" si="0"/>
        <v>5038</v>
      </c>
      <c r="P18" s="37">
        <f t="shared" si="1"/>
        <v>16.57236842105263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40</v>
      </c>
      <c r="C19" s="32">
        <v>14</v>
      </c>
      <c r="D19" s="33">
        <v>51</v>
      </c>
      <c r="E19" s="33">
        <v>35</v>
      </c>
      <c r="F19" s="33">
        <v>371</v>
      </c>
      <c r="G19" s="32">
        <v>310</v>
      </c>
      <c r="H19" s="32">
        <v>612</v>
      </c>
      <c r="I19" s="27">
        <v>1042</v>
      </c>
      <c r="J19" s="27">
        <v>727</v>
      </c>
      <c r="K19" s="28">
        <v>500</v>
      </c>
      <c r="L19" s="34">
        <v>284</v>
      </c>
      <c r="M19" s="159"/>
      <c r="N19" s="160"/>
      <c r="O19" s="36">
        <f t="shared" si="0"/>
        <v>3946</v>
      </c>
      <c r="P19" s="37">
        <f t="shared" si="1"/>
        <v>12.980263157894736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41</v>
      </c>
      <c r="C20" s="32">
        <v>93</v>
      </c>
      <c r="D20" s="33">
        <v>82</v>
      </c>
      <c r="E20" s="33">
        <v>46</v>
      </c>
      <c r="F20" s="33">
        <v>179</v>
      </c>
      <c r="G20" s="32">
        <v>204</v>
      </c>
      <c r="H20" s="32">
        <v>242</v>
      </c>
      <c r="I20" s="27">
        <v>781</v>
      </c>
      <c r="J20" s="27">
        <v>1351</v>
      </c>
      <c r="K20" s="28">
        <v>45</v>
      </c>
      <c r="L20" s="34">
        <v>523</v>
      </c>
      <c r="M20" s="159"/>
      <c r="N20" s="160"/>
      <c r="O20" s="36">
        <f t="shared" si="0"/>
        <v>3546</v>
      </c>
      <c r="P20" s="37">
        <f t="shared" si="1"/>
        <v>11.664473684210526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42</v>
      </c>
      <c r="C21" s="32">
        <v>131</v>
      </c>
      <c r="D21" s="33">
        <v>151</v>
      </c>
      <c r="E21" s="33">
        <v>244</v>
      </c>
      <c r="F21" s="33">
        <v>333</v>
      </c>
      <c r="G21" s="32">
        <v>342</v>
      </c>
      <c r="H21" s="32">
        <v>415</v>
      </c>
      <c r="I21" s="27">
        <v>468</v>
      </c>
      <c r="J21" s="27">
        <v>534</v>
      </c>
      <c r="K21" s="28">
        <v>264</v>
      </c>
      <c r="L21" s="34">
        <v>141</v>
      </c>
      <c r="M21" s="159"/>
      <c r="N21" s="160"/>
      <c r="O21" s="36">
        <f t="shared" si="0"/>
        <v>3023</v>
      </c>
      <c r="P21" s="37">
        <f t="shared" si="1"/>
        <v>9.9440789473684212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43</v>
      </c>
      <c r="C22" s="38">
        <v>24</v>
      </c>
      <c r="D22" s="33">
        <v>5</v>
      </c>
      <c r="E22" s="33">
        <v>14</v>
      </c>
      <c r="F22" s="33">
        <v>495</v>
      </c>
      <c r="G22" s="32">
        <v>278</v>
      </c>
      <c r="H22" s="32">
        <v>633</v>
      </c>
      <c r="I22" s="27">
        <v>421</v>
      </c>
      <c r="J22" s="27">
        <v>452</v>
      </c>
      <c r="K22" s="28">
        <v>109</v>
      </c>
      <c r="L22" s="34">
        <v>48</v>
      </c>
      <c r="M22" s="159"/>
      <c r="N22" s="160"/>
      <c r="O22" s="36">
        <f t="shared" si="0"/>
        <v>2479</v>
      </c>
      <c r="P22" s="37">
        <f t="shared" si="1"/>
        <v>8.1546052631578956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" t="s">
        <v>47</v>
      </c>
      <c r="C23" s="32">
        <v>6</v>
      </c>
      <c r="D23" s="33">
        <v>6</v>
      </c>
      <c r="E23" s="33">
        <v>6</v>
      </c>
      <c r="F23" s="33">
        <v>70</v>
      </c>
      <c r="G23" s="32">
        <v>152</v>
      </c>
      <c r="H23" s="32">
        <v>104</v>
      </c>
      <c r="I23" s="27">
        <v>348</v>
      </c>
      <c r="J23" s="27">
        <v>686</v>
      </c>
      <c r="K23" s="28">
        <v>687</v>
      </c>
      <c r="L23" s="34">
        <v>307</v>
      </c>
      <c r="M23" s="159"/>
      <c r="N23" s="160"/>
      <c r="O23" s="36">
        <f t="shared" si="0"/>
        <v>2372</v>
      </c>
      <c r="P23" s="37">
        <f t="shared" si="1"/>
        <v>7.8026315789473681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" t="s">
        <v>46</v>
      </c>
      <c r="C24" s="32">
        <v>105</v>
      </c>
      <c r="D24" s="33">
        <v>74</v>
      </c>
      <c r="E24" s="33">
        <v>79</v>
      </c>
      <c r="F24" s="33">
        <v>195</v>
      </c>
      <c r="G24" s="32">
        <v>144</v>
      </c>
      <c r="H24" s="32">
        <v>207</v>
      </c>
      <c r="I24" s="27">
        <v>381</v>
      </c>
      <c r="J24" s="27">
        <v>230</v>
      </c>
      <c r="K24" s="28">
        <v>269</v>
      </c>
      <c r="L24" s="34">
        <v>232</v>
      </c>
      <c r="M24" s="159"/>
      <c r="N24" s="160"/>
      <c r="O24" s="36">
        <f t="shared" si="0"/>
        <v>1916</v>
      </c>
      <c r="P24" s="37">
        <f t="shared" si="1"/>
        <v>6.3026315789473681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" t="s">
        <v>44</v>
      </c>
      <c r="C25" s="32">
        <v>83</v>
      </c>
      <c r="D25" s="33">
        <v>79</v>
      </c>
      <c r="E25" s="33">
        <v>22</v>
      </c>
      <c r="F25" s="33">
        <v>374</v>
      </c>
      <c r="G25" s="32">
        <v>161</v>
      </c>
      <c r="H25" s="32">
        <v>185</v>
      </c>
      <c r="I25" s="27">
        <v>496</v>
      </c>
      <c r="J25" s="27">
        <v>407</v>
      </c>
      <c r="K25" s="28">
        <v>3</v>
      </c>
      <c r="L25" s="34">
        <v>21</v>
      </c>
      <c r="M25" s="159"/>
      <c r="N25" s="160"/>
      <c r="O25" s="36">
        <f t="shared" si="0"/>
        <v>1831</v>
      </c>
      <c r="P25" s="37">
        <f t="shared" si="1"/>
        <v>6.0230263157894735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" t="s">
        <v>45</v>
      </c>
      <c r="C26" s="38">
        <v>48</v>
      </c>
      <c r="D26" s="33">
        <v>90</v>
      </c>
      <c r="E26" s="33">
        <v>55</v>
      </c>
      <c r="F26" s="33">
        <v>278</v>
      </c>
      <c r="G26" s="32">
        <v>352</v>
      </c>
      <c r="H26" s="32">
        <v>275</v>
      </c>
      <c r="I26" s="27">
        <v>222</v>
      </c>
      <c r="J26" s="27">
        <v>213</v>
      </c>
      <c r="K26" s="28">
        <v>53</v>
      </c>
      <c r="L26" s="34">
        <v>30</v>
      </c>
      <c r="M26" s="159"/>
      <c r="N26" s="160"/>
      <c r="O26" s="36">
        <f t="shared" si="0"/>
        <v>1616</v>
      </c>
      <c r="P26" s="37">
        <f t="shared" si="1"/>
        <v>5.3157894736842106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" t="s">
        <v>48</v>
      </c>
      <c r="C27" s="32">
        <v>45</v>
      </c>
      <c r="D27" s="33">
        <v>0</v>
      </c>
      <c r="E27" s="33">
        <v>1</v>
      </c>
      <c r="F27" s="33">
        <v>42</v>
      </c>
      <c r="G27" s="32">
        <v>102</v>
      </c>
      <c r="H27" s="32">
        <v>93</v>
      </c>
      <c r="I27" s="27">
        <v>171</v>
      </c>
      <c r="J27" s="27">
        <v>229</v>
      </c>
      <c r="K27" s="28">
        <v>279</v>
      </c>
      <c r="L27" s="34">
        <v>29</v>
      </c>
      <c r="M27" s="159"/>
      <c r="N27" s="160"/>
      <c r="O27" s="36">
        <f t="shared" si="0"/>
        <v>991</v>
      </c>
      <c r="P27" s="37">
        <f t="shared" si="1"/>
        <v>3.2598684210526314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" t="s">
        <v>49</v>
      </c>
      <c r="C28" s="32">
        <v>83</v>
      </c>
      <c r="D28" s="33">
        <v>18</v>
      </c>
      <c r="E28" s="33">
        <v>27</v>
      </c>
      <c r="F28" s="33">
        <v>136</v>
      </c>
      <c r="G28" s="32">
        <v>104</v>
      </c>
      <c r="H28" s="32">
        <v>71</v>
      </c>
      <c r="I28" s="27">
        <v>114</v>
      </c>
      <c r="J28" s="27">
        <v>65</v>
      </c>
      <c r="K28" s="28">
        <v>66</v>
      </c>
      <c r="L28" s="34">
        <v>99</v>
      </c>
      <c r="M28" s="159"/>
      <c r="N28" s="160"/>
      <c r="O28" s="36">
        <f t="shared" si="0"/>
        <v>783</v>
      </c>
      <c r="P28" s="37">
        <f t="shared" si="1"/>
        <v>2.575657894736842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" t="s">
        <v>50</v>
      </c>
      <c r="C29" s="32">
        <v>0</v>
      </c>
      <c r="D29" s="33">
        <v>0</v>
      </c>
      <c r="E29" s="33">
        <v>12</v>
      </c>
      <c r="F29" s="33">
        <v>29</v>
      </c>
      <c r="G29" s="32">
        <v>54</v>
      </c>
      <c r="H29" s="32">
        <v>94</v>
      </c>
      <c r="I29" s="27">
        <v>105</v>
      </c>
      <c r="J29" s="27">
        <v>178</v>
      </c>
      <c r="K29" s="28">
        <v>17</v>
      </c>
      <c r="L29" s="34">
        <v>20</v>
      </c>
      <c r="M29" s="159"/>
      <c r="N29" s="160"/>
      <c r="O29" s="36">
        <f t="shared" si="0"/>
        <v>509</v>
      </c>
      <c r="P29" s="37">
        <f t="shared" si="1"/>
        <v>1.674342105263158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" t="s">
        <v>51</v>
      </c>
      <c r="C30" s="32">
        <f>C31-SUM(C10:C29)</f>
        <v>60</v>
      </c>
      <c r="D30" s="32">
        <f t="shared" ref="D30:L30" si="2">D31-SUM(D10:D29)</f>
        <v>507</v>
      </c>
      <c r="E30" s="32">
        <f t="shared" si="2"/>
        <v>75</v>
      </c>
      <c r="F30" s="32">
        <f t="shared" si="2"/>
        <v>469</v>
      </c>
      <c r="G30" s="32">
        <f t="shared" si="2"/>
        <v>5681</v>
      </c>
      <c r="H30" s="32">
        <f t="shared" si="2"/>
        <v>2616</v>
      </c>
      <c r="I30" s="32">
        <f t="shared" si="2"/>
        <v>-1971</v>
      </c>
      <c r="J30" s="32">
        <f t="shared" si="2"/>
        <v>2476</v>
      </c>
      <c r="K30" s="32">
        <f t="shared" si="2"/>
        <v>1323</v>
      </c>
      <c r="L30" s="32">
        <f t="shared" si="2"/>
        <v>464</v>
      </c>
      <c r="M30" s="161"/>
      <c r="N30" s="161"/>
      <c r="O30" s="36">
        <f t="shared" si="0"/>
        <v>11700</v>
      </c>
      <c r="P30" s="37">
        <f t="shared" si="1"/>
        <v>38.486842105263158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v>3528</v>
      </c>
      <c r="D31" s="40">
        <v>4354</v>
      </c>
      <c r="E31" s="40">
        <v>2283</v>
      </c>
      <c r="F31" s="40">
        <v>16063</v>
      </c>
      <c r="G31" s="40">
        <v>21235</v>
      </c>
      <c r="H31" s="41">
        <v>22891</v>
      </c>
      <c r="I31" s="41">
        <v>23186</v>
      </c>
      <c r="J31" s="41">
        <v>22609</v>
      </c>
      <c r="K31" s="42">
        <v>15922</v>
      </c>
      <c r="L31" s="43">
        <v>8916</v>
      </c>
      <c r="M31" s="43"/>
      <c r="N31" s="44"/>
      <c r="O31" s="45">
        <f t="shared" si="0"/>
        <v>140987</v>
      </c>
      <c r="P31" s="46">
        <f>O31/304</f>
        <v>463.77302631578948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95" t="s">
        <v>102</v>
      </c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7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198" t="s">
        <v>8</v>
      </c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200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95</v>
      </c>
      <c r="C37" s="32">
        <v>290</v>
      </c>
      <c r="D37" s="33">
        <v>253</v>
      </c>
      <c r="E37" s="33">
        <v>777</v>
      </c>
      <c r="F37" s="33">
        <v>2348</v>
      </c>
      <c r="G37" s="32">
        <v>2952</v>
      </c>
      <c r="H37" s="32">
        <v>5394</v>
      </c>
      <c r="I37" s="27">
        <v>4232</v>
      </c>
      <c r="J37" s="27">
        <v>7699</v>
      </c>
      <c r="K37" s="28">
        <v>8736</v>
      </c>
      <c r="L37" s="34">
        <v>3670</v>
      </c>
      <c r="M37" s="34">
        <v>2950</v>
      </c>
      <c r="N37" s="35">
        <v>3022</v>
      </c>
      <c r="O37" s="57">
        <v>42323</v>
      </c>
      <c r="P37" s="56">
        <v>115.95342465753424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31</v>
      </c>
      <c r="C38" s="32">
        <v>40</v>
      </c>
      <c r="D38" s="33">
        <v>410</v>
      </c>
      <c r="E38" s="33">
        <v>1072</v>
      </c>
      <c r="F38" s="33">
        <v>5711</v>
      </c>
      <c r="G38" s="32">
        <v>5769</v>
      </c>
      <c r="H38" s="32">
        <v>6169</v>
      </c>
      <c r="I38" s="27">
        <v>6032</v>
      </c>
      <c r="J38" s="27">
        <v>3354</v>
      </c>
      <c r="K38" s="28">
        <v>3980</v>
      </c>
      <c r="L38" s="34">
        <v>1335</v>
      </c>
      <c r="M38" s="34">
        <v>317</v>
      </c>
      <c r="N38" s="35">
        <v>140</v>
      </c>
      <c r="O38" s="57">
        <v>34329</v>
      </c>
      <c r="P38" s="56">
        <v>94.052054794520544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38</v>
      </c>
      <c r="C39" s="32">
        <v>286</v>
      </c>
      <c r="D39" s="33">
        <v>836</v>
      </c>
      <c r="E39" s="33">
        <v>631</v>
      </c>
      <c r="F39" s="33">
        <v>580</v>
      </c>
      <c r="G39" s="32">
        <v>1981</v>
      </c>
      <c r="H39" s="32">
        <v>1786</v>
      </c>
      <c r="I39" s="27">
        <v>964</v>
      </c>
      <c r="J39" s="27">
        <v>907</v>
      </c>
      <c r="K39" s="28">
        <v>561</v>
      </c>
      <c r="L39" s="34">
        <v>367</v>
      </c>
      <c r="M39" s="34">
        <v>608</v>
      </c>
      <c r="N39" s="35">
        <v>431</v>
      </c>
      <c r="O39" s="57">
        <v>9938</v>
      </c>
      <c r="P39" s="56">
        <v>27.227397260273971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32</v>
      </c>
      <c r="C40" s="32">
        <v>64</v>
      </c>
      <c r="D40" s="33">
        <v>96</v>
      </c>
      <c r="E40" s="33">
        <v>339</v>
      </c>
      <c r="F40" s="33">
        <v>475</v>
      </c>
      <c r="G40" s="32">
        <v>1196</v>
      </c>
      <c r="H40" s="32">
        <v>1141</v>
      </c>
      <c r="I40" s="27">
        <v>1391</v>
      </c>
      <c r="J40" s="27">
        <v>1159</v>
      </c>
      <c r="K40" s="28">
        <v>1090</v>
      </c>
      <c r="L40" s="34">
        <v>1080</v>
      </c>
      <c r="M40" s="34">
        <v>818</v>
      </c>
      <c r="N40" s="35">
        <v>151</v>
      </c>
      <c r="O40" s="57">
        <v>9000</v>
      </c>
      <c r="P40" s="56">
        <v>24.657534246575342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36</v>
      </c>
      <c r="C41" s="33">
        <v>370</v>
      </c>
      <c r="D41" s="33">
        <v>513</v>
      </c>
      <c r="E41" s="33">
        <v>356</v>
      </c>
      <c r="F41" s="33">
        <v>246</v>
      </c>
      <c r="G41" s="32">
        <v>980</v>
      </c>
      <c r="H41" s="32">
        <v>1097</v>
      </c>
      <c r="I41" s="27">
        <v>846</v>
      </c>
      <c r="J41" s="27">
        <v>750</v>
      </c>
      <c r="K41" s="28">
        <v>1021</v>
      </c>
      <c r="L41" s="34">
        <v>608</v>
      </c>
      <c r="M41" s="34">
        <v>990</v>
      </c>
      <c r="N41" s="35">
        <v>930</v>
      </c>
      <c r="O41" s="57">
        <v>8707</v>
      </c>
      <c r="P41" s="56">
        <v>23.854794520547944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94</v>
      </c>
      <c r="C42" s="32">
        <v>53</v>
      </c>
      <c r="D42" s="33">
        <v>32</v>
      </c>
      <c r="E42" s="33">
        <v>42</v>
      </c>
      <c r="F42" s="33">
        <v>90</v>
      </c>
      <c r="G42" s="32">
        <v>266</v>
      </c>
      <c r="H42" s="32">
        <v>564</v>
      </c>
      <c r="I42" s="27">
        <v>570</v>
      </c>
      <c r="J42" s="27">
        <v>1273</v>
      </c>
      <c r="K42" s="28">
        <v>1333</v>
      </c>
      <c r="L42" s="34">
        <v>821</v>
      </c>
      <c r="M42" s="34">
        <v>669</v>
      </c>
      <c r="N42" s="35">
        <v>369</v>
      </c>
      <c r="O42" s="57">
        <v>6082</v>
      </c>
      <c r="P42" s="56">
        <v>16.663013698630138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122</v>
      </c>
      <c r="D43" s="33">
        <v>414</v>
      </c>
      <c r="E43" s="33">
        <v>246</v>
      </c>
      <c r="F43" s="33">
        <v>280</v>
      </c>
      <c r="G43" s="32">
        <v>715</v>
      </c>
      <c r="H43" s="32">
        <v>516</v>
      </c>
      <c r="I43" s="27">
        <v>897</v>
      </c>
      <c r="J43" s="27">
        <v>456</v>
      </c>
      <c r="K43" s="28">
        <v>467</v>
      </c>
      <c r="L43" s="34">
        <v>852</v>
      </c>
      <c r="M43" s="34">
        <v>566</v>
      </c>
      <c r="N43" s="35">
        <v>225</v>
      </c>
      <c r="O43" s="57">
        <v>5756</v>
      </c>
      <c r="P43" s="56">
        <v>15.769863013698631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39</v>
      </c>
      <c r="C44" s="33">
        <v>302</v>
      </c>
      <c r="D44" s="33">
        <v>324</v>
      </c>
      <c r="E44" s="33">
        <v>153</v>
      </c>
      <c r="F44" s="33">
        <v>91</v>
      </c>
      <c r="G44" s="32">
        <v>568</v>
      </c>
      <c r="H44" s="32">
        <v>423</v>
      </c>
      <c r="I44" s="27">
        <v>395</v>
      </c>
      <c r="J44" s="27">
        <v>310</v>
      </c>
      <c r="K44" s="28">
        <v>363</v>
      </c>
      <c r="L44" s="34">
        <v>665</v>
      </c>
      <c r="M44" s="34">
        <v>770</v>
      </c>
      <c r="N44" s="35">
        <v>599</v>
      </c>
      <c r="O44" s="57">
        <v>4963</v>
      </c>
      <c r="P44" s="56">
        <v>13.597260273972603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37</v>
      </c>
      <c r="C45" s="32">
        <v>21</v>
      </c>
      <c r="D45" s="33">
        <v>18</v>
      </c>
      <c r="E45" s="33">
        <v>23</v>
      </c>
      <c r="F45" s="33">
        <v>57</v>
      </c>
      <c r="G45" s="32">
        <v>121</v>
      </c>
      <c r="H45" s="32">
        <v>270</v>
      </c>
      <c r="I45" s="27">
        <v>483</v>
      </c>
      <c r="J45" s="27">
        <v>1497</v>
      </c>
      <c r="K45" s="28">
        <v>1435</v>
      </c>
      <c r="L45" s="34">
        <v>437</v>
      </c>
      <c r="M45" s="34">
        <v>24</v>
      </c>
      <c r="N45" s="35"/>
      <c r="O45" s="57">
        <v>4386</v>
      </c>
      <c r="P45" s="56">
        <v>12.016438356164384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178</v>
      </c>
      <c r="D46" s="33">
        <v>1</v>
      </c>
      <c r="E46" s="33">
        <v>135</v>
      </c>
      <c r="F46" s="33">
        <v>414</v>
      </c>
      <c r="G46" s="32">
        <v>347</v>
      </c>
      <c r="H46" s="32">
        <v>486</v>
      </c>
      <c r="I46" s="27">
        <v>661</v>
      </c>
      <c r="J46" s="27">
        <v>804</v>
      </c>
      <c r="K46" s="28">
        <v>553</v>
      </c>
      <c r="L46" s="34">
        <v>281</v>
      </c>
      <c r="M46" s="34">
        <v>231</v>
      </c>
      <c r="N46" s="35">
        <v>4</v>
      </c>
      <c r="O46" s="162">
        <v>4095</v>
      </c>
      <c r="P46" s="56">
        <v>11.219178082191782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44</v>
      </c>
      <c r="C47" s="32">
        <v>275</v>
      </c>
      <c r="D47" s="33">
        <v>104</v>
      </c>
      <c r="E47" s="33">
        <v>187</v>
      </c>
      <c r="F47" s="33">
        <v>209</v>
      </c>
      <c r="G47" s="32">
        <v>330</v>
      </c>
      <c r="H47" s="32">
        <v>389</v>
      </c>
      <c r="I47" s="27">
        <v>327</v>
      </c>
      <c r="J47" s="27">
        <v>959</v>
      </c>
      <c r="K47" s="28">
        <v>374</v>
      </c>
      <c r="L47" s="34">
        <v>382</v>
      </c>
      <c r="M47" s="34">
        <v>156</v>
      </c>
      <c r="N47" s="35">
        <v>61</v>
      </c>
      <c r="O47" s="162">
        <v>3753</v>
      </c>
      <c r="P47" s="56">
        <v>10.282191780821918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34</v>
      </c>
      <c r="C48" s="32">
        <v>9</v>
      </c>
      <c r="D48" s="33">
        <v>12</v>
      </c>
      <c r="E48" s="33">
        <v>38</v>
      </c>
      <c r="F48" s="33">
        <v>70</v>
      </c>
      <c r="G48" s="32">
        <v>234</v>
      </c>
      <c r="H48" s="32">
        <v>373</v>
      </c>
      <c r="I48" s="27">
        <v>565</v>
      </c>
      <c r="J48" s="27">
        <v>564</v>
      </c>
      <c r="K48" s="28">
        <v>505</v>
      </c>
      <c r="L48" s="34">
        <v>654</v>
      </c>
      <c r="M48" s="34">
        <v>108</v>
      </c>
      <c r="N48" s="35">
        <v>7</v>
      </c>
      <c r="O48" s="162">
        <v>3139</v>
      </c>
      <c r="P48" s="56">
        <v>8.6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41</v>
      </c>
      <c r="C49" s="38">
        <v>37</v>
      </c>
      <c r="D49" s="33">
        <v>45</v>
      </c>
      <c r="E49" s="33">
        <v>63</v>
      </c>
      <c r="F49" s="33">
        <v>197</v>
      </c>
      <c r="G49" s="32">
        <v>221</v>
      </c>
      <c r="H49" s="32">
        <v>520</v>
      </c>
      <c r="I49" s="27">
        <v>280</v>
      </c>
      <c r="J49" s="27">
        <v>440</v>
      </c>
      <c r="K49" s="28">
        <v>316</v>
      </c>
      <c r="L49" s="34">
        <v>167</v>
      </c>
      <c r="M49" s="34">
        <v>167</v>
      </c>
      <c r="N49" s="35">
        <v>24</v>
      </c>
      <c r="O49" s="162">
        <v>2477</v>
      </c>
      <c r="P49" s="56">
        <v>6.7863013698630139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40</v>
      </c>
      <c r="C50" s="32">
        <v>8</v>
      </c>
      <c r="D50" s="33">
        <v>19</v>
      </c>
      <c r="E50" s="33">
        <v>80</v>
      </c>
      <c r="F50" s="33">
        <v>59</v>
      </c>
      <c r="G50" s="32">
        <v>242</v>
      </c>
      <c r="H50" s="32">
        <v>257</v>
      </c>
      <c r="I50" s="27">
        <v>334</v>
      </c>
      <c r="J50" s="27">
        <v>215</v>
      </c>
      <c r="K50" s="28">
        <v>400</v>
      </c>
      <c r="L50" s="34">
        <v>337</v>
      </c>
      <c r="M50" s="34">
        <v>140</v>
      </c>
      <c r="N50" s="35">
        <v>26</v>
      </c>
      <c r="O50" s="162">
        <v>2117</v>
      </c>
      <c r="P50" s="56">
        <v>5.8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49</v>
      </c>
      <c r="C51" s="32">
        <v>38</v>
      </c>
      <c r="D51" s="33">
        <v>38</v>
      </c>
      <c r="E51" s="33">
        <v>33</v>
      </c>
      <c r="F51" s="33">
        <v>69</v>
      </c>
      <c r="G51" s="32">
        <v>145</v>
      </c>
      <c r="H51" s="32">
        <v>148</v>
      </c>
      <c r="I51" s="27">
        <v>142</v>
      </c>
      <c r="J51" s="27">
        <v>223</v>
      </c>
      <c r="K51" s="28">
        <v>351</v>
      </c>
      <c r="L51" s="34">
        <v>330</v>
      </c>
      <c r="M51" s="34">
        <v>78</v>
      </c>
      <c r="N51" s="35">
        <v>42</v>
      </c>
      <c r="O51" s="162">
        <v>1637</v>
      </c>
      <c r="P51" s="56">
        <v>4.484931506849315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42</v>
      </c>
      <c r="C52" s="32">
        <v>15</v>
      </c>
      <c r="D52" s="33">
        <v>33</v>
      </c>
      <c r="E52" s="33">
        <v>46</v>
      </c>
      <c r="F52" s="33">
        <v>63</v>
      </c>
      <c r="G52" s="32">
        <v>121</v>
      </c>
      <c r="H52" s="32">
        <v>110</v>
      </c>
      <c r="I52" s="27">
        <v>159</v>
      </c>
      <c r="J52" s="27">
        <v>201</v>
      </c>
      <c r="K52" s="28">
        <v>189</v>
      </c>
      <c r="L52" s="34">
        <v>141</v>
      </c>
      <c r="M52" s="34">
        <v>313</v>
      </c>
      <c r="N52" s="35">
        <v>139</v>
      </c>
      <c r="O52" s="162">
        <v>1530</v>
      </c>
      <c r="P52" s="56">
        <v>4.1917808219178081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46</v>
      </c>
      <c r="C53" s="38">
        <v>24</v>
      </c>
      <c r="D53" s="33">
        <v>63</v>
      </c>
      <c r="E53" s="33">
        <v>72</v>
      </c>
      <c r="F53" s="33">
        <v>61</v>
      </c>
      <c r="G53" s="32">
        <v>164</v>
      </c>
      <c r="H53" s="32">
        <v>137</v>
      </c>
      <c r="I53" s="27">
        <v>145</v>
      </c>
      <c r="J53" s="27">
        <v>105</v>
      </c>
      <c r="K53" s="28">
        <v>115</v>
      </c>
      <c r="L53" s="34">
        <v>67</v>
      </c>
      <c r="M53" s="34">
        <v>167</v>
      </c>
      <c r="N53" s="35">
        <v>157</v>
      </c>
      <c r="O53" s="162">
        <v>1277</v>
      </c>
      <c r="P53" s="56">
        <v>3.4986301369863013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52</v>
      </c>
      <c r="C54" s="32">
        <v>2</v>
      </c>
      <c r="D54" s="33">
        <v>20</v>
      </c>
      <c r="E54" s="33">
        <v>41</v>
      </c>
      <c r="F54" s="33">
        <v>110</v>
      </c>
      <c r="G54" s="32">
        <v>4</v>
      </c>
      <c r="H54" s="32">
        <v>72</v>
      </c>
      <c r="I54" s="27">
        <v>67</v>
      </c>
      <c r="J54" s="27">
        <v>159</v>
      </c>
      <c r="K54" s="28">
        <v>80</v>
      </c>
      <c r="L54" s="34">
        <v>109</v>
      </c>
      <c r="M54" s="34">
        <v>90</v>
      </c>
      <c r="N54" s="35">
        <v>30</v>
      </c>
      <c r="O54" s="162">
        <v>784</v>
      </c>
      <c r="P54" s="56">
        <v>2.1479452054794521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48</v>
      </c>
      <c r="C55" s="32">
        <v>1</v>
      </c>
      <c r="D55" s="33">
        <v>1</v>
      </c>
      <c r="E55" s="33">
        <v>0</v>
      </c>
      <c r="F55" s="33">
        <v>4</v>
      </c>
      <c r="G55" s="32">
        <v>2</v>
      </c>
      <c r="H55" s="32">
        <v>20</v>
      </c>
      <c r="I55" s="27">
        <v>42</v>
      </c>
      <c r="J55" s="27">
        <v>99</v>
      </c>
      <c r="K55" s="28">
        <v>89</v>
      </c>
      <c r="L55" s="34">
        <v>129</v>
      </c>
      <c r="M55" s="34">
        <v>120</v>
      </c>
      <c r="N55" s="35">
        <v>171</v>
      </c>
      <c r="O55" s="162">
        <v>678</v>
      </c>
      <c r="P55" s="56">
        <v>1.8575342465753424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43</v>
      </c>
      <c r="C56" s="32"/>
      <c r="D56" s="33">
        <v>12</v>
      </c>
      <c r="E56" s="33">
        <v>4</v>
      </c>
      <c r="F56" s="33">
        <v>62</v>
      </c>
      <c r="G56" s="32">
        <v>70</v>
      </c>
      <c r="H56" s="32">
        <v>41</v>
      </c>
      <c r="I56" s="27">
        <v>40</v>
      </c>
      <c r="J56" s="27">
        <v>120</v>
      </c>
      <c r="K56" s="28">
        <v>80</v>
      </c>
      <c r="L56" s="34">
        <v>71</v>
      </c>
      <c r="M56" s="34">
        <v>36</v>
      </c>
      <c r="N56" s="35">
        <v>24</v>
      </c>
      <c r="O56" s="162">
        <v>560</v>
      </c>
      <c r="P56" s="56">
        <v>1.5342465753424657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57" t="s">
        <v>51</v>
      </c>
      <c r="C57" s="39">
        <f>C58-SUM(C37:C56)</f>
        <v>36</v>
      </c>
      <c r="D57" s="39">
        <f t="shared" ref="D57:N57" si="3">D58-SUM(D37:D56)</f>
        <v>91</v>
      </c>
      <c r="E57" s="39">
        <f t="shared" si="3"/>
        <v>1118</v>
      </c>
      <c r="F57" s="39">
        <f t="shared" si="3"/>
        <v>4486</v>
      </c>
      <c r="G57" s="39">
        <f t="shared" si="3"/>
        <v>-1829</v>
      </c>
      <c r="H57" s="39">
        <f t="shared" si="3"/>
        <v>2728</v>
      </c>
      <c r="I57" s="39">
        <f t="shared" si="3"/>
        <v>5459</v>
      </c>
      <c r="J57" s="39">
        <f t="shared" si="3"/>
        <v>3480</v>
      </c>
      <c r="K57" s="39">
        <f t="shared" si="3"/>
        <v>4069</v>
      </c>
      <c r="L57" s="39">
        <f t="shared" si="3"/>
        <v>2776</v>
      </c>
      <c r="M57" s="39">
        <f t="shared" si="3"/>
        <v>-25</v>
      </c>
      <c r="N57" s="39">
        <f t="shared" si="3"/>
        <v>180</v>
      </c>
      <c r="O57" s="163">
        <v>22569</v>
      </c>
      <c r="P57" s="56">
        <v>61.832876712328769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v>2171</v>
      </c>
      <c r="D58" s="40">
        <v>3335</v>
      </c>
      <c r="E58" s="40">
        <v>5456</v>
      </c>
      <c r="F58" s="40">
        <v>15682</v>
      </c>
      <c r="G58" s="40">
        <v>14599</v>
      </c>
      <c r="H58" s="41">
        <v>22641</v>
      </c>
      <c r="I58" s="41">
        <v>24031</v>
      </c>
      <c r="J58" s="41">
        <v>24774</v>
      </c>
      <c r="K58" s="42">
        <v>26107</v>
      </c>
      <c r="L58" s="43">
        <v>15279</v>
      </c>
      <c r="M58" s="43">
        <v>9293</v>
      </c>
      <c r="N58" s="44">
        <v>6732</v>
      </c>
      <c r="O58" s="164">
        <v>170100</v>
      </c>
      <c r="P58" s="165">
        <v>466.02739726027397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2"/>
      <c r="C59" s="3"/>
      <c r="D59" s="3"/>
      <c r="E59" s="3"/>
      <c r="F59" s="4"/>
      <c r="G59" s="4"/>
      <c r="H59" s="4"/>
      <c r="I59" s="5"/>
      <c r="J59" s="6"/>
      <c r="K59" s="5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7" t="s">
        <v>2</v>
      </c>
      <c r="C60" s="6"/>
      <c r="D60" s="8"/>
      <c r="E60" s="5"/>
      <c r="F60" s="3"/>
      <c r="G60" s="3"/>
      <c r="H60" s="5"/>
      <c r="I60" s="5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74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0" t="s">
        <v>4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</row>
  </sheetData>
  <mergeCells count="4">
    <mergeCell ref="B7:P7"/>
    <mergeCell ref="C8:P8"/>
    <mergeCell ref="B34:P34"/>
    <mergeCell ref="C35:P35"/>
  </mergeCells>
  <conditionalFormatting sqref="C2:E5">
    <cfRule type="cellIs" dxfId="6" priority="3" stopIfTrue="1" operator="equal">
      <formula>"various"</formula>
    </cfRule>
  </conditionalFormatting>
  <conditionalFormatting sqref="B60:B61">
    <cfRule type="cellIs" dxfId="5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94"/>
  <sheetViews>
    <sheetView topLeftCell="A19" workbookViewId="0">
      <selection activeCell="I41" sqref="I41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98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2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21"/>
      <c r="B7" s="207" t="s">
        <v>99</v>
      </c>
      <c r="C7" s="208"/>
      <c r="D7" s="208"/>
      <c r="E7" s="208"/>
      <c r="F7" s="208"/>
      <c r="G7" s="208"/>
      <c r="H7" s="208"/>
      <c r="I7" s="208"/>
      <c r="J7" s="208"/>
      <c r="K7" s="208"/>
      <c r="L7" s="209"/>
      <c r="M7" s="60"/>
      <c r="N7" s="60"/>
    </row>
    <row r="8" spans="1:14" ht="15.75" thickBot="1" x14ac:dyDescent="0.3">
      <c r="A8" s="21"/>
      <c r="B8" s="201" t="s">
        <v>85</v>
      </c>
      <c r="C8" s="202"/>
      <c r="D8" s="202"/>
      <c r="E8" s="202"/>
      <c r="F8" s="202"/>
      <c r="G8" s="203"/>
      <c r="H8" s="125"/>
      <c r="I8" s="210" t="s">
        <v>56</v>
      </c>
      <c r="J8" s="210"/>
      <c r="K8" s="210"/>
      <c r="L8" s="211"/>
      <c r="M8" s="21"/>
      <c r="N8" s="21"/>
    </row>
    <row r="9" spans="1:14" ht="15.75" customHeight="1" x14ac:dyDescent="0.25">
      <c r="A9" s="21"/>
      <c r="B9" s="128" t="s">
        <v>7</v>
      </c>
      <c r="C9" s="216" t="s">
        <v>58</v>
      </c>
      <c r="D9" s="212" t="s">
        <v>59</v>
      </c>
      <c r="E9" s="212" t="s">
        <v>83</v>
      </c>
      <c r="F9" s="214" t="s">
        <v>84</v>
      </c>
      <c r="G9" s="129" t="s">
        <v>1</v>
      </c>
      <c r="H9" s="130" t="s">
        <v>55</v>
      </c>
      <c r="I9" s="218" t="s">
        <v>58</v>
      </c>
      <c r="J9" s="212" t="s">
        <v>59</v>
      </c>
      <c r="K9" s="212" t="s">
        <v>83</v>
      </c>
      <c r="L9" s="214" t="s">
        <v>84</v>
      </c>
      <c r="M9" s="21"/>
      <c r="N9" s="21"/>
    </row>
    <row r="10" spans="1:14" ht="15.75" customHeight="1" x14ac:dyDescent="0.25">
      <c r="A10" s="21"/>
      <c r="B10" s="131" t="s">
        <v>57</v>
      </c>
      <c r="C10" s="217"/>
      <c r="D10" s="213"/>
      <c r="E10" s="213"/>
      <c r="F10" s="215"/>
      <c r="G10" s="132">
        <v>2014</v>
      </c>
      <c r="H10" s="132" t="s">
        <v>61</v>
      </c>
      <c r="I10" s="219"/>
      <c r="J10" s="213"/>
      <c r="K10" s="213"/>
      <c r="L10" s="215"/>
      <c r="M10" s="21"/>
      <c r="N10" s="21"/>
    </row>
    <row r="11" spans="1:14" x14ac:dyDescent="0.25">
      <c r="A11" s="21"/>
      <c r="B11" s="1" t="s">
        <v>31</v>
      </c>
      <c r="C11" s="61">
        <v>24941</v>
      </c>
      <c r="D11" s="61">
        <v>8569</v>
      </c>
      <c r="E11" s="61">
        <v>1291</v>
      </c>
      <c r="F11" s="61">
        <v>2995</v>
      </c>
      <c r="G11" s="63">
        <f t="shared" ref="G11:G30" si="0">SUM(C11:F11)</f>
        <v>37796</v>
      </c>
      <c r="H11" s="64" t="s">
        <v>127</v>
      </c>
      <c r="I11" s="65">
        <f t="shared" ref="I11:I31" si="1">C11/SUM(C11:F11)</f>
        <v>0.65988464387765899</v>
      </c>
      <c r="J11" s="65">
        <f t="shared" ref="J11:J31" si="2">D11/SUM(C11:F11)</f>
        <v>0.22671711292200233</v>
      </c>
      <c r="K11" s="65">
        <f t="shared" ref="K11:K32" si="3">E11/SUM(C11:F11)</f>
        <v>3.4157053656471585E-2</v>
      </c>
      <c r="L11" s="66">
        <f t="shared" ref="L11:L32" si="4">F11/SUM(C11:F11)</f>
        <v>7.924118954386708E-2</v>
      </c>
      <c r="M11" s="21"/>
      <c r="N11" s="21"/>
    </row>
    <row r="12" spans="1:14" x14ac:dyDescent="0.25">
      <c r="A12" s="21"/>
      <c r="B12" s="1" t="s">
        <v>32</v>
      </c>
      <c r="C12" s="61">
        <v>13529</v>
      </c>
      <c r="D12" s="61">
        <v>4937</v>
      </c>
      <c r="E12" s="61">
        <v>209</v>
      </c>
      <c r="F12" s="61">
        <v>901</v>
      </c>
      <c r="G12" s="63">
        <f t="shared" si="0"/>
        <v>19576</v>
      </c>
      <c r="H12" s="64"/>
      <c r="I12" s="65">
        <f t="shared" si="1"/>
        <v>0.6911013485901103</v>
      </c>
      <c r="J12" s="65">
        <f t="shared" si="2"/>
        <v>0.2521965672251737</v>
      </c>
      <c r="K12" s="65">
        <f t="shared" si="3"/>
        <v>1.0676338373518595E-2</v>
      </c>
      <c r="L12" s="66">
        <f t="shared" si="4"/>
        <v>4.6025745811197387E-2</v>
      </c>
      <c r="M12" s="21"/>
      <c r="N12" s="21"/>
    </row>
    <row r="13" spans="1:14" x14ac:dyDescent="0.25">
      <c r="A13" s="21"/>
      <c r="B13" s="120" t="s">
        <v>33</v>
      </c>
      <c r="C13" s="61">
        <v>7238</v>
      </c>
      <c r="D13" s="61">
        <v>2405</v>
      </c>
      <c r="E13" s="61">
        <v>311</v>
      </c>
      <c r="F13" s="61">
        <v>1066</v>
      </c>
      <c r="G13" s="63">
        <f t="shared" si="0"/>
        <v>11020</v>
      </c>
      <c r="H13" s="64"/>
      <c r="I13" s="65">
        <f t="shared" si="1"/>
        <v>0.65680580762250451</v>
      </c>
      <c r="J13" s="65">
        <f t="shared" si="2"/>
        <v>0.21823956442831216</v>
      </c>
      <c r="K13" s="65">
        <f t="shared" si="3"/>
        <v>2.8221415607985481E-2</v>
      </c>
      <c r="L13" s="66">
        <f t="shared" si="4"/>
        <v>9.6733212341197819E-2</v>
      </c>
      <c r="M13" s="21"/>
      <c r="N13" s="21"/>
    </row>
    <row r="14" spans="1:14" x14ac:dyDescent="0.25">
      <c r="A14" s="21"/>
      <c r="B14" s="1" t="s">
        <v>34</v>
      </c>
      <c r="C14" s="61">
        <v>8039</v>
      </c>
      <c r="D14" s="61">
        <v>336</v>
      </c>
      <c r="E14" s="61">
        <v>117</v>
      </c>
      <c r="F14" s="61">
        <v>200</v>
      </c>
      <c r="G14" s="63">
        <f t="shared" si="0"/>
        <v>8692</v>
      </c>
      <c r="H14" s="64"/>
      <c r="I14" s="65">
        <f t="shared" si="1"/>
        <v>0.92487344684767603</v>
      </c>
      <c r="J14" s="65">
        <f t="shared" si="2"/>
        <v>3.8656235618959964E-2</v>
      </c>
      <c r="K14" s="65">
        <f t="shared" si="3"/>
        <v>1.3460653474459273E-2</v>
      </c>
      <c r="L14" s="66">
        <f t="shared" si="4"/>
        <v>2.3009664058904741E-2</v>
      </c>
      <c r="M14" s="21"/>
      <c r="N14" s="21"/>
    </row>
    <row r="15" spans="1:14" x14ac:dyDescent="0.25">
      <c r="A15" s="21"/>
      <c r="B15" s="121" t="s">
        <v>35</v>
      </c>
      <c r="C15" s="61">
        <v>4039</v>
      </c>
      <c r="D15" s="61">
        <v>1200</v>
      </c>
      <c r="E15" s="61">
        <v>1303</v>
      </c>
      <c r="F15" s="61">
        <v>690</v>
      </c>
      <c r="G15" s="63">
        <f t="shared" si="0"/>
        <v>7232</v>
      </c>
      <c r="H15" s="64"/>
      <c r="I15" s="65">
        <f t="shared" si="1"/>
        <v>0.55849004424778759</v>
      </c>
      <c r="J15" s="65">
        <f t="shared" si="2"/>
        <v>0.16592920353982302</v>
      </c>
      <c r="K15" s="65">
        <f t="shared" si="3"/>
        <v>0.18017146017699115</v>
      </c>
      <c r="L15" s="66">
        <f t="shared" si="4"/>
        <v>9.5409292035398233E-2</v>
      </c>
      <c r="M15" s="21"/>
      <c r="N15" s="21"/>
    </row>
    <row r="16" spans="1:14" x14ac:dyDescent="0.25">
      <c r="A16" s="21"/>
      <c r="B16" s="1" t="s">
        <v>36</v>
      </c>
      <c r="C16" s="61">
        <v>5791</v>
      </c>
      <c r="D16" s="61">
        <v>53</v>
      </c>
      <c r="E16" s="61">
        <v>36</v>
      </c>
      <c r="F16" s="61">
        <v>879</v>
      </c>
      <c r="G16" s="63">
        <f t="shared" si="0"/>
        <v>6759</v>
      </c>
      <c r="H16" s="64"/>
      <c r="I16" s="65">
        <f t="shared" si="1"/>
        <v>0.85678354786210975</v>
      </c>
      <c r="J16" s="65">
        <f t="shared" si="2"/>
        <v>7.8413966563101057E-3</v>
      </c>
      <c r="K16" s="65">
        <f t="shared" si="3"/>
        <v>5.3262316910785623E-3</v>
      </c>
      <c r="L16" s="66">
        <f t="shared" si="4"/>
        <v>0.13004882379050156</v>
      </c>
      <c r="M16" s="21"/>
      <c r="N16" s="21"/>
    </row>
    <row r="17" spans="1:14" x14ac:dyDescent="0.25">
      <c r="A17" s="21"/>
      <c r="B17" s="1" t="s">
        <v>38</v>
      </c>
      <c r="C17" s="61">
        <v>4659</v>
      </c>
      <c r="D17" s="61">
        <v>47</v>
      </c>
      <c r="E17" s="61">
        <v>42</v>
      </c>
      <c r="F17" s="61">
        <v>370</v>
      </c>
      <c r="G17" s="63">
        <f t="shared" si="0"/>
        <v>5118</v>
      </c>
      <c r="H17" s="64"/>
      <c r="I17" s="65">
        <f t="shared" si="1"/>
        <v>0.91031652989449008</v>
      </c>
      <c r="J17" s="65">
        <f t="shared" si="2"/>
        <v>9.1832747166862051E-3</v>
      </c>
      <c r="K17" s="65">
        <f t="shared" si="3"/>
        <v>8.2063305978898014E-3</v>
      </c>
      <c r="L17" s="66">
        <f t="shared" si="4"/>
        <v>7.2293864790933957E-2</v>
      </c>
      <c r="M17" s="21"/>
      <c r="N17" s="21"/>
    </row>
    <row r="18" spans="1:14" x14ac:dyDescent="0.25">
      <c r="A18" s="21"/>
      <c r="B18" s="1" t="s">
        <v>39</v>
      </c>
      <c r="C18" s="61">
        <v>4670</v>
      </c>
      <c r="D18" s="61">
        <v>31</v>
      </c>
      <c r="E18" s="61">
        <v>21</v>
      </c>
      <c r="F18" s="61">
        <v>322</v>
      </c>
      <c r="G18" s="63">
        <f t="shared" si="0"/>
        <v>5044</v>
      </c>
      <c r="H18" s="64"/>
      <c r="I18" s="65">
        <f t="shared" si="1"/>
        <v>0.92585249801744651</v>
      </c>
      <c r="J18" s="65">
        <f t="shared" si="2"/>
        <v>6.1459159397303726E-3</v>
      </c>
      <c r="K18" s="65">
        <f t="shared" si="3"/>
        <v>4.1633624107850912E-3</v>
      </c>
      <c r="L18" s="66">
        <f t="shared" si="4"/>
        <v>6.383822363203806E-2</v>
      </c>
      <c r="M18" s="21"/>
      <c r="N18" s="21"/>
    </row>
    <row r="19" spans="1:14" x14ac:dyDescent="0.25">
      <c r="A19" s="21"/>
      <c r="B19" s="1" t="s">
        <v>37</v>
      </c>
      <c r="C19" s="61">
        <v>4701</v>
      </c>
      <c r="D19" s="61">
        <v>8</v>
      </c>
      <c r="E19" s="61">
        <v>31</v>
      </c>
      <c r="F19" s="61">
        <v>298</v>
      </c>
      <c r="G19" s="63">
        <f t="shared" si="0"/>
        <v>5038</v>
      </c>
      <c r="H19" s="64"/>
      <c r="I19" s="65">
        <f t="shared" si="1"/>
        <v>0.93310837633981736</v>
      </c>
      <c r="J19" s="65">
        <f t="shared" si="2"/>
        <v>1.5879317189360857E-3</v>
      </c>
      <c r="K19" s="65">
        <f t="shared" si="3"/>
        <v>6.1532354108773321E-3</v>
      </c>
      <c r="L19" s="66">
        <f t="shared" si="4"/>
        <v>5.9150456530369197E-2</v>
      </c>
      <c r="M19" s="21"/>
      <c r="N19" s="21"/>
    </row>
    <row r="20" spans="1:14" x14ac:dyDescent="0.25">
      <c r="A20" s="21"/>
      <c r="B20" s="1" t="s">
        <v>40</v>
      </c>
      <c r="C20" s="61">
        <v>3540</v>
      </c>
      <c r="D20" s="61">
        <v>145</v>
      </c>
      <c r="E20" s="61">
        <v>37</v>
      </c>
      <c r="F20" s="61">
        <v>224</v>
      </c>
      <c r="G20" s="63">
        <f t="shared" si="0"/>
        <v>3946</v>
      </c>
      <c r="H20" s="64"/>
      <c r="I20" s="65">
        <f t="shared" si="1"/>
        <v>0.89711099847947284</v>
      </c>
      <c r="J20" s="65">
        <f t="shared" si="2"/>
        <v>3.6746071971616827E-2</v>
      </c>
      <c r="K20" s="65">
        <f t="shared" si="3"/>
        <v>9.3765838824125692E-3</v>
      </c>
      <c r="L20" s="66">
        <f t="shared" si="4"/>
        <v>5.6766345666497721E-2</v>
      </c>
      <c r="M20" s="21"/>
      <c r="N20" s="21"/>
    </row>
    <row r="21" spans="1:14" x14ac:dyDescent="0.25">
      <c r="A21" s="21"/>
      <c r="B21" s="1" t="s">
        <v>41</v>
      </c>
      <c r="C21" s="61">
        <v>3293</v>
      </c>
      <c r="D21" s="61">
        <v>184</v>
      </c>
      <c r="E21" s="61">
        <v>10</v>
      </c>
      <c r="F21" s="61">
        <v>59</v>
      </c>
      <c r="G21" s="63">
        <f t="shared" si="0"/>
        <v>3546</v>
      </c>
      <c r="H21" s="64"/>
      <c r="I21" s="65">
        <f t="shared" si="1"/>
        <v>0.92865200225606315</v>
      </c>
      <c r="J21" s="65">
        <f t="shared" si="2"/>
        <v>5.1889452904681332E-2</v>
      </c>
      <c r="K21" s="65">
        <f t="shared" si="3"/>
        <v>2.8200789622109417E-3</v>
      </c>
      <c r="L21" s="66">
        <f t="shared" si="4"/>
        <v>1.6638465877044557E-2</v>
      </c>
      <c r="M21" s="21"/>
      <c r="N21" s="21"/>
    </row>
    <row r="22" spans="1:14" x14ac:dyDescent="0.25">
      <c r="A22" s="21"/>
      <c r="B22" s="1" t="s">
        <v>42</v>
      </c>
      <c r="C22" s="61">
        <v>2512</v>
      </c>
      <c r="D22" s="61">
        <v>254</v>
      </c>
      <c r="E22" s="61">
        <v>23</v>
      </c>
      <c r="F22" s="61">
        <v>234</v>
      </c>
      <c r="G22" s="63">
        <f t="shared" si="0"/>
        <v>3023</v>
      </c>
      <c r="H22" s="64"/>
      <c r="I22" s="65">
        <f t="shared" si="1"/>
        <v>0.83096261991399267</v>
      </c>
      <c r="J22" s="65">
        <f t="shared" si="2"/>
        <v>8.4022494211048626E-2</v>
      </c>
      <c r="K22" s="65">
        <f t="shared" si="3"/>
        <v>7.6083360899768439E-3</v>
      </c>
      <c r="L22" s="66">
        <f t="shared" si="4"/>
        <v>7.7406549784981807E-2</v>
      </c>
      <c r="M22" s="21"/>
      <c r="N22" s="21"/>
    </row>
    <row r="23" spans="1:14" x14ac:dyDescent="0.25">
      <c r="A23" s="21"/>
      <c r="B23" s="1" t="s">
        <v>43</v>
      </c>
      <c r="C23" s="67">
        <v>1787</v>
      </c>
      <c r="D23" s="67">
        <v>587</v>
      </c>
      <c r="E23" s="67">
        <v>33</v>
      </c>
      <c r="F23" s="67">
        <v>72</v>
      </c>
      <c r="G23" s="63">
        <f t="shared" si="0"/>
        <v>2479</v>
      </c>
      <c r="H23" s="64"/>
      <c r="I23" s="65">
        <f t="shared" si="1"/>
        <v>0.72085518354175071</v>
      </c>
      <c r="J23" s="65">
        <f t="shared" si="2"/>
        <v>0.23678902783380396</v>
      </c>
      <c r="K23" s="65">
        <f t="shared" si="3"/>
        <v>1.3311819281968536E-2</v>
      </c>
      <c r="L23" s="66">
        <f t="shared" si="4"/>
        <v>2.9043969342476807E-2</v>
      </c>
      <c r="M23" s="9"/>
      <c r="N23" s="21"/>
    </row>
    <row r="24" spans="1:14" x14ac:dyDescent="0.25">
      <c r="A24" s="21"/>
      <c r="B24" s="1" t="s">
        <v>47</v>
      </c>
      <c r="C24" s="61">
        <v>775</v>
      </c>
      <c r="D24" s="61">
        <v>21</v>
      </c>
      <c r="E24" s="61">
        <v>26</v>
      </c>
      <c r="F24" s="61">
        <v>1550</v>
      </c>
      <c r="G24" s="63">
        <f t="shared" si="0"/>
        <v>2372</v>
      </c>
      <c r="H24" s="64"/>
      <c r="I24" s="65">
        <f t="shared" si="1"/>
        <v>0.32672849915682967</v>
      </c>
      <c r="J24" s="65">
        <f t="shared" si="2"/>
        <v>8.8532883642495792E-3</v>
      </c>
      <c r="K24" s="65">
        <f t="shared" si="3"/>
        <v>1.0961214165261383E-2</v>
      </c>
      <c r="L24" s="66">
        <f t="shared" si="4"/>
        <v>0.65345699831365933</v>
      </c>
      <c r="M24" s="21"/>
      <c r="N24" s="21"/>
    </row>
    <row r="25" spans="1:14" x14ac:dyDescent="0.25">
      <c r="A25" s="21"/>
      <c r="B25" s="1" t="s">
        <v>46</v>
      </c>
      <c r="C25" s="61">
        <v>1663</v>
      </c>
      <c r="D25" s="61">
        <v>18</v>
      </c>
      <c r="E25" s="61">
        <v>13</v>
      </c>
      <c r="F25" s="61">
        <v>222</v>
      </c>
      <c r="G25" s="63">
        <f t="shared" si="0"/>
        <v>1916</v>
      </c>
      <c r="H25" s="68"/>
      <c r="I25" s="65">
        <f t="shared" si="1"/>
        <v>0.8679540709812108</v>
      </c>
      <c r="J25" s="65">
        <f t="shared" si="2"/>
        <v>9.3945720250521916E-3</v>
      </c>
      <c r="K25" s="65">
        <f t="shared" si="3"/>
        <v>6.7849686847599169E-3</v>
      </c>
      <c r="L25" s="66">
        <f t="shared" si="4"/>
        <v>0.11586638830897704</v>
      </c>
      <c r="M25" s="21"/>
      <c r="N25" s="21"/>
    </row>
    <row r="26" spans="1:14" x14ac:dyDescent="0.25">
      <c r="A26" s="21"/>
      <c r="B26" s="1" t="s">
        <v>44</v>
      </c>
      <c r="C26" s="61">
        <v>1766</v>
      </c>
      <c r="D26" s="61">
        <v>28</v>
      </c>
      <c r="E26" s="61">
        <v>3</v>
      </c>
      <c r="F26" s="61">
        <v>34</v>
      </c>
      <c r="G26" s="63">
        <f t="shared" si="0"/>
        <v>1831</v>
      </c>
      <c r="H26" s="64"/>
      <c r="I26" s="65">
        <f t="shared" si="1"/>
        <v>0.96450027307482256</v>
      </c>
      <c r="J26" s="65">
        <f t="shared" si="2"/>
        <v>1.5292190060076462E-2</v>
      </c>
      <c r="K26" s="65">
        <f t="shared" si="3"/>
        <v>1.6384489350081922E-3</v>
      </c>
      <c r="L26" s="66">
        <f t="shared" si="4"/>
        <v>1.8569087930092845E-2</v>
      </c>
      <c r="M26" s="21"/>
      <c r="N26" s="9"/>
    </row>
    <row r="27" spans="1:14" x14ac:dyDescent="0.25">
      <c r="A27" s="21"/>
      <c r="B27" s="1" t="s">
        <v>45</v>
      </c>
      <c r="C27" s="61">
        <v>878</v>
      </c>
      <c r="D27" s="61">
        <v>300</v>
      </c>
      <c r="E27" s="61">
        <v>182</v>
      </c>
      <c r="F27" s="61">
        <v>256</v>
      </c>
      <c r="G27" s="63">
        <f t="shared" si="0"/>
        <v>1616</v>
      </c>
      <c r="H27" s="64"/>
      <c r="I27" s="65">
        <f t="shared" si="1"/>
        <v>0.54331683168316836</v>
      </c>
      <c r="J27" s="65">
        <f t="shared" si="2"/>
        <v>0.18564356435643564</v>
      </c>
      <c r="K27" s="65">
        <f t="shared" si="3"/>
        <v>0.11262376237623763</v>
      </c>
      <c r="L27" s="66">
        <f t="shared" si="4"/>
        <v>0.15841584158415842</v>
      </c>
      <c r="M27" s="9"/>
      <c r="N27" s="9"/>
    </row>
    <row r="28" spans="1:14" x14ac:dyDescent="0.25">
      <c r="A28" s="21"/>
      <c r="B28" s="1" t="s">
        <v>48</v>
      </c>
      <c r="C28" s="67">
        <v>640</v>
      </c>
      <c r="D28" s="67">
        <v>144</v>
      </c>
      <c r="E28" s="67">
        <v>117</v>
      </c>
      <c r="F28" s="67">
        <v>90</v>
      </c>
      <c r="G28" s="63">
        <f t="shared" si="0"/>
        <v>991</v>
      </c>
      <c r="H28" s="64"/>
      <c r="I28" s="65">
        <f t="shared" si="1"/>
        <v>0.6458123107971746</v>
      </c>
      <c r="J28" s="65">
        <f t="shared" si="2"/>
        <v>0.14530776992936428</v>
      </c>
      <c r="K28" s="65">
        <f t="shared" si="3"/>
        <v>0.11806256306760847</v>
      </c>
      <c r="L28" s="66">
        <f t="shared" si="4"/>
        <v>9.081735620585267E-2</v>
      </c>
      <c r="M28" s="21"/>
      <c r="N28" s="9"/>
    </row>
    <row r="29" spans="1:14" x14ac:dyDescent="0.25">
      <c r="A29" s="21"/>
      <c r="B29" s="1" t="s">
        <v>49</v>
      </c>
      <c r="C29" s="61">
        <v>751</v>
      </c>
      <c r="D29" s="61">
        <v>8</v>
      </c>
      <c r="E29" s="61">
        <v>2</v>
      </c>
      <c r="F29" s="61">
        <v>22</v>
      </c>
      <c r="G29" s="63">
        <f t="shared" si="0"/>
        <v>783</v>
      </c>
      <c r="H29" s="64"/>
      <c r="I29" s="65">
        <f t="shared" si="1"/>
        <v>0.95913154533844192</v>
      </c>
      <c r="J29" s="65">
        <f t="shared" si="2"/>
        <v>1.0217113665389528E-2</v>
      </c>
      <c r="K29" s="65">
        <f t="shared" si="3"/>
        <v>2.554278416347382E-3</v>
      </c>
      <c r="L29" s="66">
        <f t="shared" si="4"/>
        <v>2.8097062579821201E-2</v>
      </c>
      <c r="M29" s="21"/>
      <c r="N29" s="21"/>
    </row>
    <row r="30" spans="1:14" x14ac:dyDescent="0.25">
      <c r="A30" s="21"/>
      <c r="B30" s="1" t="s">
        <v>50</v>
      </c>
      <c r="C30" s="61">
        <v>424</v>
      </c>
      <c r="D30" s="61">
        <v>37</v>
      </c>
      <c r="E30" s="61">
        <v>17</v>
      </c>
      <c r="F30" s="61">
        <v>31</v>
      </c>
      <c r="G30" s="63">
        <f t="shared" si="0"/>
        <v>509</v>
      </c>
      <c r="H30" s="64"/>
      <c r="I30" s="65">
        <f t="shared" si="1"/>
        <v>0.83300589390962676</v>
      </c>
      <c r="J30" s="65">
        <f t="shared" si="2"/>
        <v>7.269155206286837E-2</v>
      </c>
      <c r="K30" s="65">
        <f t="shared" si="3"/>
        <v>3.3398821218074658E-2</v>
      </c>
      <c r="L30" s="66">
        <f t="shared" si="4"/>
        <v>6.0903732809430254E-2</v>
      </c>
      <c r="M30" s="21"/>
      <c r="N30" s="21"/>
    </row>
    <row r="31" spans="1:14" x14ac:dyDescent="0.25">
      <c r="A31" s="21"/>
      <c r="B31" s="1" t="s">
        <v>51</v>
      </c>
      <c r="C31" s="61">
        <f>C32-SUM(C11:C30)</f>
        <v>10691</v>
      </c>
      <c r="D31" s="61">
        <f>D32-SUM(D11:D30)</f>
        <v>615</v>
      </c>
      <c r="E31" s="61">
        <f>E32-SUM(E11:E30)</f>
        <v>89</v>
      </c>
      <c r="F31" s="61">
        <f>F32-SUM(F11:F30)</f>
        <v>305</v>
      </c>
      <c r="G31" s="63">
        <f t="shared" ref="G31:G32" si="5">SUM(C31:F31)</f>
        <v>11700</v>
      </c>
      <c r="H31" s="64"/>
      <c r="I31" s="65">
        <f t="shared" si="1"/>
        <v>0.91376068376068376</v>
      </c>
      <c r="J31" s="65">
        <f t="shared" si="2"/>
        <v>5.2564102564102565E-2</v>
      </c>
      <c r="K31" s="65">
        <f t="shared" si="3"/>
        <v>7.606837606837607E-3</v>
      </c>
      <c r="L31" s="66">
        <f t="shared" si="4"/>
        <v>2.6068376068376069E-2</v>
      </c>
      <c r="M31" s="21"/>
      <c r="N31" s="21"/>
    </row>
    <row r="32" spans="1:14" ht="15.75" thickBot="1" x14ac:dyDescent="0.3">
      <c r="A32" s="21"/>
      <c r="B32" s="122" t="s">
        <v>1</v>
      </c>
      <c r="C32" s="80">
        <v>106327</v>
      </c>
      <c r="D32" s="80">
        <v>19927</v>
      </c>
      <c r="E32" s="80">
        <v>3913</v>
      </c>
      <c r="F32" s="81">
        <v>10820</v>
      </c>
      <c r="G32" s="82">
        <f t="shared" si="5"/>
        <v>140987</v>
      </c>
      <c r="H32" s="88" t="s">
        <v>127</v>
      </c>
      <c r="I32" s="83">
        <f t="shared" ref="I32" si="6">C32/SUM(C32:F32)</f>
        <v>0.7541617312234461</v>
      </c>
      <c r="J32" s="83">
        <f t="shared" ref="J32" si="7">D32/SUM(C32:F32)</f>
        <v>0.14133927241518721</v>
      </c>
      <c r="K32" s="83">
        <f t="shared" si="3"/>
        <v>2.7754331959684225E-2</v>
      </c>
      <c r="L32" s="84">
        <f t="shared" si="4"/>
        <v>7.6744664401682428E-2</v>
      </c>
      <c r="M32" s="21"/>
      <c r="N32" s="21"/>
    </row>
    <row r="33" spans="1:14" x14ac:dyDescent="0.25">
      <c r="A33" s="21"/>
      <c r="B33" s="69"/>
      <c r="C33" s="70"/>
      <c r="D33" s="70"/>
      <c r="E33" s="70"/>
      <c r="F33" s="70"/>
      <c r="G33" s="71"/>
      <c r="H33" s="72"/>
      <c r="I33" s="73"/>
      <c r="J33" s="73"/>
      <c r="K33" s="73"/>
      <c r="L33" s="73"/>
      <c r="M33" s="21"/>
      <c r="N33" s="21"/>
    </row>
    <row r="34" spans="1:14" ht="15.75" thickBot="1" x14ac:dyDescent="0.3">
      <c r="A34" s="21"/>
      <c r="B34" s="47"/>
      <c r="C34" s="74"/>
      <c r="D34" s="74"/>
      <c r="E34" s="74"/>
      <c r="F34" s="74"/>
      <c r="G34" s="16"/>
      <c r="H34" s="75"/>
      <c r="I34" s="76"/>
      <c r="J34" s="76"/>
      <c r="K34" s="76"/>
      <c r="L34" s="76"/>
      <c r="M34" s="21"/>
      <c r="N34" s="21"/>
    </row>
    <row r="35" spans="1:14" ht="15.75" thickBot="1" x14ac:dyDescent="0.3">
      <c r="A35" s="21"/>
      <c r="B35" s="207" t="s">
        <v>100</v>
      </c>
      <c r="C35" s="208"/>
      <c r="D35" s="208"/>
      <c r="E35" s="208"/>
      <c r="F35" s="208"/>
      <c r="G35" s="208"/>
      <c r="H35" s="208"/>
      <c r="I35" s="208"/>
      <c r="J35" s="208"/>
      <c r="K35" s="208"/>
      <c r="L35" s="209"/>
      <c r="M35" s="21"/>
      <c r="N35" s="21"/>
    </row>
    <row r="36" spans="1:14" ht="15.75" thickBot="1" x14ac:dyDescent="0.3">
      <c r="A36" s="21"/>
      <c r="B36" s="204" t="s">
        <v>8</v>
      </c>
      <c r="C36" s="205"/>
      <c r="D36" s="205"/>
      <c r="E36" s="205"/>
      <c r="F36" s="205"/>
      <c r="G36" s="206"/>
      <c r="H36" s="126"/>
      <c r="I36" s="205" t="s">
        <v>56</v>
      </c>
      <c r="J36" s="205"/>
      <c r="K36" s="205"/>
      <c r="L36" s="206"/>
      <c r="M36" s="21"/>
      <c r="N36" s="21"/>
    </row>
    <row r="37" spans="1:14" ht="35.25" customHeight="1" x14ac:dyDescent="0.25">
      <c r="A37" s="21"/>
      <c r="B37" s="127" t="s">
        <v>64</v>
      </c>
      <c r="C37" s="133" t="s">
        <v>58</v>
      </c>
      <c r="D37" s="123" t="s">
        <v>59</v>
      </c>
      <c r="E37" s="123" t="s">
        <v>60</v>
      </c>
      <c r="F37" s="123" t="s">
        <v>84</v>
      </c>
      <c r="G37" s="134" t="s">
        <v>86</v>
      </c>
      <c r="H37" s="134" t="s">
        <v>87</v>
      </c>
      <c r="I37" s="124" t="s">
        <v>58</v>
      </c>
      <c r="J37" s="123" t="s">
        <v>59</v>
      </c>
      <c r="K37" s="123" t="s">
        <v>83</v>
      </c>
      <c r="L37" s="135" t="s">
        <v>84</v>
      </c>
      <c r="M37" s="21"/>
      <c r="N37" s="21"/>
    </row>
    <row r="38" spans="1:14" x14ac:dyDescent="0.25">
      <c r="A38" s="21"/>
      <c r="B38" s="77" t="s">
        <v>53</v>
      </c>
      <c r="C38" s="61">
        <v>25155</v>
      </c>
      <c r="D38" s="61">
        <v>6203</v>
      </c>
      <c r="E38" s="61">
        <v>10020</v>
      </c>
      <c r="F38" s="62">
        <v>945</v>
      </c>
      <c r="G38" s="63">
        <v>42323</v>
      </c>
      <c r="H38" s="64" t="s">
        <v>62</v>
      </c>
      <c r="I38" s="65">
        <v>0.5943576778583749</v>
      </c>
      <c r="J38" s="65">
        <v>0.14656333435720531</v>
      </c>
      <c r="K38" s="65">
        <v>0.23675070292748623</v>
      </c>
      <c r="L38" s="66">
        <v>2.2328284856933583E-2</v>
      </c>
      <c r="M38" s="21"/>
      <c r="N38" s="21"/>
    </row>
    <row r="39" spans="1:14" ht="14.25" customHeight="1" x14ac:dyDescent="0.25">
      <c r="A39" s="21"/>
      <c r="B39" s="77" t="s">
        <v>31</v>
      </c>
      <c r="C39" s="61">
        <v>24061</v>
      </c>
      <c r="D39" s="61">
        <v>6076</v>
      </c>
      <c r="E39" s="61">
        <v>798</v>
      </c>
      <c r="F39" s="61">
        <v>3394</v>
      </c>
      <c r="G39" s="63">
        <v>34329</v>
      </c>
      <c r="H39" s="68"/>
      <c r="I39" s="65">
        <v>0.70089428762853567</v>
      </c>
      <c r="J39" s="65">
        <v>0.17699321273558799</v>
      </c>
      <c r="K39" s="65">
        <v>2.324565236389059E-2</v>
      </c>
      <c r="L39" s="66">
        <v>9.8866847271985789E-2</v>
      </c>
      <c r="M39" s="21"/>
      <c r="N39" s="21"/>
    </row>
    <row r="40" spans="1:14" x14ac:dyDescent="0.25">
      <c r="A40" s="21"/>
      <c r="B40" s="77" t="s">
        <v>38</v>
      </c>
      <c r="C40" s="61">
        <v>9382</v>
      </c>
      <c r="D40" s="61">
        <v>27</v>
      </c>
      <c r="E40" s="61">
        <v>46</v>
      </c>
      <c r="F40" s="61">
        <v>483</v>
      </c>
      <c r="G40" s="63">
        <v>9938</v>
      </c>
      <c r="H40" s="64"/>
      <c r="I40" s="65">
        <v>0.94405312940229424</v>
      </c>
      <c r="J40" s="65">
        <v>2.7168444355001008E-3</v>
      </c>
      <c r="K40" s="65">
        <v>4.6286979271483192E-3</v>
      </c>
      <c r="L40" s="66">
        <v>4.8601328235057355E-2</v>
      </c>
      <c r="M40" s="21"/>
      <c r="N40" s="21"/>
    </row>
    <row r="41" spans="1:14" x14ac:dyDescent="0.25">
      <c r="A41" s="21"/>
      <c r="B41" s="77" t="s">
        <v>32</v>
      </c>
      <c r="C41" s="61">
        <v>6989</v>
      </c>
      <c r="D41" s="61">
        <v>1454</v>
      </c>
      <c r="E41" s="61">
        <v>96</v>
      </c>
      <c r="F41" s="61">
        <v>461</v>
      </c>
      <c r="G41" s="63">
        <v>9000</v>
      </c>
      <c r="H41" s="64"/>
      <c r="I41" s="65">
        <v>0.77655555555555555</v>
      </c>
      <c r="J41" s="65">
        <v>0.16155555555555556</v>
      </c>
      <c r="K41" s="65">
        <v>1.0666666666666666E-2</v>
      </c>
      <c r="L41" s="66">
        <v>5.1222222222222225E-2</v>
      </c>
      <c r="M41" s="21"/>
      <c r="N41" s="21"/>
    </row>
    <row r="42" spans="1:14" x14ac:dyDescent="0.25">
      <c r="A42" s="21"/>
      <c r="B42" s="77" t="s">
        <v>36</v>
      </c>
      <c r="C42" s="61">
        <v>7409</v>
      </c>
      <c r="D42" s="61">
        <v>28</v>
      </c>
      <c r="E42" s="61">
        <v>62</v>
      </c>
      <c r="F42" s="61">
        <v>1208</v>
      </c>
      <c r="G42" s="63">
        <v>8707</v>
      </c>
      <c r="H42" s="64"/>
      <c r="I42" s="65">
        <v>0.85092454347077062</v>
      </c>
      <c r="J42" s="65">
        <v>3.2158033765935456E-3</v>
      </c>
      <c r="K42" s="65">
        <v>7.1207074767428505E-3</v>
      </c>
      <c r="L42" s="66">
        <v>0.13873894567589296</v>
      </c>
      <c r="M42" s="21"/>
      <c r="N42" s="21"/>
    </row>
    <row r="43" spans="1:14" x14ac:dyDescent="0.25">
      <c r="A43" s="21"/>
      <c r="B43" s="77" t="s">
        <v>33</v>
      </c>
      <c r="C43" s="61">
        <v>3010</v>
      </c>
      <c r="D43" s="61">
        <v>1104</v>
      </c>
      <c r="E43" s="61">
        <v>161</v>
      </c>
      <c r="F43" s="61">
        <v>1481</v>
      </c>
      <c r="G43" s="63">
        <v>5756</v>
      </c>
      <c r="H43" s="64"/>
      <c r="I43" s="65">
        <v>0.52293259207783183</v>
      </c>
      <c r="J43" s="65">
        <v>0.19179986101459348</v>
      </c>
      <c r="K43" s="65">
        <v>2.7970813064628213E-2</v>
      </c>
      <c r="L43" s="66">
        <v>0.25729673384294649</v>
      </c>
      <c r="M43" s="21"/>
      <c r="N43" s="21"/>
    </row>
    <row r="44" spans="1:14" x14ac:dyDescent="0.25">
      <c r="A44" s="21"/>
      <c r="B44" s="77" t="s">
        <v>47</v>
      </c>
      <c r="C44" s="61">
        <v>2046</v>
      </c>
      <c r="D44" s="61">
        <v>14</v>
      </c>
      <c r="E44" s="61">
        <v>28</v>
      </c>
      <c r="F44" s="61">
        <v>2007</v>
      </c>
      <c r="G44" s="63">
        <v>4095</v>
      </c>
      <c r="H44" s="64"/>
      <c r="I44" s="65">
        <v>0.49963369963369964</v>
      </c>
      <c r="J44" s="65">
        <v>3.4188034188034188E-3</v>
      </c>
      <c r="K44" s="65">
        <v>6.8376068376068376E-3</v>
      </c>
      <c r="L44" s="66">
        <v>0.49010989010989009</v>
      </c>
      <c r="M44" s="21"/>
      <c r="N44" s="21"/>
    </row>
    <row r="45" spans="1:14" x14ac:dyDescent="0.25">
      <c r="A45" s="21"/>
      <c r="B45" s="1" t="s">
        <v>45</v>
      </c>
      <c r="C45" s="61">
        <v>3413</v>
      </c>
      <c r="D45" s="61">
        <v>1035</v>
      </c>
      <c r="E45" s="61">
        <v>1139</v>
      </c>
      <c r="F45" s="61">
        <v>495</v>
      </c>
      <c r="G45" s="63">
        <v>6082</v>
      </c>
      <c r="H45" s="64"/>
      <c r="I45" s="65">
        <v>0.56116409075961859</v>
      </c>
      <c r="J45" s="65">
        <v>0.17017428477474514</v>
      </c>
      <c r="K45" s="65">
        <v>0.18727392305162777</v>
      </c>
      <c r="L45" s="66">
        <v>8.1387701414008556E-2</v>
      </c>
      <c r="M45" s="21"/>
      <c r="N45" s="21"/>
    </row>
    <row r="46" spans="1:14" x14ac:dyDescent="0.25">
      <c r="A46" s="21"/>
      <c r="B46" s="77" t="s">
        <v>44</v>
      </c>
      <c r="C46" s="61">
        <v>3412</v>
      </c>
      <c r="D46" s="61">
        <v>51</v>
      </c>
      <c r="E46" s="61">
        <v>38</v>
      </c>
      <c r="F46" s="61">
        <v>35</v>
      </c>
      <c r="G46" s="63">
        <v>3536</v>
      </c>
      <c r="H46" s="64"/>
      <c r="I46" s="65">
        <v>0.96493212669683259</v>
      </c>
      <c r="J46" s="65">
        <v>1.4423076923076924E-2</v>
      </c>
      <c r="K46" s="65">
        <v>1.0746606334841629E-2</v>
      </c>
      <c r="L46" s="66">
        <v>9.8981900452488683E-3</v>
      </c>
      <c r="M46" s="21"/>
      <c r="N46" s="21"/>
    </row>
    <row r="47" spans="1:14" x14ac:dyDescent="0.25">
      <c r="A47" s="21"/>
      <c r="B47" s="78" t="s">
        <v>39</v>
      </c>
      <c r="C47" s="67">
        <v>4590</v>
      </c>
      <c r="D47" s="67">
        <v>18</v>
      </c>
      <c r="E47" s="67">
        <v>29</v>
      </c>
      <c r="F47" s="67">
        <v>326</v>
      </c>
      <c r="G47" s="63">
        <v>4963</v>
      </c>
      <c r="H47" s="64"/>
      <c r="I47" s="65">
        <v>0.92484384444892198</v>
      </c>
      <c r="J47" s="65">
        <v>3.6268386056820473E-3</v>
      </c>
      <c r="K47" s="65">
        <v>5.8432399758210759E-3</v>
      </c>
      <c r="L47" s="66">
        <v>6.5686076969574847E-2</v>
      </c>
      <c r="M47" s="21"/>
      <c r="N47" s="21"/>
    </row>
    <row r="48" spans="1:14" x14ac:dyDescent="0.25">
      <c r="A48" s="21"/>
      <c r="B48" s="1" t="s">
        <v>37</v>
      </c>
      <c r="C48" s="61">
        <v>4156</v>
      </c>
      <c r="D48" s="61">
        <v>10</v>
      </c>
      <c r="E48" s="61">
        <v>12</v>
      </c>
      <c r="F48" s="61">
        <v>208</v>
      </c>
      <c r="G48" s="63">
        <v>4386</v>
      </c>
      <c r="H48" s="64"/>
      <c r="I48" s="65">
        <v>0.94756041951664383</v>
      </c>
      <c r="J48" s="65">
        <v>2.2799817601459188E-3</v>
      </c>
      <c r="K48" s="65">
        <v>2.7359781121751026E-3</v>
      </c>
      <c r="L48" s="66">
        <v>4.7423620611035111E-2</v>
      </c>
      <c r="M48" s="21"/>
      <c r="N48" s="21"/>
    </row>
    <row r="49" spans="1:14" x14ac:dyDescent="0.25">
      <c r="A49" s="21"/>
      <c r="B49" s="1" t="s">
        <v>34</v>
      </c>
      <c r="C49" s="61">
        <v>2876</v>
      </c>
      <c r="D49" s="61">
        <v>108</v>
      </c>
      <c r="E49" s="61">
        <v>58</v>
      </c>
      <c r="F49" s="61">
        <v>97</v>
      </c>
      <c r="G49" s="63">
        <v>3139</v>
      </c>
      <c r="H49" s="64"/>
      <c r="I49" s="65">
        <v>0.91621535520866515</v>
      </c>
      <c r="J49" s="65">
        <v>3.4405861739407455E-2</v>
      </c>
      <c r="K49" s="65">
        <v>1.8477222045237336E-2</v>
      </c>
      <c r="L49" s="66">
        <v>3.0901561006690028E-2</v>
      </c>
      <c r="M49" s="21"/>
      <c r="N49" s="21"/>
    </row>
    <row r="50" spans="1:14" x14ac:dyDescent="0.25">
      <c r="A50" s="21"/>
      <c r="B50" s="77" t="s">
        <v>41</v>
      </c>
      <c r="C50" s="61">
        <v>2344</v>
      </c>
      <c r="D50" s="61">
        <v>64</v>
      </c>
      <c r="E50" s="61">
        <v>8</v>
      </c>
      <c r="F50" s="61">
        <v>61</v>
      </c>
      <c r="G50" s="63">
        <v>2477</v>
      </c>
      <c r="H50" s="64"/>
      <c r="I50" s="65">
        <v>0.94630601534113845</v>
      </c>
      <c r="J50" s="65">
        <v>2.5837706903512312E-2</v>
      </c>
      <c r="K50" s="65">
        <v>3.229713362939039E-3</v>
      </c>
      <c r="L50" s="66">
        <v>2.4626564392410174E-2</v>
      </c>
      <c r="M50" s="21"/>
      <c r="N50" s="21"/>
    </row>
    <row r="51" spans="1:14" x14ac:dyDescent="0.25">
      <c r="A51" s="21"/>
      <c r="B51" s="1" t="s">
        <v>40</v>
      </c>
      <c r="C51" s="61">
        <v>1904</v>
      </c>
      <c r="D51" s="61">
        <v>45</v>
      </c>
      <c r="E51" s="61">
        <v>14</v>
      </c>
      <c r="F51" s="61">
        <v>154</v>
      </c>
      <c r="G51" s="63">
        <v>2117</v>
      </c>
      <c r="H51" s="64"/>
      <c r="I51" s="65">
        <v>0.89938592347661783</v>
      </c>
      <c r="J51" s="65">
        <v>2.1256495040151157E-2</v>
      </c>
      <c r="K51" s="65">
        <v>6.6131317902692489E-3</v>
      </c>
      <c r="L51" s="66">
        <v>7.2744449692961732E-2</v>
      </c>
      <c r="M51" s="21"/>
      <c r="N51" s="21"/>
    </row>
    <row r="52" spans="1:14" x14ac:dyDescent="0.25">
      <c r="A52" s="21"/>
      <c r="B52" s="1" t="s">
        <v>49</v>
      </c>
      <c r="C52" s="67">
        <v>1525</v>
      </c>
      <c r="D52" s="67">
        <v>21</v>
      </c>
      <c r="E52" s="67">
        <v>13</v>
      </c>
      <c r="F52" s="67">
        <v>78</v>
      </c>
      <c r="G52" s="63">
        <v>1637</v>
      </c>
      <c r="H52" s="64"/>
      <c r="I52" s="65">
        <v>0.93158216249236403</v>
      </c>
      <c r="J52" s="65">
        <v>1.2828344532681736E-2</v>
      </c>
      <c r="K52" s="65">
        <v>7.9413561392791699E-3</v>
      </c>
      <c r="L52" s="66">
        <v>4.7648136835675016E-2</v>
      </c>
      <c r="M52" s="21"/>
      <c r="N52" s="21"/>
    </row>
    <row r="53" spans="1:14" x14ac:dyDescent="0.25">
      <c r="A53" s="21"/>
      <c r="B53" s="1" t="s">
        <v>46</v>
      </c>
      <c r="C53" s="61">
        <v>1177</v>
      </c>
      <c r="D53" s="61">
        <v>6</v>
      </c>
      <c r="E53" s="61">
        <v>13</v>
      </c>
      <c r="F53" s="61">
        <v>81</v>
      </c>
      <c r="G53" s="63">
        <v>1277</v>
      </c>
      <c r="H53" s="64"/>
      <c r="I53" s="65">
        <v>0.92169146436961624</v>
      </c>
      <c r="J53" s="65">
        <v>4.6985121378230231E-3</v>
      </c>
      <c r="K53" s="65">
        <v>1.0180109631949883E-2</v>
      </c>
      <c r="L53" s="66">
        <v>6.3429913860610809E-2</v>
      </c>
      <c r="M53" s="21"/>
      <c r="N53" s="21"/>
    </row>
    <row r="54" spans="1:14" x14ac:dyDescent="0.25">
      <c r="A54" s="21"/>
      <c r="B54" s="1" t="s">
        <v>54</v>
      </c>
      <c r="C54" s="61">
        <v>1393</v>
      </c>
      <c r="D54" s="61">
        <v>61</v>
      </c>
      <c r="E54" s="61">
        <v>2</v>
      </c>
      <c r="F54" s="61">
        <v>74</v>
      </c>
      <c r="G54" s="63">
        <v>1530</v>
      </c>
      <c r="H54" s="64"/>
      <c r="I54" s="65">
        <v>0.91045751633986927</v>
      </c>
      <c r="J54" s="65">
        <v>3.9869281045751631E-2</v>
      </c>
      <c r="K54" s="65">
        <v>1.30718954248366E-3</v>
      </c>
      <c r="L54" s="66">
        <v>4.8366013071895426E-2</v>
      </c>
      <c r="M54" s="21"/>
      <c r="N54" s="21"/>
    </row>
    <row r="55" spans="1:14" x14ac:dyDescent="0.25">
      <c r="A55" s="21"/>
      <c r="B55" s="1" t="s">
        <v>52</v>
      </c>
      <c r="C55" s="61">
        <v>397</v>
      </c>
      <c r="D55" s="61">
        <v>95</v>
      </c>
      <c r="E55" s="61">
        <v>111</v>
      </c>
      <c r="F55" s="61">
        <v>181</v>
      </c>
      <c r="G55" s="63">
        <v>784</v>
      </c>
      <c r="H55" s="64"/>
      <c r="I55" s="65">
        <v>0.50637755102040816</v>
      </c>
      <c r="J55" s="65">
        <v>0.1211734693877551</v>
      </c>
      <c r="K55" s="65">
        <v>0.14158163265306123</v>
      </c>
      <c r="L55" s="66">
        <v>0.2308673469387755</v>
      </c>
      <c r="M55" s="21"/>
      <c r="N55" s="21"/>
    </row>
    <row r="56" spans="1:14" x14ac:dyDescent="0.25">
      <c r="A56" s="21"/>
      <c r="B56" s="1" t="s">
        <v>63</v>
      </c>
      <c r="C56" s="61">
        <v>62</v>
      </c>
      <c r="D56" s="61">
        <v>1</v>
      </c>
      <c r="E56" s="61">
        <v>0</v>
      </c>
      <c r="F56" s="61">
        <v>2</v>
      </c>
      <c r="G56" s="63">
        <v>65</v>
      </c>
      <c r="H56" s="64"/>
      <c r="I56" s="65">
        <v>0.9538461538461539</v>
      </c>
      <c r="J56" s="65">
        <v>1.5384615384615385E-2</v>
      </c>
      <c r="K56" s="65">
        <v>0</v>
      </c>
      <c r="L56" s="66">
        <v>3.0769230769230771E-2</v>
      </c>
      <c r="M56" s="21"/>
      <c r="N56" s="21"/>
    </row>
    <row r="57" spans="1:14" x14ac:dyDescent="0.25">
      <c r="A57" s="21"/>
      <c r="B57" s="1" t="s">
        <v>48</v>
      </c>
      <c r="C57" s="61">
        <v>440</v>
      </c>
      <c r="D57" s="61">
        <v>93</v>
      </c>
      <c r="E57" s="61">
        <v>56</v>
      </c>
      <c r="F57" s="61">
        <v>89</v>
      </c>
      <c r="G57" s="63">
        <v>678</v>
      </c>
      <c r="H57" s="64"/>
      <c r="I57" s="65">
        <v>0.64896755162241893</v>
      </c>
      <c r="J57" s="65">
        <v>0.13716814159292035</v>
      </c>
      <c r="K57" s="65">
        <v>8.2595870206489674E-2</v>
      </c>
      <c r="L57" s="66">
        <v>0.13126843657817108</v>
      </c>
      <c r="M57" s="21"/>
      <c r="N57" s="21"/>
    </row>
    <row r="58" spans="1:14" x14ac:dyDescent="0.25">
      <c r="A58" s="21"/>
      <c r="B58" s="1" t="s">
        <v>43</v>
      </c>
      <c r="C58" s="61">
        <v>393</v>
      </c>
      <c r="D58" s="61">
        <v>125</v>
      </c>
      <c r="E58" s="61">
        <v>5</v>
      </c>
      <c r="F58" s="61">
        <v>37</v>
      </c>
      <c r="G58" s="63">
        <f>SUM(C58:F58)</f>
        <v>560</v>
      </c>
      <c r="H58" s="64"/>
      <c r="I58" s="158">
        <v>0.70178571428571423</v>
      </c>
      <c r="J58" s="65">
        <v>0.22321428571428573</v>
      </c>
      <c r="K58" s="65">
        <v>8.9285714285714281E-3</v>
      </c>
      <c r="L58" s="66">
        <v>6.6071428571428573E-2</v>
      </c>
      <c r="M58" s="21"/>
      <c r="N58" s="21"/>
    </row>
    <row r="59" spans="1:14" x14ac:dyDescent="0.25">
      <c r="A59" s="21"/>
      <c r="B59" s="1" t="s">
        <v>51</v>
      </c>
      <c r="C59" s="61">
        <f>C60-SUM(C38:C58)</f>
        <v>19654</v>
      </c>
      <c r="D59" s="61">
        <f t="shared" ref="D59:F59" si="8">D60-SUM(D38:D58)</f>
        <v>1551</v>
      </c>
      <c r="E59" s="61">
        <f t="shared" si="8"/>
        <v>387</v>
      </c>
      <c r="F59" s="61">
        <f t="shared" si="8"/>
        <v>1129</v>
      </c>
      <c r="G59" s="63">
        <f>SUM(C59:F59)</f>
        <v>22721</v>
      </c>
      <c r="H59" s="64"/>
      <c r="I59" s="65">
        <f>C59/2820</f>
        <v>6.9695035460992907</v>
      </c>
      <c r="J59" s="65">
        <f t="shared" ref="J59:L59" si="9">D59/2820</f>
        <v>0.55000000000000004</v>
      </c>
      <c r="K59" s="65">
        <f t="shared" si="9"/>
        <v>0.13723404255319149</v>
      </c>
      <c r="L59" s="79">
        <f t="shared" si="9"/>
        <v>0.40035460992907801</v>
      </c>
      <c r="M59" s="21"/>
      <c r="N59" s="21"/>
    </row>
    <row r="60" spans="1:14" ht="15.75" thickBot="1" x14ac:dyDescent="0.3">
      <c r="A60" s="21"/>
      <c r="B60" s="122" t="s">
        <v>1</v>
      </c>
      <c r="C60" s="80">
        <v>125788</v>
      </c>
      <c r="D60" s="80">
        <v>18190</v>
      </c>
      <c r="E60" s="80">
        <v>13096</v>
      </c>
      <c r="F60" s="81">
        <v>13026</v>
      </c>
      <c r="G60" s="82">
        <v>170100</v>
      </c>
      <c r="H60" s="88" t="s">
        <v>62</v>
      </c>
      <c r="I60" s="83">
        <v>0.7394944150499706</v>
      </c>
      <c r="J60" s="83">
        <v>0.10693709582598472</v>
      </c>
      <c r="K60" s="83">
        <v>7.6990005878894763E-2</v>
      </c>
      <c r="L60" s="84">
        <v>7.6578483245149917E-2</v>
      </c>
      <c r="M60" s="21"/>
      <c r="N60" s="21"/>
    </row>
    <row r="61" spans="1:14" x14ac:dyDescent="0.25">
      <c r="A61" s="21"/>
      <c r="B61" s="85"/>
      <c r="C61" s="86"/>
      <c r="D61" s="86"/>
      <c r="E61" s="86"/>
      <c r="F61" s="86"/>
      <c r="G61" s="86"/>
      <c r="H61" s="86"/>
      <c r="I61" s="86"/>
      <c r="J61" s="86"/>
      <c r="K61" s="87"/>
      <c r="L61" s="87"/>
      <c r="M61" s="21"/>
      <c r="N61" s="21"/>
    </row>
    <row r="62" spans="1:14" x14ac:dyDescent="0.25">
      <c r="A62" s="21"/>
      <c r="B62" s="2"/>
      <c r="C62" s="3"/>
      <c r="D62" s="3"/>
      <c r="E62" s="3"/>
      <c r="F62" s="4"/>
      <c r="G62" s="4"/>
      <c r="H62" s="4"/>
      <c r="I62" s="5"/>
      <c r="J62" s="6"/>
      <c r="K62" s="5"/>
      <c r="L62" s="2"/>
      <c r="M62" s="21"/>
      <c r="N62" s="21"/>
    </row>
    <row r="63" spans="1:14" x14ac:dyDescent="0.25">
      <c r="A63" s="21"/>
      <c r="B63" s="7" t="s">
        <v>2</v>
      </c>
      <c r="C63" s="6"/>
      <c r="D63" s="8"/>
      <c r="E63" s="5"/>
      <c r="F63" s="3"/>
      <c r="G63" s="3"/>
      <c r="H63" s="5"/>
      <c r="I63" s="5"/>
      <c r="J63" s="2"/>
      <c r="K63" s="2"/>
      <c r="L63" s="2"/>
      <c r="M63" s="21"/>
      <c r="N63" s="21"/>
    </row>
    <row r="64" spans="1:14" x14ac:dyDescent="0.25">
      <c r="A64" s="21"/>
      <c r="B64" s="20" t="s">
        <v>3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1"/>
      <c r="N64" s="21"/>
    </row>
    <row r="65" spans="1:15" x14ac:dyDescent="0.25">
      <c r="A65" s="21"/>
      <c r="B65" s="20" t="s">
        <v>4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1"/>
      <c r="N65" s="21"/>
    </row>
    <row r="66" spans="1:15" x14ac:dyDescent="0.25">
      <c r="N66" s="92"/>
      <c r="O66" s="92"/>
    </row>
    <row r="67" spans="1:15" x14ac:dyDescent="0.25">
      <c r="N67" s="92"/>
      <c r="O67" s="92"/>
    </row>
    <row r="68" spans="1:15" x14ac:dyDescent="0.25">
      <c r="N68" s="92"/>
      <c r="O68" s="92"/>
    </row>
    <row r="69" spans="1:15" x14ac:dyDescent="0.25">
      <c r="N69" s="92"/>
      <c r="O69" s="92"/>
    </row>
    <row r="70" spans="1:15" x14ac:dyDescent="0.25">
      <c r="N70" s="92"/>
      <c r="O70" s="92"/>
    </row>
    <row r="71" spans="1:15" x14ac:dyDescent="0.25">
      <c r="N71" s="92"/>
      <c r="O71" s="92"/>
    </row>
    <row r="72" spans="1:15" x14ac:dyDescent="0.25">
      <c r="N72" s="92"/>
      <c r="O72" s="92"/>
    </row>
    <row r="73" spans="1:15" x14ac:dyDescent="0.25">
      <c r="N73" s="92"/>
      <c r="O73" s="92"/>
    </row>
    <row r="74" spans="1:15" x14ac:dyDescent="0.25">
      <c r="N74" s="92"/>
      <c r="O74" s="92"/>
    </row>
    <row r="75" spans="1:15" x14ac:dyDescent="0.25">
      <c r="N75" s="92"/>
      <c r="O75" s="92"/>
    </row>
    <row r="76" spans="1:15" x14ac:dyDescent="0.25">
      <c r="N76" s="92"/>
      <c r="O76" s="92"/>
    </row>
    <row r="77" spans="1:15" x14ac:dyDescent="0.25">
      <c r="N77" s="92"/>
      <c r="O77" s="92"/>
    </row>
    <row r="78" spans="1:15" x14ac:dyDescent="0.25">
      <c r="N78" s="92"/>
      <c r="O78" s="92"/>
    </row>
    <row r="79" spans="1:15" x14ac:dyDescent="0.25">
      <c r="N79" s="92"/>
      <c r="O79" s="92"/>
    </row>
    <row r="80" spans="1:15" x14ac:dyDescent="0.25">
      <c r="N80" s="92"/>
      <c r="O80" s="92"/>
    </row>
    <row r="81" spans="14:15" x14ac:dyDescent="0.25">
      <c r="N81" s="92"/>
      <c r="O81" s="92"/>
    </row>
    <row r="82" spans="14:15" x14ac:dyDescent="0.25">
      <c r="N82" s="92"/>
      <c r="O82" s="92"/>
    </row>
    <row r="83" spans="14:15" x14ac:dyDescent="0.25">
      <c r="N83" s="92"/>
      <c r="O83" s="92"/>
    </row>
    <row r="84" spans="14:15" x14ac:dyDescent="0.25">
      <c r="N84" s="92"/>
      <c r="O84" s="92"/>
    </row>
    <row r="85" spans="14:15" x14ac:dyDescent="0.25">
      <c r="N85" s="92"/>
      <c r="O85" s="92"/>
    </row>
    <row r="86" spans="14:15" x14ac:dyDescent="0.25">
      <c r="N86" s="92"/>
      <c r="O86" s="92"/>
    </row>
    <row r="87" spans="14:15" x14ac:dyDescent="0.25">
      <c r="N87" s="92"/>
      <c r="O87" s="92"/>
    </row>
    <row r="88" spans="14:15" x14ac:dyDescent="0.25">
      <c r="N88" s="92"/>
      <c r="O88" s="92"/>
    </row>
    <row r="89" spans="14:15" x14ac:dyDescent="0.25">
      <c r="N89" s="92"/>
      <c r="O89" s="92"/>
    </row>
    <row r="90" spans="14:15" x14ac:dyDescent="0.25">
      <c r="N90" s="92"/>
      <c r="O90" s="92"/>
    </row>
    <row r="91" spans="14:15" x14ac:dyDescent="0.25">
      <c r="N91" s="92"/>
      <c r="O91" s="92"/>
    </row>
    <row r="92" spans="14:15" x14ac:dyDescent="0.25">
      <c r="N92" s="92"/>
      <c r="O92" s="92"/>
    </row>
    <row r="93" spans="14:15" x14ac:dyDescent="0.25">
      <c r="N93" s="92"/>
      <c r="O93" s="92"/>
    </row>
    <row r="94" spans="14:15" x14ac:dyDescent="0.25">
      <c r="N94" s="92"/>
      <c r="O94" s="92"/>
    </row>
    <row r="95" spans="14:15" x14ac:dyDescent="0.25">
      <c r="N95" s="92"/>
      <c r="O95" s="92"/>
    </row>
    <row r="96" spans="14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</sheetData>
  <mergeCells count="14">
    <mergeCell ref="B8:G8"/>
    <mergeCell ref="B36:G36"/>
    <mergeCell ref="B7:L7"/>
    <mergeCell ref="I8:L8"/>
    <mergeCell ref="B35:L35"/>
    <mergeCell ref="I36:L36"/>
    <mergeCell ref="E9:E10"/>
    <mergeCell ref="F9:F10"/>
    <mergeCell ref="D9:D10"/>
    <mergeCell ref="C9:C10"/>
    <mergeCell ref="I9:I10"/>
    <mergeCell ref="J9:J10"/>
    <mergeCell ref="K9:K10"/>
    <mergeCell ref="L9:L10"/>
  </mergeCells>
  <conditionalFormatting sqref="B63:B64">
    <cfRule type="cellIs" dxfId="4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7"/>
  <sheetViews>
    <sheetView topLeftCell="A13" zoomScale="64" zoomScaleNormal="64" workbookViewId="0">
      <selection activeCell="Z30" sqref="Z30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6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3.85546875" customWidth="1"/>
    <col min="20" max="20" width="15.28515625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96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15.75" thickBot="1" x14ac:dyDescent="0.3">
      <c r="A7" s="21"/>
      <c r="B7" s="220" t="s">
        <v>126</v>
      </c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2"/>
      <c r="Z7" s="21"/>
      <c r="AA7" s="21"/>
      <c r="AB7" s="21"/>
    </row>
    <row r="8" spans="1:28" x14ac:dyDescent="0.25">
      <c r="A8" s="21"/>
      <c r="B8" s="98"/>
      <c r="C8" s="99"/>
      <c r="D8" s="106" t="s">
        <v>31</v>
      </c>
      <c r="E8" s="106" t="s">
        <v>32</v>
      </c>
      <c r="F8" s="106" t="s">
        <v>33</v>
      </c>
      <c r="G8" s="106" t="s">
        <v>34</v>
      </c>
      <c r="H8" s="106" t="s">
        <v>76</v>
      </c>
      <c r="I8" s="106" t="s">
        <v>36</v>
      </c>
      <c r="J8" s="106" t="s">
        <v>38</v>
      </c>
      <c r="K8" s="106" t="s">
        <v>39</v>
      </c>
      <c r="L8" s="106" t="s">
        <v>37</v>
      </c>
      <c r="M8" s="106" t="s">
        <v>40</v>
      </c>
      <c r="N8" s="106" t="s">
        <v>41</v>
      </c>
      <c r="O8" s="106" t="s">
        <v>42</v>
      </c>
      <c r="P8" s="106" t="s">
        <v>43</v>
      </c>
      <c r="Q8" s="106" t="s">
        <v>47</v>
      </c>
      <c r="R8" s="106" t="s">
        <v>46</v>
      </c>
      <c r="S8" s="106" t="s">
        <v>44</v>
      </c>
      <c r="T8" s="106" t="s">
        <v>75</v>
      </c>
      <c r="U8" s="106" t="s">
        <v>48</v>
      </c>
      <c r="V8" s="106" t="s">
        <v>49</v>
      </c>
      <c r="W8" s="106" t="s">
        <v>50</v>
      </c>
      <c r="X8" s="107" t="s">
        <v>51</v>
      </c>
      <c r="Y8" s="100" t="s">
        <v>73</v>
      </c>
      <c r="Z8" s="21"/>
      <c r="AA8" s="21"/>
      <c r="AB8" s="21"/>
    </row>
    <row r="9" spans="1:28" x14ac:dyDescent="0.25">
      <c r="A9" s="21"/>
      <c r="B9" s="108" t="s">
        <v>65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10"/>
      <c r="Y9" s="97"/>
      <c r="Z9" s="21"/>
      <c r="AA9" s="21"/>
      <c r="AB9" s="21"/>
    </row>
    <row r="10" spans="1:28" x14ac:dyDescent="0.25">
      <c r="A10" s="21"/>
      <c r="B10" s="103"/>
      <c r="C10" s="95" t="s">
        <v>58</v>
      </c>
      <c r="D10" s="95">
        <v>120</v>
      </c>
      <c r="E10" s="95">
        <v>94</v>
      </c>
      <c r="F10" s="95">
        <v>277</v>
      </c>
      <c r="G10" s="95">
        <v>69</v>
      </c>
      <c r="H10" s="95">
        <v>569</v>
      </c>
      <c r="I10" s="95">
        <v>383</v>
      </c>
      <c r="J10" s="95">
        <v>406</v>
      </c>
      <c r="K10" s="95">
        <v>403</v>
      </c>
      <c r="L10" s="95">
        <v>1</v>
      </c>
      <c r="M10" s="95">
        <v>14</v>
      </c>
      <c r="N10" s="95">
        <v>90</v>
      </c>
      <c r="O10" s="95">
        <v>123</v>
      </c>
      <c r="P10" s="95">
        <v>24</v>
      </c>
      <c r="Q10" s="95">
        <v>6</v>
      </c>
      <c r="R10" s="95">
        <v>99</v>
      </c>
      <c r="S10" s="95">
        <v>83</v>
      </c>
      <c r="T10" s="95">
        <v>37</v>
      </c>
      <c r="U10" s="95">
        <v>35</v>
      </c>
      <c r="V10" s="95">
        <v>79</v>
      </c>
      <c r="W10" s="95">
        <v>0</v>
      </c>
      <c r="X10" s="96">
        <f>Y10-SUM(D10:W10)</f>
        <v>47</v>
      </c>
      <c r="Y10" s="97">
        <v>2959</v>
      </c>
      <c r="Z10" s="21"/>
      <c r="AA10" s="21"/>
      <c r="AB10" s="21"/>
    </row>
    <row r="11" spans="1:28" x14ac:dyDescent="0.25">
      <c r="A11" s="21"/>
      <c r="B11" s="103"/>
      <c r="C11" s="95" t="s">
        <v>59</v>
      </c>
      <c r="D11" s="95">
        <v>39</v>
      </c>
      <c r="E11" s="95">
        <v>12</v>
      </c>
      <c r="F11" s="95">
        <v>49</v>
      </c>
      <c r="G11" s="95">
        <v>2</v>
      </c>
      <c r="H11" s="95">
        <v>74</v>
      </c>
      <c r="I11" s="95">
        <v>5</v>
      </c>
      <c r="J11" s="95">
        <v>2</v>
      </c>
      <c r="K11" s="95">
        <v>1</v>
      </c>
      <c r="L11" s="95">
        <v>0</v>
      </c>
      <c r="M11" s="95">
        <v>0</v>
      </c>
      <c r="N11" s="95">
        <v>3</v>
      </c>
      <c r="O11" s="95">
        <v>0</v>
      </c>
      <c r="P11" s="95"/>
      <c r="Q11" s="95">
        <v>0</v>
      </c>
      <c r="R11" s="95">
        <v>0</v>
      </c>
      <c r="S11" s="95">
        <v>0</v>
      </c>
      <c r="T11" s="95">
        <v>4</v>
      </c>
      <c r="U11" s="95">
        <v>3</v>
      </c>
      <c r="V11" s="95">
        <v>0</v>
      </c>
      <c r="W11" s="95">
        <v>0</v>
      </c>
      <c r="X11" s="96">
        <f>Y11-SUM(D11:W11)</f>
        <v>1</v>
      </c>
      <c r="Y11" s="97">
        <v>195</v>
      </c>
      <c r="Z11" s="21"/>
      <c r="AA11" s="21"/>
      <c r="AB11" s="21"/>
    </row>
    <row r="12" spans="1:28" x14ac:dyDescent="0.25">
      <c r="A12" s="21"/>
      <c r="B12" s="103"/>
      <c r="C12" s="95" t="s">
        <v>77</v>
      </c>
      <c r="D12" s="95">
        <v>10</v>
      </c>
      <c r="E12" s="95">
        <v>1</v>
      </c>
      <c r="F12" s="95">
        <v>4</v>
      </c>
      <c r="G12" s="95">
        <v>0</v>
      </c>
      <c r="H12" s="95">
        <v>120</v>
      </c>
      <c r="I12" s="95">
        <v>0</v>
      </c>
      <c r="J12" s="95">
        <v>0</v>
      </c>
      <c r="K12" s="95">
        <v>1</v>
      </c>
      <c r="L12" s="95">
        <v>0</v>
      </c>
      <c r="M12" s="95">
        <v>0</v>
      </c>
      <c r="N12" s="95">
        <v>0</v>
      </c>
      <c r="O12" s="95">
        <v>0</v>
      </c>
      <c r="P12" s="95"/>
      <c r="Q12" s="95">
        <v>0</v>
      </c>
      <c r="R12" s="95">
        <v>0</v>
      </c>
      <c r="S12" s="95">
        <v>0</v>
      </c>
      <c r="T12" s="95">
        <v>6</v>
      </c>
      <c r="U12" s="95">
        <v>7</v>
      </c>
      <c r="V12" s="95">
        <v>0</v>
      </c>
      <c r="W12" s="95">
        <v>0</v>
      </c>
      <c r="X12" s="96">
        <f>Y12-SUM(D12:W12)</f>
        <v>0</v>
      </c>
      <c r="Y12" s="97">
        <v>149</v>
      </c>
      <c r="Z12" s="21"/>
      <c r="AA12" s="21"/>
      <c r="AB12" s="21"/>
    </row>
    <row r="13" spans="1:28" x14ac:dyDescent="0.25">
      <c r="A13" s="21"/>
      <c r="B13" s="103"/>
      <c r="C13" s="95" t="s">
        <v>78</v>
      </c>
      <c r="D13" s="95">
        <v>2</v>
      </c>
      <c r="E13" s="95">
        <v>2</v>
      </c>
      <c r="F13" s="95">
        <v>75</v>
      </c>
      <c r="G13" s="95">
        <v>0</v>
      </c>
      <c r="H13" s="95">
        <v>1</v>
      </c>
      <c r="I13" s="95">
        <v>63</v>
      </c>
      <c r="J13" s="95">
        <v>28</v>
      </c>
      <c r="K13" s="95">
        <v>23</v>
      </c>
      <c r="L13" s="95">
        <v>0</v>
      </c>
      <c r="M13" s="95">
        <v>0</v>
      </c>
      <c r="N13" s="95">
        <v>0</v>
      </c>
      <c r="O13" s="95">
        <v>8</v>
      </c>
      <c r="P13" s="95"/>
      <c r="Q13" s="95">
        <v>0</v>
      </c>
      <c r="R13" s="95">
        <v>6</v>
      </c>
      <c r="S13" s="95">
        <v>0</v>
      </c>
      <c r="T13" s="95">
        <v>1</v>
      </c>
      <c r="U13" s="95">
        <v>0</v>
      </c>
      <c r="V13" s="95">
        <v>4</v>
      </c>
      <c r="W13" s="95">
        <v>0</v>
      </c>
      <c r="X13" s="96">
        <f>Y13-SUM(D13:W13)</f>
        <v>12</v>
      </c>
      <c r="Y13" s="97">
        <v>225</v>
      </c>
      <c r="Z13" s="21"/>
      <c r="AA13" s="21"/>
      <c r="AB13" s="21"/>
    </row>
    <row r="14" spans="1:28" x14ac:dyDescent="0.25">
      <c r="A14" s="21"/>
      <c r="B14" s="108" t="s">
        <v>66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10"/>
      <c r="Y14" s="97"/>
      <c r="Z14" s="21"/>
      <c r="AA14" s="21"/>
      <c r="AB14" s="21"/>
    </row>
    <row r="15" spans="1:28" x14ac:dyDescent="0.25">
      <c r="A15" s="21"/>
      <c r="B15" s="103"/>
      <c r="C15" s="95" t="s">
        <v>58</v>
      </c>
      <c r="D15" s="95">
        <v>403</v>
      </c>
      <c r="E15" s="95">
        <v>355</v>
      </c>
      <c r="F15" s="95">
        <v>426</v>
      </c>
      <c r="G15" s="95">
        <v>62</v>
      </c>
      <c r="H15" s="95">
        <v>113</v>
      </c>
      <c r="I15" s="95">
        <v>504</v>
      </c>
      <c r="J15" s="95">
        <v>268</v>
      </c>
      <c r="K15" s="95">
        <v>481</v>
      </c>
      <c r="L15" s="95">
        <v>9</v>
      </c>
      <c r="M15" s="95">
        <v>49</v>
      </c>
      <c r="N15" s="95">
        <v>77</v>
      </c>
      <c r="O15" s="95">
        <v>143</v>
      </c>
      <c r="P15" s="95">
        <v>4</v>
      </c>
      <c r="Q15" s="95">
        <v>6</v>
      </c>
      <c r="R15" s="95">
        <v>71</v>
      </c>
      <c r="S15" s="95">
        <v>79</v>
      </c>
      <c r="T15" s="95">
        <v>58</v>
      </c>
      <c r="U15" s="95">
        <v>0</v>
      </c>
      <c r="V15" s="95">
        <v>18</v>
      </c>
      <c r="W15" s="95">
        <v>0</v>
      </c>
      <c r="X15" s="96">
        <f>Y15-SUM(D15:W15)</f>
        <v>452</v>
      </c>
      <c r="Y15" s="97">
        <v>3578</v>
      </c>
      <c r="Z15" s="21"/>
      <c r="AA15" s="21"/>
      <c r="AB15" s="21"/>
    </row>
    <row r="16" spans="1:28" x14ac:dyDescent="0.25">
      <c r="A16" s="21"/>
      <c r="B16" s="103"/>
      <c r="C16" s="95" t="s">
        <v>59</v>
      </c>
      <c r="D16" s="95">
        <v>123</v>
      </c>
      <c r="E16" s="95">
        <v>37</v>
      </c>
      <c r="F16" s="95">
        <v>160</v>
      </c>
      <c r="G16" s="95">
        <v>3</v>
      </c>
      <c r="H16" s="95">
        <v>17</v>
      </c>
      <c r="I16" s="95">
        <v>1</v>
      </c>
      <c r="J16" s="95">
        <v>2</v>
      </c>
      <c r="K16" s="95">
        <v>0</v>
      </c>
      <c r="L16" s="95">
        <v>0</v>
      </c>
      <c r="M16" s="95">
        <v>0</v>
      </c>
      <c r="N16" s="95">
        <v>5</v>
      </c>
      <c r="O16" s="95">
        <v>2</v>
      </c>
      <c r="P16" s="95">
        <v>1</v>
      </c>
      <c r="Q16" s="95">
        <v>0</v>
      </c>
      <c r="R16" s="95">
        <v>0</v>
      </c>
      <c r="S16" s="95">
        <v>0</v>
      </c>
      <c r="T16" s="95">
        <v>5</v>
      </c>
      <c r="U16" s="95">
        <v>0</v>
      </c>
      <c r="V16" s="95">
        <v>0</v>
      </c>
      <c r="W16" s="95">
        <v>0</v>
      </c>
      <c r="X16" s="96">
        <f>Y16-SUM(D16:W16)</f>
        <v>33</v>
      </c>
      <c r="Y16" s="97">
        <v>389</v>
      </c>
      <c r="Z16" s="21"/>
      <c r="AA16" s="21"/>
      <c r="AB16" s="21"/>
    </row>
    <row r="17" spans="1:28" x14ac:dyDescent="0.25">
      <c r="A17" s="21"/>
      <c r="B17" s="103"/>
      <c r="C17" s="95" t="s">
        <v>77</v>
      </c>
      <c r="D17" s="95">
        <v>5</v>
      </c>
      <c r="E17" s="95">
        <v>3</v>
      </c>
      <c r="F17" s="95">
        <v>43</v>
      </c>
      <c r="G17" s="95">
        <v>0</v>
      </c>
      <c r="H17" s="95">
        <v>20</v>
      </c>
      <c r="I17" s="95">
        <v>1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19</v>
      </c>
      <c r="U17" s="95">
        <v>0</v>
      </c>
      <c r="V17" s="95">
        <v>0</v>
      </c>
      <c r="W17" s="95">
        <v>0</v>
      </c>
      <c r="X17" s="96">
        <f>Y17-SUM(D17:W17)</f>
        <v>0</v>
      </c>
      <c r="Y17" s="97">
        <v>91</v>
      </c>
      <c r="Z17" s="21"/>
      <c r="AA17" s="21"/>
      <c r="AB17" s="21"/>
    </row>
    <row r="18" spans="1:28" x14ac:dyDescent="0.25">
      <c r="A18" s="21"/>
      <c r="B18" s="103"/>
      <c r="C18" s="95" t="s">
        <v>78</v>
      </c>
      <c r="D18" s="95">
        <v>115</v>
      </c>
      <c r="E18" s="95">
        <v>9</v>
      </c>
      <c r="F18" s="95">
        <v>54</v>
      </c>
      <c r="G18" s="95">
        <v>3</v>
      </c>
      <c r="H18" s="95">
        <v>6</v>
      </c>
      <c r="I18" s="95">
        <v>34</v>
      </c>
      <c r="J18" s="95">
        <v>19</v>
      </c>
      <c r="K18" s="95">
        <v>15</v>
      </c>
      <c r="L18" s="95">
        <v>0</v>
      </c>
      <c r="M18" s="95">
        <v>2</v>
      </c>
      <c r="N18" s="95">
        <v>0</v>
      </c>
      <c r="O18" s="95">
        <v>6</v>
      </c>
      <c r="P18" s="95">
        <v>0</v>
      </c>
      <c r="Q18" s="95">
        <v>0</v>
      </c>
      <c r="R18" s="95">
        <v>3</v>
      </c>
      <c r="S18" s="95">
        <v>0</v>
      </c>
      <c r="T18" s="95">
        <v>8</v>
      </c>
      <c r="U18" s="95">
        <v>0</v>
      </c>
      <c r="V18" s="95">
        <v>0</v>
      </c>
      <c r="W18" s="95">
        <v>0</v>
      </c>
      <c r="X18" s="96">
        <f>Y18-SUM(D18:W18)</f>
        <v>22</v>
      </c>
      <c r="Y18" s="97">
        <v>296</v>
      </c>
      <c r="Z18" s="21"/>
      <c r="AA18" s="21"/>
      <c r="AB18" s="21"/>
    </row>
    <row r="19" spans="1:28" x14ac:dyDescent="0.25">
      <c r="A19" s="21"/>
      <c r="B19" s="108" t="s">
        <v>67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10"/>
      <c r="Y19" s="97"/>
      <c r="Z19" s="21"/>
      <c r="AA19" s="21"/>
      <c r="AB19" s="21"/>
    </row>
    <row r="20" spans="1:28" x14ac:dyDescent="0.25">
      <c r="A20" s="21"/>
      <c r="B20" s="103"/>
      <c r="C20" s="95" t="s">
        <v>58</v>
      </c>
      <c r="D20" s="95">
        <v>65</v>
      </c>
      <c r="E20" s="95">
        <v>322</v>
      </c>
      <c r="F20" s="95">
        <v>12</v>
      </c>
      <c r="G20" s="95">
        <v>91</v>
      </c>
      <c r="H20" s="95">
        <v>87</v>
      </c>
      <c r="I20" s="95">
        <v>383</v>
      </c>
      <c r="J20" s="95">
        <v>252</v>
      </c>
      <c r="K20" s="95">
        <v>259</v>
      </c>
      <c r="L20" s="95">
        <v>17</v>
      </c>
      <c r="M20" s="95">
        <v>33</v>
      </c>
      <c r="N20" s="95">
        <v>44</v>
      </c>
      <c r="O20" s="95">
        <v>227</v>
      </c>
      <c r="P20" s="95">
        <v>8</v>
      </c>
      <c r="Q20" s="95">
        <v>6</v>
      </c>
      <c r="R20" s="95">
        <v>76</v>
      </c>
      <c r="S20" s="95">
        <v>22</v>
      </c>
      <c r="T20" s="95">
        <v>48</v>
      </c>
      <c r="U20" s="95">
        <v>1</v>
      </c>
      <c r="V20" s="95">
        <v>26</v>
      </c>
      <c r="W20" s="95">
        <v>7</v>
      </c>
      <c r="X20" s="96">
        <f>Y20-SUM(D20:W20)</f>
        <v>68</v>
      </c>
      <c r="Y20" s="97">
        <v>2054</v>
      </c>
      <c r="Z20" s="21"/>
      <c r="AA20" s="21"/>
      <c r="AB20" s="21"/>
    </row>
    <row r="21" spans="1:28" x14ac:dyDescent="0.25">
      <c r="A21" s="21"/>
      <c r="B21" s="103"/>
      <c r="C21" s="95" t="s">
        <v>59</v>
      </c>
      <c r="D21" s="95">
        <v>22</v>
      </c>
      <c r="E21" s="95">
        <v>29</v>
      </c>
      <c r="F21" s="95">
        <v>1</v>
      </c>
      <c r="G21" s="95">
        <v>0</v>
      </c>
      <c r="H21" s="95">
        <v>18</v>
      </c>
      <c r="I21" s="95">
        <v>2</v>
      </c>
      <c r="J21" s="95">
        <v>0</v>
      </c>
      <c r="K21" s="95">
        <v>0</v>
      </c>
      <c r="L21" s="95">
        <v>0</v>
      </c>
      <c r="M21" s="95">
        <v>0</v>
      </c>
      <c r="N21" s="95">
        <v>2</v>
      </c>
      <c r="O21" s="95">
        <v>4</v>
      </c>
      <c r="P21" s="95">
        <v>5</v>
      </c>
      <c r="Q21" s="95">
        <v>0</v>
      </c>
      <c r="R21" s="95">
        <v>0</v>
      </c>
      <c r="S21" s="95">
        <v>0</v>
      </c>
      <c r="T21" s="95">
        <v>1</v>
      </c>
      <c r="U21" s="95">
        <v>0</v>
      </c>
      <c r="V21" s="95">
        <v>0</v>
      </c>
      <c r="W21" s="95">
        <v>1</v>
      </c>
      <c r="X21" s="96">
        <f>Y21-SUM(D21:W21)</f>
        <v>3</v>
      </c>
      <c r="Y21" s="97">
        <v>88</v>
      </c>
      <c r="Z21" s="21"/>
      <c r="AA21" s="21"/>
      <c r="AB21" s="21"/>
    </row>
    <row r="22" spans="1:28" x14ac:dyDescent="0.25">
      <c r="A22" s="21"/>
      <c r="B22" s="103"/>
      <c r="C22" s="95" t="s">
        <v>77</v>
      </c>
      <c r="D22" s="95">
        <v>2</v>
      </c>
      <c r="E22" s="95">
        <v>0</v>
      </c>
      <c r="F22" s="95">
        <v>0</v>
      </c>
      <c r="G22" s="95">
        <v>0</v>
      </c>
      <c r="H22" s="95">
        <v>31</v>
      </c>
      <c r="I22" s="95">
        <v>3</v>
      </c>
      <c r="J22" s="95">
        <v>2</v>
      </c>
      <c r="K22" s="95">
        <v>0</v>
      </c>
      <c r="L22" s="95">
        <v>0</v>
      </c>
      <c r="M22" s="95">
        <v>0</v>
      </c>
      <c r="N22" s="95">
        <v>0</v>
      </c>
      <c r="O22" s="95">
        <v>4</v>
      </c>
      <c r="P22" s="95">
        <v>1</v>
      </c>
      <c r="Q22" s="95">
        <v>0</v>
      </c>
      <c r="R22" s="95">
        <v>0</v>
      </c>
      <c r="S22" s="95">
        <v>0</v>
      </c>
      <c r="T22" s="95">
        <v>6</v>
      </c>
      <c r="U22" s="95">
        <v>0</v>
      </c>
      <c r="V22" s="95">
        <v>0</v>
      </c>
      <c r="W22" s="95">
        <v>0</v>
      </c>
      <c r="X22" s="96">
        <f>Y22-SUM(D22:W22)</f>
        <v>0</v>
      </c>
      <c r="Y22" s="97">
        <v>49</v>
      </c>
      <c r="Z22" s="21"/>
      <c r="AA22" s="21"/>
      <c r="AB22" s="21"/>
    </row>
    <row r="23" spans="1:28" x14ac:dyDescent="0.25">
      <c r="A23" s="21"/>
      <c r="B23" s="103"/>
      <c r="C23" s="95" t="s">
        <v>78</v>
      </c>
      <c r="D23" s="95">
        <v>0</v>
      </c>
      <c r="E23" s="95">
        <v>9</v>
      </c>
      <c r="F23" s="95">
        <v>6</v>
      </c>
      <c r="G23" s="95">
        <v>2</v>
      </c>
      <c r="H23" s="95">
        <v>0</v>
      </c>
      <c r="I23" s="95">
        <v>34</v>
      </c>
      <c r="J23" s="95">
        <v>12</v>
      </c>
      <c r="K23" s="95">
        <v>4</v>
      </c>
      <c r="L23" s="95">
        <v>2</v>
      </c>
      <c r="M23" s="95">
        <v>2</v>
      </c>
      <c r="N23" s="95">
        <v>0</v>
      </c>
      <c r="O23" s="95">
        <v>9</v>
      </c>
      <c r="P23" s="95">
        <v>0</v>
      </c>
      <c r="Q23" s="95">
        <v>0</v>
      </c>
      <c r="R23" s="95">
        <v>3</v>
      </c>
      <c r="S23" s="95">
        <v>0</v>
      </c>
      <c r="T23" s="95">
        <v>0</v>
      </c>
      <c r="U23" s="95">
        <v>0</v>
      </c>
      <c r="V23" s="95">
        <v>1</v>
      </c>
      <c r="W23" s="95">
        <v>4</v>
      </c>
      <c r="X23" s="96">
        <f>Y23-SUM(D23:W23)</f>
        <v>4</v>
      </c>
      <c r="Y23" s="97">
        <v>92</v>
      </c>
      <c r="Z23" s="21"/>
      <c r="AA23" s="21"/>
      <c r="AB23" s="21"/>
    </row>
    <row r="24" spans="1:28" x14ac:dyDescent="0.25">
      <c r="A24" s="21"/>
      <c r="B24" s="108" t="s">
        <v>68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10"/>
      <c r="Y24" s="97"/>
      <c r="Z24" s="21"/>
      <c r="AA24" s="21"/>
      <c r="AB24" s="21"/>
    </row>
    <row r="25" spans="1:28" x14ac:dyDescent="0.25">
      <c r="A25" s="21"/>
      <c r="B25" s="103"/>
      <c r="C25" s="95" t="s">
        <v>58</v>
      </c>
      <c r="D25" s="95">
        <v>2934</v>
      </c>
      <c r="E25" s="95">
        <v>1509</v>
      </c>
      <c r="F25" s="95">
        <v>1724</v>
      </c>
      <c r="G25" s="95">
        <v>737</v>
      </c>
      <c r="H25" s="95">
        <v>668</v>
      </c>
      <c r="I25" s="95">
        <v>641</v>
      </c>
      <c r="J25" s="95">
        <v>488</v>
      </c>
      <c r="K25" s="95">
        <v>709</v>
      </c>
      <c r="L25" s="95">
        <v>300</v>
      </c>
      <c r="M25" s="95">
        <v>336</v>
      </c>
      <c r="N25" s="95">
        <v>163</v>
      </c>
      <c r="O25" s="95">
        <v>291</v>
      </c>
      <c r="P25" s="95">
        <v>402</v>
      </c>
      <c r="Q25" s="95">
        <v>51</v>
      </c>
      <c r="R25" s="95">
        <v>176</v>
      </c>
      <c r="S25" s="95">
        <v>357</v>
      </c>
      <c r="T25" s="95">
        <v>196</v>
      </c>
      <c r="U25" s="95">
        <v>37</v>
      </c>
      <c r="V25" s="95">
        <v>133</v>
      </c>
      <c r="W25" s="95">
        <v>28</v>
      </c>
      <c r="X25" s="96">
        <f>Y25-SUM(D25:W25)</f>
        <v>384</v>
      </c>
      <c r="Y25" s="97">
        <v>12264</v>
      </c>
      <c r="Z25" s="21"/>
      <c r="AA25" s="21"/>
      <c r="AB25" s="21"/>
    </row>
    <row r="26" spans="1:28" x14ac:dyDescent="0.25">
      <c r="A26" s="21"/>
      <c r="B26" s="103"/>
      <c r="C26" s="95" t="s">
        <v>59</v>
      </c>
      <c r="D26" s="95">
        <v>921</v>
      </c>
      <c r="E26" s="95">
        <v>295</v>
      </c>
      <c r="F26" s="95">
        <v>512</v>
      </c>
      <c r="G26" s="95">
        <v>23</v>
      </c>
      <c r="H26" s="95">
        <v>149</v>
      </c>
      <c r="I26" s="95">
        <v>10</v>
      </c>
      <c r="J26" s="95">
        <v>2</v>
      </c>
      <c r="K26" s="95">
        <v>4</v>
      </c>
      <c r="L26" s="95">
        <v>0</v>
      </c>
      <c r="M26" s="95">
        <v>6</v>
      </c>
      <c r="N26" s="95">
        <v>15</v>
      </c>
      <c r="O26" s="95">
        <v>10</v>
      </c>
      <c r="P26" s="95">
        <v>84</v>
      </c>
      <c r="Q26" s="95">
        <v>1</v>
      </c>
      <c r="R26" s="95">
        <v>0</v>
      </c>
      <c r="S26" s="95">
        <v>11</v>
      </c>
      <c r="T26" s="95">
        <v>41</v>
      </c>
      <c r="U26" s="95">
        <v>5</v>
      </c>
      <c r="V26" s="95">
        <v>1</v>
      </c>
      <c r="W26" s="95">
        <v>1</v>
      </c>
      <c r="X26" s="96">
        <f>Y26-SUM(D26:W26)</f>
        <v>54</v>
      </c>
      <c r="Y26" s="97">
        <v>2145</v>
      </c>
      <c r="Z26" s="21"/>
      <c r="AA26" s="21"/>
      <c r="AB26" s="21"/>
    </row>
    <row r="27" spans="1:28" x14ac:dyDescent="0.25">
      <c r="A27" s="21"/>
      <c r="B27" s="103"/>
      <c r="C27" s="95" t="s">
        <v>77</v>
      </c>
      <c r="D27" s="95">
        <v>140</v>
      </c>
      <c r="E27" s="95">
        <v>29</v>
      </c>
      <c r="F27" s="95">
        <v>130</v>
      </c>
      <c r="G27" s="95">
        <v>6</v>
      </c>
      <c r="H27" s="95">
        <v>205</v>
      </c>
      <c r="I27" s="95">
        <v>3</v>
      </c>
      <c r="J27" s="95">
        <v>8</v>
      </c>
      <c r="K27" s="95">
        <v>7</v>
      </c>
      <c r="L27" s="95">
        <v>0</v>
      </c>
      <c r="M27" s="95">
        <v>1</v>
      </c>
      <c r="N27" s="95">
        <v>0</v>
      </c>
      <c r="O27" s="95">
        <v>2</v>
      </c>
      <c r="P27" s="95">
        <v>7</v>
      </c>
      <c r="Q27" s="95">
        <v>0</v>
      </c>
      <c r="R27" s="95">
        <v>1</v>
      </c>
      <c r="S27" s="95">
        <v>0</v>
      </c>
      <c r="T27" s="95">
        <v>28</v>
      </c>
      <c r="U27" s="95">
        <v>0</v>
      </c>
      <c r="V27" s="95">
        <v>0</v>
      </c>
      <c r="W27" s="95">
        <v>0</v>
      </c>
      <c r="X27" s="96">
        <f>Y27-SUM(D27:W27)</f>
        <v>14</v>
      </c>
      <c r="Y27" s="97">
        <v>581</v>
      </c>
      <c r="Z27" s="21"/>
      <c r="AA27" s="21"/>
      <c r="AB27" s="21"/>
    </row>
    <row r="28" spans="1:28" x14ac:dyDescent="0.25">
      <c r="A28" s="21"/>
      <c r="B28" s="103"/>
      <c r="C28" s="95" t="s">
        <v>78</v>
      </c>
      <c r="D28" s="95">
        <v>487</v>
      </c>
      <c r="E28" s="95">
        <v>83</v>
      </c>
      <c r="F28" s="95">
        <v>244</v>
      </c>
      <c r="G28" s="95">
        <v>16</v>
      </c>
      <c r="H28" s="95">
        <v>13</v>
      </c>
      <c r="I28" s="95">
        <v>32</v>
      </c>
      <c r="J28" s="95">
        <v>26</v>
      </c>
      <c r="K28" s="95">
        <v>32</v>
      </c>
      <c r="L28" s="95">
        <v>5</v>
      </c>
      <c r="M28" s="95">
        <v>28</v>
      </c>
      <c r="N28" s="95">
        <v>1</v>
      </c>
      <c r="O28" s="95">
        <v>30</v>
      </c>
      <c r="P28" s="95">
        <v>2</v>
      </c>
      <c r="Q28" s="95">
        <v>18</v>
      </c>
      <c r="R28" s="95">
        <v>18</v>
      </c>
      <c r="S28" s="95">
        <v>6</v>
      </c>
      <c r="T28" s="95">
        <v>13</v>
      </c>
      <c r="U28" s="95">
        <v>0</v>
      </c>
      <c r="V28" s="95">
        <v>2</v>
      </c>
      <c r="W28" s="95">
        <v>0</v>
      </c>
      <c r="X28" s="96">
        <f>Y28-SUM(D28:W28)</f>
        <v>17</v>
      </c>
      <c r="Y28" s="97">
        <v>1073</v>
      </c>
      <c r="Z28" s="21"/>
      <c r="AA28" s="21"/>
      <c r="AB28" s="21"/>
    </row>
    <row r="29" spans="1:28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10"/>
      <c r="Y29" s="97"/>
      <c r="Z29" s="21"/>
      <c r="AA29" s="21"/>
      <c r="AB29" s="21"/>
    </row>
    <row r="30" spans="1:28" x14ac:dyDescent="0.25">
      <c r="A30" s="21"/>
      <c r="B30" s="103"/>
      <c r="C30" s="95" t="s">
        <v>58</v>
      </c>
      <c r="D30" s="95">
        <v>3848</v>
      </c>
      <c r="E30" s="95">
        <v>1431</v>
      </c>
      <c r="F30" s="95">
        <v>947</v>
      </c>
      <c r="G30" s="95">
        <v>1148</v>
      </c>
      <c r="H30" s="95">
        <v>661</v>
      </c>
      <c r="I30" s="95">
        <v>752</v>
      </c>
      <c r="J30" s="95">
        <v>464</v>
      </c>
      <c r="K30" s="95">
        <v>357</v>
      </c>
      <c r="L30" s="95">
        <v>424</v>
      </c>
      <c r="M30" s="95">
        <v>287</v>
      </c>
      <c r="N30" s="95">
        <v>189</v>
      </c>
      <c r="O30" s="95">
        <v>297</v>
      </c>
      <c r="P30" s="95">
        <v>219</v>
      </c>
      <c r="Q30" s="95">
        <v>76</v>
      </c>
      <c r="R30" s="95">
        <v>130</v>
      </c>
      <c r="S30" s="95">
        <v>160</v>
      </c>
      <c r="T30" s="95">
        <v>145</v>
      </c>
      <c r="U30" s="95">
        <v>79</v>
      </c>
      <c r="V30" s="95">
        <v>95</v>
      </c>
      <c r="W30" s="95">
        <v>46</v>
      </c>
      <c r="X30" s="96">
        <f>Y30-SUM(D30:W30)</f>
        <v>5414</v>
      </c>
      <c r="Y30" s="97">
        <v>17169</v>
      </c>
      <c r="Z30" s="21"/>
      <c r="AA30" s="21"/>
      <c r="AB30" s="21"/>
    </row>
    <row r="31" spans="1:28" x14ac:dyDescent="0.25">
      <c r="A31" s="21"/>
      <c r="B31" s="103"/>
      <c r="C31" s="95" t="s">
        <v>59</v>
      </c>
      <c r="D31" s="95">
        <v>1185</v>
      </c>
      <c r="E31" s="95">
        <v>327</v>
      </c>
      <c r="F31" s="95">
        <v>179</v>
      </c>
      <c r="G31" s="95">
        <v>32</v>
      </c>
      <c r="H31" s="95">
        <v>179</v>
      </c>
      <c r="I31" s="95">
        <v>6</v>
      </c>
      <c r="J31" s="95">
        <v>6</v>
      </c>
      <c r="K31" s="95">
        <v>4</v>
      </c>
      <c r="L31" s="95">
        <v>0</v>
      </c>
      <c r="M31" s="95">
        <v>6</v>
      </c>
      <c r="N31" s="95">
        <v>12</v>
      </c>
      <c r="O31" s="95">
        <v>11</v>
      </c>
      <c r="P31" s="95">
        <v>49</v>
      </c>
      <c r="Q31" s="95">
        <v>0</v>
      </c>
      <c r="R31" s="95">
        <v>0</v>
      </c>
      <c r="S31" s="95">
        <v>0</v>
      </c>
      <c r="T31" s="95">
        <v>77</v>
      </c>
      <c r="U31" s="95">
        <v>10</v>
      </c>
      <c r="V31" s="95">
        <v>2</v>
      </c>
      <c r="W31" s="95">
        <v>1</v>
      </c>
      <c r="X31" s="96">
        <f>Y31-SUM(D31:W31)</f>
        <v>198</v>
      </c>
      <c r="Y31" s="97">
        <v>2284</v>
      </c>
      <c r="Z31" s="21"/>
      <c r="AA31" s="21"/>
      <c r="AB31" s="21"/>
    </row>
    <row r="32" spans="1:28" x14ac:dyDescent="0.25">
      <c r="A32" s="21"/>
      <c r="B32" s="103"/>
      <c r="C32" s="95" t="s">
        <v>77</v>
      </c>
      <c r="D32" s="95">
        <v>185</v>
      </c>
      <c r="E32" s="95">
        <v>4</v>
      </c>
      <c r="F32" s="95">
        <v>15</v>
      </c>
      <c r="G32" s="95">
        <v>9</v>
      </c>
      <c r="H32" s="95">
        <v>220</v>
      </c>
      <c r="I32" s="95">
        <v>0</v>
      </c>
      <c r="J32" s="95">
        <v>1</v>
      </c>
      <c r="K32" s="95">
        <v>0</v>
      </c>
      <c r="L32" s="95">
        <v>0</v>
      </c>
      <c r="M32" s="95">
        <v>0</v>
      </c>
      <c r="N32" s="95">
        <v>0</v>
      </c>
      <c r="O32" s="95">
        <v>1</v>
      </c>
      <c r="P32" s="95">
        <v>1</v>
      </c>
      <c r="Q32" s="95">
        <v>0</v>
      </c>
      <c r="R32" s="95">
        <v>0</v>
      </c>
      <c r="S32" s="95">
        <v>0</v>
      </c>
      <c r="T32" s="95">
        <v>54</v>
      </c>
      <c r="U32" s="95">
        <v>11</v>
      </c>
      <c r="V32" s="95">
        <v>1</v>
      </c>
      <c r="W32" s="95">
        <v>0</v>
      </c>
      <c r="X32" s="96">
        <f>Y32-SUM(D32:W32)</f>
        <v>24</v>
      </c>
      <c r="Y32" s="97">
        <v>526</v>
      </c>
      <c r="Z32" s="21"/>
      <c r="AA32" s="21"/>
      <c r="AB32" s="21"/>
    </row>
    <row r="33" spans="1:28" x14ac:dyDescent="0.25">
      <c r="A33" s="21"/>
      <c r="B33" s="103"/>
      <c r="C33" s="95" t="s">
        <v>78</v>
      </c>
      <c r="D33" s="95">
        <v>394</v>
      </c>
      <c r="E33" s="95">
        <v>90</v>
      </c>
      <c r="F33" s="95">
        <v>131</v>
      </c>
      <c r="G33" s="95">
        <v>29</v>
      </c>
      <c r="H33" s="95">
        <v>127</v>
      </c>
      <c r="I33" s="95">
        <v>84</v>
      </c>
      <c r="J33" s="95">
        <v>48</v>
      </c>
      <c r="K33" s="95">
        <v>28</v>
      </c>
      <c r="L33" s="95">
        <v>36</v>
      </c>
      <c r="M33" s="95">
        <v>17</v>
      </c>
      <c r="N33" s="95">
        <v>3</v>
      </c>
      <c r="O33" s="95">
        <v>33</v>
      </c>
      <c r="P33" s="95">
        <v>9</v>
      </c>
      <c r="Q33" s="95">
        <v>76</v>
      </c>
      <c r="R33" s="95">
        <v>14</v>
      </c>
      <c r="S33" s="95">
        <v>1</v>
      </c>
      <c r="T33" s="95">
        <v>76</v>
      </c>
      <c r="U33" s="95">
        <v>2</v>
      </c>
      <c r="V33" s="95">
        <v>6</v>
      </c>
      <c r="W33" s="95">
        <v>7</v>
      </c>
      <c r="X33" s="96">
        <f>Y33-SUM(D33:W33)</f>
        <v>45</v>
      </c>
      <c r="Y33" s="97">
        <v>1256</v>
      </c>
      <c r="Z33" s="21"/>
      <c r="AA33" s="21"/>
      <c r="AB33" s="21"/>
    </row>
    <row r="34" spans="1:28" x14ac:dyDescent="0.25">
      <c r="A34" s="21"/>
      <c r="B34" s="108" t="s">
        <v>69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10"/>
      <c r="Y34" s="97"/>
      <c r="Z34" s="21"/>
      <c r="AA34" s="21"/>
      <c r="AB34" s="21"/>
    </row>
    <row r="35" spans="1:28" x14ac:dyDescent="0.25">
      <c r="A35" s="21"/>
      <c r="B35" s="103"/>
      <c r="C35" s="95" t="s">
        <v>58</v>
      </c>
      <c r="D35" s="95">
        <v>5246</v>
      </c>
      <c r="E35" s="95">
        <v>2332</v>
      </c>
      <c r="F35" s="95">
        <v>907</v>
      </c>
      <c r="G35" s="95">
        <v>1260</v>
      </c>
      <c r="H35" s="95">
        <v>486</v>
      </c>
      <c r="I35" s="95">
        <v>541</v>
      </c>
      <c r="J35" s="95">
        <v>631</v>
      </c>
      <c r="K35" s="95">
        <v>482</v>
      </c>
      <c r="L35" s="95">
        <v>837</v>
      </c>
      <c r="M35" s="95">
        <v>551</v>
      </c>
      <c r="N35" s="95">
        <v>218</v>
      </c>
      <c r="O35" s="95">
        <v>342</v>
      </c>
      <c r="P35" s="95">
        <v>468</v>
      </c>
      <c r="Q35" s="95">
        <v>55</v>
      </c>
      <c r="R35" s="95">
        <v>169</v>
      </c>
      <c r="S35" s="95">
        <v>168</v>
      </c>
      <c r="T35" s="95">
        <v>127</v>
      </c>
      <c r="U35" s="95">
        <v>65</v>
      </c>
      <c r="V35" s="95">
        <v>68</v>
      </c>
      <c r="W35" s="95">
        <v>81</v>
      </c>
      <c r="X35" s="96">
        <f>Y35-SUM(D35:W35)</f>
        <v>2336</v>
      </c>
      <c r="Y35" s="97">
        <v>17370</v>
      </c>
      <c r="Z35" s="21"/>
      <c r="AA35" s="21"/>
      <c r="AB35" s="21"/>
    </row>
    <row r="36" spans="1:28" x14ac:dyDescent="0.25">
      <c r="A36" s="21"/>
      <c r="B36" s="103"/>
      <c r="C36" s="95" t="s">
        <v>59</v>
      </c>
      <c r="D36" s="95">
        <v>1657</v>
      </c>
      <c r="E36" s="95">
        <v>771</v>
      </c>
      <c r="F36" s="95">
        <v>275</v>
      </c>
      <c r="G36" s="95">
        <v>46</v>
      </c>
      <c r="H36" s="95">
        <v>191</v>
      </c>
      <c r="I36" s="95">
        <v>8</v>
      </c>
      <c r="J36" s="95">
        <v>3</v>
      </c>
      <c r="K36" s="95">
        <v>3</v>
      </c>
      <c r="L36" s="95">
        <v>0</v>
      </c>
      <c r="M36" s="95">
        <v>28</v>
      </c>
      <c r="N36" s="95">
        <v>15</v>
      </c>
      <c r="O36" s="95">
        <v>48</v>
      </c>
      <c r="P36" s="95">
        <v>142</v>
      </c>
      <c r="Q36" s="95">
        <v>0</v>
      </c>
      <c r="R36" s="95">
        <v>6</v>
      </c>
      <c r="S36" s="95">
        <v>12</v>
      </c>
      <c r="T36" s="95">
        <v>66</v>
      </c>
      <c r="U36" s="95">
        <v>12</v>
      </c>
      <c r="V36" s="95">
        <v>1</v>
      </c>
      <c r="W36" s="95">
        <v>8</v>
      </c>
      <c r="X36" s="96">
        <f>Y36-SUM(D36:W36)</f>
        <v>174</v>
      </c>
      <c r="Y36" s="97">
        <v>3466</v>
      </c>
      <c r="Z36" s="21"/>
      <c r="AA36" s="21"/>
      <c r="AB36" s="21"/>
    </row>
    <row r="37" spans="1:28" x14ac:dyDescent="0.25">
      <c r="A37" s="21"/>
      <c r="B37" s="103"/>
      <c r="C37" s="95" t="s">
        <v>77</v>
      </c>
      <c r="D37" s="95">
        <v>168</v>
      </c>
      <c r="E37" s="95">
        <v>46</v>
      </c>
      <c r="F37" s="95">
        <v>17</v>
      </c>
      <c r="G37" s="95">
        <v>22</v>
      </c>
      <c r="H37" s="95">
        <v>284</v>
      </c>
      <c r="I37" s="95">
        <v>18</v>
      </c>
      <c r="J37" s="95">
        <v>0</v>
      </c>
      <c r="K37" s="95">
        <v>1</v>
      </c>
      <c r="L37" s="95">
        <v>5</v>
      </c>
      <c r="M37" s="95">
        <v>15</v>
      </c>
      <c r="N37" s="95">
        <v>1</v>
      </c>
      <c r="O37" s="95">
        <v>2</v>
      </c>
      <c r="P37" s="95">
        <v>7</v>
      </c>
      <c r="Q37" s="95">
        <v>0</v>
      </c>
      <c r="R37" s="95">
        <v>4</v>
      </c>
      <c r="S37" s="95">
        <v>2</v>
      </c>
      <c r="T37" s="95">
        <v>34</v>
      </c>
      <c r="U37" s="95">
        <v>11</v>
      </c>
      <c r="V37" s="95">
        <v>0</v>
      </c>
      <c r="W37" s="95">
        <v>0</v>
      </c>
      <c r="X37" s="96">
        <f>Y37-SUM(D37:W37)</f>
        <v>16</v>
      </c>
      <c r="Y37" s="97">
        <v>653</v>
      </c>
      <c r="Z37" s="21"/>
      <c r="AA37" s="21"/>
      <c r="AB37" s="21"/>
    </row>
    <row r="38" spans="1:28" x14ac:dyDescent="0.25">
      <c r="A38" s="21"/>
      <c r="B38" s="103"/>
      <c r="C38" s="95" t="s">
        <v>78</v>
      </c>
      <c r="D38" s="95">
        <v>605</v>
      </c>
      <c r="E38" s="95">
        <v>107</v>
      </c>
      <c r="F38" s="95">
        <v>156</v>
      </c>
      <c r="G38" s="95">
        <v>29</v>
      </c>
      <c r="H38" s="95">
        <v>32</v>
      </c>
      <c r="I38" s="95">
        <v>85</v>
      </c>
      <c r="J38" s="95">
        <v>30</v>
      </c>
      <c r="K38" s="95">
        <v>25</v>
      </c>
      <c r="L38" s="95">
        <v>38</v>
      </c>
      <c r="M38" s="95">
        <v>18</v>
      </c>
      <c r="N38" s="95">
        <v>8</v>
      </c>
      <c r="O38" s="95">
        <v>23</v>
      </c>
      <c r="P38" s="95">
        <v>16</v>
      </c>
      <c r="Q38" s="95">
        <v>49</v>
      </c>
      <c r="R38" s="95">
        <v>28</v>
      </c>
      <c r="S38" s="95">
        <v>3</v>
      </c>
      <c r="T38" s="95">
        <v>48</v>
      </c>
      <c r="U38" s="95">
        <v>5</v>
      </c>
      <c r="V38" s="95">
        <v>2</v>
      </c>
      <c r="W38" s="95">
        <v>5</v>
      </c>
      <c r="X38" s="96">
        <f>Y38-SUM(D38:W38)</f>
        <v>90</v>
      </c>
      <c r="Y38" s="97">
        <v>1402</v>
      </c>
      <c r="Z38" s="21"/>
      <c r="AA38" s="21"/>
      <c r="AB38" s="21"/>
    </row>
    <row r="39" spans="1:28" x14ac:dyDescent="0.25">
      <c r="A39" s="21"/>
      <c r="B39" s="108" t="s">
        <v>70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10"/>
      <c r="Y39" s="97"/>
      <c r="Z39" s="21"/>
      <c r="AA39" s="21"/>
      <c r="AB39" s="21"/>
    </row>
    <row r="40" spans="1:28" x14ac:dyDescent="0.25">
      <c r="A40" s="21"/>
      <c r="B40" s="103"/>
      <c r="C40" s="95" t="s">
        <v>58</v>
      </c>
      <c r="D40" s="95">
        <v>4798</v>
      </c>
      <c r="E40" s="95">
        <v>2860</v>
      </c>
      <c r="F40" s="95">
        <v>726</v>
      </c>
      <c r="G40" s="95">
        <v>1920</v>
      </c>
      <c r="H40" s="95">
        <v>669</v>
      </c>
      <c r="I40" s="95">
        <v>1040</v>
      </c>
      <c r="J40" s="95">
        <v>708</v>
      </c>
      <c r="K40" s="95">
        <v>735</v>
      </c>
      <c r="L40" s="95">
        <v>2124</v>
      </c>
      <c r="M40" s="95">
        <v>915</v>
      </c>
      <c r="N40" s="95">
        <v>723</v>
      </c>
      <c r="O40" s="95">
        <v>385</v>
      </c>
      <c r="P40" s="95">
        <v>285</v>
      </c>
      <c r="Q40" s="95">
        <v>121</v>
      </c>
      <c r="R40" s="95">
        <v>334</v>
      </c>
      <c r="S40" s="95">
        <v>480</v>
      </c>
      <c r="T40" s="95">
        <v>125</v>
      </c>
      <c r="U40" s="95">
        <v>118</v>
      </c>
      <c r="V40" s="95">
        <v>109</v>
      </c>
      <c r="W40" s="95">
        <v>94</v>
      </c>
      <c r="X40" s="96">
        <f>Y40-SUM(D40:W40)</f>
        <v>-1909</v>
      </c>
      <c r="Y40" s="97">
        <v>17360</v>
      </c>
      <c r="Z40" s="21"/>
      <c r="AA40" s="21"/>
      <c r="AB40" s="21"/>
    </row>
    <row r="41" spans="1:28" x14ac:dyDescent="0.25">
      <c r="A41" s="21"/>
      <c r="B41" s="103"/>
      <c r="C41" s="95" t="s">
        <v>59</v>
      </c>
      <c r="D41" s="95">
        <v>1507</v>
      </c>
      <c r="E41" s="95">
        <v>889</v>
      </c>
      <c r="F41" s="95">
        <v>311</v>
      </c>
      <c r="G41" s="95">
        <v>79</v>
      </c>
      <c r="H41" s="95">
        <v>209</v>
      </c>
      <c r="I41" s="95">
        <v>2</v>
      </c>
      <c r="J41" s="95">
        <v>8</v>
      </c>
      <c r="K41" s="95">
        <v>13</v>
      </c>
      <c r="L41" s="95">
        <v>5</v>
      </c>
      <c r="M41" s="95">
        <v>48</v>
      </c>
      <c r="N41" s="95">
        <v>37</v>
      </c>
      <c r="O41" s="95">
        <v>38</v>
      </c>
      <c r="P41" s="95">
        <v>119</v>
      </c>
      <c r="Q41" s="95">
        <v>5</v>
      </c>
      <c r="R41" s="95">
        <v>2</v>
      </c>
      <c r="S41" s="95">
        <v>2</v>
      </c>
      <c r="T41" s="95">
        <v>43</v>
      </c>
      <c r="U41" s="95">
        <v>20</v>
      </c>
      <c r="V41" s="95">
        <v>0</v>
      </c>
      <c r="W41" s="95">
        <v>2</v>
      </c>
      <c r="X41" s="96">
        <f>Y41-SUM(D41:W41)</f>
        <v>-83</v>
      </c>
      <c r="Y41" s="97">
        <v>3256</v>
      </c>
      <c r="Z41" s="21"/>
      <c r="AA41" s="21"/>
      <c r="AB41" s="21"/>
    </row>
    <row r="42" spans="1:28" x14ac:dyDescent="0.25">
      <c r="A42" s="21"/>
      <c r="B42" s="103"/>
      <c r="C42" s="95" t="s">
        <v>77</v>
      </c>
      <c r="D42" s="95">
        <v>172</v>
      </c>
      <c r="E42" s="95">
        <v>39</v>
      </c>
      <c r="F42" s="95">
        <v>23</v>
      </c>
      <c r="G42" s="95">
        <v>22</v>
      </c>
      <c r="H42" s="95">
        <v>207</v>
      </c>
      <c r="I42" s="95">
        <v>0</v>
      </c>
      <c r="J42" s="95">
        <v>6</v>
      </c>
      <c r="K42" s="95">
        <v>7</v>
      </c>
      <c r="L42" s="95">
        <v>19</v>
      </c>
      <c r="M42" s="95">
        <v>10</v>
      </c>
      <c r="N42" s="95">
        <v>4</v>
      </c>
      <c r="O42" s="95">
        <v>5</v>
      </c>
      <c r="P42" s="95">
        <v>4</v>
      </c>
      <c r="Q42" s="95">
        <v>6</v>
      </c>
      <c r="R42" s="95">
        <v>4</v>
      </c>
      <c r="S42" s="95">
        <v>0</v>
      </c>
      <c r="T42" s="95">
        <v>13</v>
      </c>
      <c r="U42" s="95">
        <v>15</v>
      </c>
      <c r="V42" s="95">
        <v>0</v>
      </c>
      <c r="W42" s="95">
        <v>5</v>
      </c>
      <c r="X42" s="96">
        <f>Y42-SUM(D42:W42)</f>
        <v>1</v>
      </c>
      <c r="Y42" s="97">
        <v>562</v>
      </c>
      <c r="Z42" s="21"/>
      <c r="AA42" s="21"/>
      <c r="AB42" s="21"/>
    </row>
    <row r="43" spans="1:28" x14ac:dyDescent="0.25">
      <c r="A43" s="21"/>
      <c r="B43" s="103"/>
      <c r="C43" s="95" t="s">
        <v>78</v>
      </c>
      <c r="D43" s="95">
        <v>504</v>
      </c>
      <c r="E43" s="95">
        <v>214</v>
      </c>
      <c r="F43" s="95">
        <v>134</v>
      </c>
      <c r="G43" s="95">
        <v>48</v>
      </c>
      <c r="H43" s="95">
        <v>139</v>
      </c>
      <c r="I43" s="95">
        <v>202</v>
      </c>
      <c r="J43" s="95">
        <v>53</v>
      </c>
      <c r="K43" s="95">
        <v>76</v>
      </c>
      <c r="L43" s="95">
        <v>140</v>
      </c>
      <c r="M43" s="95">
        <v>69</v>
      </c>
      <c r="N43" s="95">
        <v>17</v>
      </c>
      <c r="O43" s="95">
        <v>40</v>
      </c>
      <c r="P43" s="95">
        <v>13</v>
      </c>
      <c r="Q43" s="95">
        <v>216</v>
      </c>
      <c r="R43" s="95">
        <v>41</v>
      </c>
      <c r="S43" s="95">
        <v>14</v>
      </c>
      <c r="T43" s="95">
        <v>41</v>
      </c>
      <c r="U43" s="95">
        <v>18</v>
      </c>
      <c r="V43" s="95">
        <v>5</v>
      </c>
      <c r="W43" s="95">
        <v>4</v>
      </c>
      <c r="X43" s="96">
        <f>Y43-SUM(D43:W43)</f>
        <v>20</v>
      </c>
      <c r="Y43" s="97">
        <v>2008</v>
      </c>
      <c r="Z43" s="21"/>
      <c r="AA43" s="21"/>
      <c r="AB43" s="21"/>
    </row>
    <row r="44" spans="1:28" x14ac:dyDescent="0.25">
      <c r="A44" s="21"/>
      <c r="B44" s="108" t="s">
        <v>71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10"/>
      <c r="Y44" s="97"/>
      <c r="Z44" s="21"/>
      <c r="AA44" s="21"/>
      <c r="AB44" s="21"/>
    </row>
    <row r="45" spans="1:28" x14ac:dyDescent="0.25">
      <c r="A45" s="21"/>
      <c r="B45" s="103"/>
      <c r="C45" s="95" t="s">
        <v>58</v>
      </c>
      <c r="D45" s="95">
        <v>3040</v>
      </c>
      <c r="E45" s="95">
        <v>2022</v>
      </c>
      <c r="F45" s="95">
        <v>749</v>
      </c>
      <c r="G45" s="95">
        <v>1357</v>
      </c>
      <c r="H45" s="95">
        <v>550</v>
      </c>
      <c r="I45" s="95">
        <v>573</v>
      </c>
      <c r="J45" s="95">
        <v>625</v>
      </c>
      <c r="K45" s="95">
        <v>392</v>
      </c>
      <c r="L45" s="95">
        <v>975</v>
      </c>
      <c r="M45" s="95">
        <v>650</v>
      </c>
      <c r="N45" s="95">
        <v>1265</v>
      </c>
      <c r="O45" s="95">
        <v>373</v>
      </c>
      <c r="P45" s="95">
        <v>275</v>
      </c>
      <c r="Q45" s="95">
        <v>183</v>
      </c>
      <c r="R45" s="95">
        <v>198</v>
      </c>
      <c r="S45" s="95">
        <v>393</v>
      </c>
      <c r="T45" s="95">
        <v>102</v>
      </c>
      <c r="U45" s="95">
        <v>151</v>
      </c>
      <c r="V45" s="95">
        <v>59</v>
      </c>
      <c r="W45" s="95">
        <v>139</v>
      </c>
      <c r="X45" s="96">
        <f>Y45-SUM(D45:W45)</f>
        <v>2319</v>
      </c>
      <c r="Y45" s="97">
        <v>16390</v>
      </c>
      <c r="Z45" s="21"/>
      <c r="AA45" s="21"/>
      <c r="AB45" s="21"/>
    </row>
    <row r="46" spans="1:28" x14ac:dyDescent="0.25">
      <c r="A46" s="21"/>
      <c r="B46" s="103"/>
      <c r="C46" s="95" t="s">
        <v>59</v>
      </c>
      <c r="D46" s="95">
        <v>1476</v>
      </c>
      <c r="E46" s="95">
        <v>1003</v>
      </c>
      <c r="F46" s="95">
        <v>344</v>
      </c>
      <c r="G46" s="95">
        <v>60</v>
      </c>
      <c r="H46" s="95">
        <v>249</v>
      </c>
      <c r="I46" s="95">
        <v>9</v>
      </c>
      <c r="J46" s="95">
        <v>16</v>
      </c>
      <c r="K46" s="95">
        <v>2</v>
      </c>
      <c r="L46" s="95">
        <v>3</v>
      </c>
      <c r="M46" s="95">
        <v>32</v>
      </c>
      <c r="N46" s="95">
        <v>62</v>
      </c>
      <c r="O46" s="95">
        <v>129</v>
      </c>
      <c r="P46" s="95">
        <v>143</v>
      </c>
      <c r="Q46" s="95">
        <v>6</v>
      </c>
      <c r="R46" s="95">
        <v>7</v>
      </c>
      <c r="S46" s="95">
        <v>3</v>
      </c>
      <c r="T46" s="95">
        <v>53</v>
      </c>
      <c r="U46" s="95">
        <v>35</v>
      </c>
      <c r="V46" s="95">
        <v>3</v>
      </c>
      <c r="W46" s="95">
        <v>20</v>
      </c>
      <c r="X46" s="96">
        <f>Y46-SUM(D46:W46)</f>
        <v>102</v>
      </c>
      <c r="Y46" s="97">
        <v>3757</v>
      </c>
      <c r="Z46" s="21"/>
      <c r="AA46" s="21"/>
      <c r="AB46" s="21"/>
    </row>
    <row r="47" spans="1:28" x14ac:dyDescent="0.25">
      <c r="A47" s="21"/>
      <c r="B47" s="103"/>
      <c r="C47" s="95" t="s">
        <v>77</v>
      </c>
      <c r="D47" s="95">
        <v>221</v>
      </c>
      <c r="E47" s="95">
        <v>54</v>
      </c>
      <c r="F47" s="95">
        <v>24</v>
      </c>
      <c r="G47" s="95">
        <v>20</v>
      </c>
      <c r="H47" s="95">
        <v>155</v>
      </c>
      <c r="I47" s="95">
        <v>5</v>
      </c>
      <c r="J47" s="95">
        <v>15</v>
      </c>
      <c r="K47" s="95">
        <v>2</v>
      </c>
      <c r="L47" s="95">
        <v>7</v>
      </c>
      <c r="M47" s="95">
        <v>7</v>
      </c>
      <c r="N47" s="95">
        <v>5</v>
      </c>
      <c r="O47" s="95">
        <v>1</v>
      </c>
      <c r="P47" s="95">
        <v>4</v>
      </c>
      <c r="Q47" s="95">
        <v>2</v>
      </c>
      <c r="R47" s="95">
        <v>1</v>
      </c>
      <c r="S47" s="95">
        <v>1</v>
      </c>
      <c r="T47" s="95">
        <v>12</v>
      </c>
      <c r="U47" s="95">
        <v>5</v>
      </c>
      <c r="V47" s="95">
        <v>1</v>
      </c>
      <c r="W47" s="95">
        <v>12</v>
      </c>
      <c r="X47" s="96">
        <f>Y47-SUM(D47:W47)</f>
        <v>5</v>
      </c>
      <c r="Y47" s="97">
        <v>559</v>
      </c>
      <c r="Z47" s="21"/>
      <c r="AA47" s="21"/>
      <c r="AB47" s="21"/>
    </row>
    <row r="48" spans="1:28" x14ac:dyDescent="0.25">
      <c r="A48" s="21"/>
      <c r="B48" s="103"/>
      <c r="C48" s="95" t="s">
        <v>78</v>
      </c>
      <c r="D48" s="95">
        <v>314</v>
      </c>
      <c r="E48" s="95">
        <v>135</v>
      </c>
      <c r="F48" s="95">
        <v>135</v>
      </c>
      <c r="G48" s="95">
        <v>31</v>
      </c>
      <c r="H48" s="95">
        <v>261</v>
      </c>
      <c r="I48" s="95">
        <v>90</v>
      </c>
      <c r="J48" s="95">
        <v>53</v>
      </c>
      <c r="K48" s="95">
        <v>26</v>
      </c>
      <c r="L48" s="95">
        <v>68</v>
      </c>
      <c r="M48" s="95">
        <v>38</v>
      </c>
      <c r="N48" s="95">
        <v>19</v>
      </c>
      <c r="O48" s="95">
        <v>31</v>
      </c>
      <c r="P48" s="95">
        <v>30</v>
      </c>
      <c r="Q48" s="95">
        <v>495</v>
      </c>
      <c r="R48" s="95">
        <v>24</v>
      </c>
      <c r="S48" s="95">
        <v>10</v>
      </c>
      <c r="T48" s="95">
        <v>46</v>
      </c>
      <c r="U48" s="95">
        <v>38</v>
      </c>
      <c r="V48" s="95">
        <v>2</v>
      </c>
      <c r="W48" s="95">
        <v>7</v>
      </c>
      <c r="X48" s="96">
        <f>Y48-SUM(D48:W48)</f>
        <v>50</v>
      </c>
      <c r="Y48" s="97">
        <v>1903</v>
      </c>
      <c r="Z48" s="21"/>
      <c r="AA48" s="21"/>
      <c r="AB48" s="21"/>
    </row>
    <row r="49" spans="1:28" x14ac:dyDescent="0.25">
      <c r="A49" s="21"/>
      <c r="B49" s="108" t="s">
        <v>72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0"/>
      <c r="Y49" s="97"/>
      <c r="Z49" s="21"/>
      <c r="AA49" s="21"/>
      <c r="AB49" s="21"/>
    </row>
    <row r="50" spans="1:28" x14ac:dyDescent="0.25">
      <c r="A50" s="21"/>
      <c r="B50" s="103"/>
      <c r="C50" s="95" t="s">
        <v>58</v>
      </c>
      <c r="D50" s="95">
        <v>2810</v>
      </c>
      <c r="E50" s="95">
        <v>1582</v>
      </c>
      <c r="F50" s="95">
        <v>821</v>
      </c>
      <c r="G50" s="95">
        <v>1133</v>
      </c>
      <c r="H50" s="95">
        <v>148</v>
      </c>
      <c r="I50" s="95">
        <v>641</v>
      </c>
      <c r="J50" s="95">
        <v>494</v>
      </c>
      <c r="K50" s="95">
        <v>536</v>
      </c>
      <c r="L50" s="95">
        <v>13</v>
      </c>
      <c r="M50" s="95">
        <v>451</v>
      </c>
      <c r="N50" s="95">
        <v>45</v>
      </c>
      <c r="O50" s="95">
        <v>223</v>
      </c>
      <c r="P50" s="95">
        <v>72</v>
      </c>
      <c r="Q50" s="95">
        <v>173</v>
      </c>
      <c r="R50" s="95">
        <v>228</v>
      </c>
      <c r="S50" s="95">
        <v>3</v>
      </c>
      <c r="T50" s="95">
        <v>29</v>
      </c>
      <c r="U50" s="95">
        <v>137</v>
      </c>
      <c r="V50" s="95">
        <v>66</v>
      </c>
      <c r="W50" s="95">
        <v>14</v>
      </c>
      <c r="X50" s="96">
        <f>Y50-SUM(D50:W50)</f>
        <v>1236</v>
      </c>
      <c r="Y50" s="97">
        <v>10855</v>
      </c>
      <c r="Z50" s="21"/>
      <c r="AA50" s="21"/>
      <c r="AB50" s="21"/>
    </row>
    <row r="51" spans="1:28" x14ac:dyDescent="0.25">
      <c r="A51" s="21"/>
      <c r="B51" s="103"/>
      <c r="C51" s="95" t="s">
        <v>59</v>
      </c>
      <c r="D51" s="95">
        <v>1151</v>
      </c>
      <c r="E51" s="95">
        <v>1008</v>
      </c>
      <c r="F51" s="95">
        <v>333</v>
      </c>
      <c r="G51" s="95">
        <v>56</v>
      </c>
      <c r="H51" s="95">
        <v>82</v>
      </c>
      <c r="I51" s="95">
        <v>7</v>
      </c>
      <c r="J51" s="95">
        <v>8</v>
      </c>
      <c r="K51" s="95">
        <v>4</v>
      </c>
      <c r="L51" s="95">
        <v>0</v>
      </c>
      <c r="M51" s="95">
        <v>13</v>
      </c>
      <c r="N51" s="95">
        <v>0</v>
      </c>
      <c r="O51" s="95">
        <v>9</v>
      </c>
      <c r="P51" s="95">
        <v>32</v>
      </c>
      <c r="Q51" s="95">
        <v>2</v>
      </c>
      <c r="R51" s="95">
        <v>3</v>
      </c>
      <c r="S51" s="95">
        <v>0</v>
      </c>
      <c r="T51" s="95">
        <v>6</v>
      </c>
      <c r="U51" s="95">
        <v>50</v>
      </c>
      <c r="V51" s="95">
        <v>0</v>
      </c>
      <c r="W51" s="95">
        <v>2</v>
      </c>
      <c r="X51" s="96">
        <f>Y51-SUM(D51:W51)</f>
        <v>52</v>
      </c>
      <c r="Y51" s="97">
        <v>2818</v>
      </c>
      <c r="Z51" s="21"/>
      <c r="AA51" s="21"/>
      <c r="AB51" s="21"/>
    </row>
    <row r="52" spans="1:28" x14ac:dyDescent="0.25">
      <c r="A52" s="21"/>
      <c r="B52" s="103"/>
      <c r="C52" s="95" t="s">
        <v>77</v>
      </c>
      <c r="D52" s="95">
        <v>243</v>
      </c>
      <c r="E52" s="95">
        <v>15</v>
      </c>
      <c r="F52" s="95">
        <v>13</v>
      </c>
      <c r="G52" s="95">
        <v>27</v>
      </c>
      <c r="H52" s="95">
        <v>51</v>
      </c>
      <c r="I52" s="95">
        <v>6</v>
      </c>
      <c r="J52" s="95">
        <v>2</v>
      </c>
      <c r="K52" s="95">
        <v>2</v>
      </c>
      <c r="L52" s="95">
        <v>0</v>
      </c>
      <c r="M52" s="95">
        <v>3</v>
      </c>
      <c r="N52" s="95">
        <v>0</v>
      </c>
      <c r="O52" s="95">
        <v>5</v>
      </c>
      <c r="P52" s="95">
        <v>4</v>
      </c>
      <c r="Q52" s="95">
        <v>7</v>
      </c>
      <c r="R52" s="95">
        <v>2</v>
      </c>
      <c r="S52" s="95">
        <v>0</v>
      </c>
      <c r="T52" s="95">
        <v>1</v>
      </c>
      <c r="U52" s="95">
        <v>65</v>
      </c>
      <c r="V52" s="95">
        <v>0</v>
      </c>
      <c r="W52" s="95">
        <v>0</v>
      </c>
      <c r="X52" s="96">
        <f>Y52-SUM(D52:W52)</f>
        <v>15</v>
      </c>
      <c r="Y52" s="97">
        <v>461</v>
      </c>
      <c r="Z52" s="21"/>
      <c r="AA52" s="21"/>
      <c r="AB52" s="21"/>
    </row>
    <row r="53" spans="1:28" x14ac:dyDescent="0.25">
      <c r="A53" s="21"/>
      <c r="B53" s="103"/>
      <c r="C53" s="95" t="s">
        <v>78</v>
      </c>
      <c r="D53" s="95">
        <v>486</v>
      </c>
      <c r="E53" s="95">
        <v>168</v>
      </c>
      <c r="F53" s="95">
        <v>93</v>
      </c>
      <c r="G53" s="95">
        <v>28</v>
      </c>
      <c r="H53" s="95">
        <v>81</v>
      </c>
      <c r="I53" s="95">
        <v>147</v>
      </c>
      <c r="J53" s="95">
        <v>63</v>
      </c>
      <c r="K53" s="95">
        <v>46</v>
      </c>
      <c r="L53" s="95">
        <v>9</v>
      </c>
      <c r="M53" s="95">
        <v>33</v>
      </c>
      <c r="N53" s="95">
        <v>0</v>
      </c>
      <c r="O53" s="95">
        <v>27</v>
      </c>
      <c r="P53" s="95">
        <v>1</v>
      </c>
      <c r="Q53" s="95">
        <v>505</v>
      </c>
      <c r="R53" s="95">
        <v>36</v>
      </c>
      <c r="S53" s="95">
        <v>0</v>
      </c>
      <c r="T53" s="95">
        <v>17</v>
      </c>
      <c r="U53" s="95">
        <v>27</v>
      </c>
      <c r="V53" s="95">
        <v>0</v>
      </c>
      <c r="W53" s="95">
        <v>1</v>
      </c>
      <c r="X53" s="96">
        <f>Y53-SUM(D53:W53)</f>
        <v>20</v>
      </c>
      <c r="Y53" s="97">
        <v>1788</v>
      </c>
      <c r="Z53" s="21"/>
      <c r="AA53" s="21"/>
      <c r="AB53" s="21"/>
    </row>
    <row r="54" spans="1:28" s="18" customFormat="1" x14ac:dyDescent="0.25">
      <c r="A54" s="21"/>
      <c r="B54" s="108" t="s">
        <v>79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10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58</v>
      </c>
      <c r="D55" s="149">
        <v>1677</v>
      </c>
      <c r="E55" s="149">
        <v>1022</v>
      </c>
      <c r="F55" s="149">
        <v>649</v>
      </c>
      <c r="G55" s="149">
        <v>262</v>
      </c>
      <c r="H55" s="149">
        <v>88</v>
      </c>
      <c r="I55" s="149">
        <v>333</v>
      </c>
      <c r="J55" s="149">
        <v>323</v>
      </c>
      <c r="K55" s="149">
        <v>316</v>
      </c>
      <c r="L55" s="149">
        <v>1</v>
      </c>
      <c r="M55" s="149">
        <v>254</v>
      </c>
      <c r="N55" s="149">
        <v>479</v>
      </c>
      <c r="O55" s="149">
        <v>108</v>
      </c>
      <c r="P55" s="149">
        <v>30</v>
      </c>
      <c r="Q55" s="149">
        <v>98</v>
      </c>
      <c r="R55" s="149">
        <v>182</v>
      </c>
      <c r="S55" s="149">
        <v>21</v>
      </c>
      <c r="T55" s="149">
        <v>11</v>
      </c>
      <c r="U55" s="149">
        <v>17</v>
      </c>
      <c r="V55" s="149">
        <v>98</v>
      </c>
      <c r="W55" s="149">
        <v>15</v>
      </c>
      <c r="X55" s="228">
        <f>Y55-SUM(D55:W55)</f>
        <v>344</v>
      </c>
      <c r="Y55" s="97">
        <v>6328</v>
      </c>
      <c r="Z55" s="21"/>
      <c r="AA55" s="21"/>
      <c r="AB55" s="21"/>
    </row>
    <row r="56" spans="1:28" s="18" customFormat="1" x14ac:dyDescent="0.25">
      <c r="A56" s="21"/>
      <c r="B56" s="103"/>
      <c r="C56" s="95" t="s">
        <v>59</v>
      </c>
      <c r="D56" s="149">
        <v>488</v>
      </c>
      <c r="E56" s="149">
        <v>566</v>
      </c>
      <c r="F56" s="149">
        <v>241</v>
      </c>
      <c r="G56" s="149">
        <v>35</v>
      </c>
      <c r="H56" s="149">
        <v>32</v>
      </c>
      <c r="I56" s="149">
        <v>3</v>
      </c>
      <c r="J56" s="149">
        <v>0</v>
      </c>
      <c r="K56" s="149">
        <v>0</v>
      </c>
      <c r="L56" s="149">
        <v>0</v>
      </c>
      <c r="M56" s="149">
        <v>12</v>
      </c>
      <c r="N56" s="149">
        <v>33</v>
      </c>
      <c r="O56" s="149">
        <v>3</v>
      </c>
      <c r="P56" s="149">
        <v>12</v>
      </c>
      <c r="Q56" s="149">
        <v>7</v>
      </c>
      <c r="R56" s="149">
        <v>0</v>
      </c>
      <c r="S56" s="149">
        <v>0</v>
      </c>
      <c r="T56" s="149">
        <v>4</v>
      </c>
      <c r="U56" s="149">
        <v>9</v>
      </c>
      <c r="V56" s="149">
        <v>1</v>
      </c>
      <c r="W56" s="149">
        <v>2</v>
      </c>
      <c r="X56" s="228">
        <f>Y56-SUM(D56:W56)</f>
        <v>81</v>
      </c>
      <c r="Y56" s="97">
        <v>1529</v>
      </c>
      <c r="Z56" s="21"/>
      <c r="AA56" s="21"/>
      <c r="AB56" s="21"/>
    </row>
    <row r="57" spans="1:28" s="18" customFormat="1" x14ac:dyDescent="0.25">
      <c r="A57" s="21"/>
      <c r="B57" s="103"/>
      <c r="C57" s="95" t="s">
        <v>77</v>
      </c>
      <c r="D57" s="149">
        <v>145</v>
      </c>
      <c r="E57" s="149">
        <v>18</v>
      </c>
      <c r="F57" s="149">
        <v>42</v>
      </c>
      <c r="G57" s="149">
        <v>11</v>
      </c>
      <c r="H57" s="149">
        <v>10</v>
      </c>
      <c r="I57" s="149">
        <v>0</v>
      </c>
      <c r="J57" s="149">
        <v>8</v>
      </c>
      <c r="K57" s="149">
        <v>1</v>
      </c>
      <c r="L57" s="149">
        <v>0</v>
      </c>
      <c r="M57" s="149">
        <v>1</v>
      </c>
      <c r="N57" s="149">
        <v>0</v>
      </c>
      <c r="O57" s="149">
        <v>3</v>
      </c>
      <c r="P57" s="149">
        <v>5</v>
      </c>
      <c r="Q57" s="149">
        <v>11</v>
      </c>
      <c r="R57" s="149">
        <v>1</v>
      </c>
      <c r="S57" s="149">
        <v>0</v>
      </c>
      <c r="T57" s="149">
        <v>9</v>
      </c>
      <c r="U57" s="149">
        <v>3</v>
      </c>
      <c r="V57" s="149">
        <v>0</v>
      </c>
      <c r="W57" s="149">
        <v>0</v>
      </c>
      <c r="X57" s="228">
        <f>Y57-SUM(D57:W57)</f>
        <v>14</v>
      </c>
      <c r="Y57" s="97">
        <v>282</v>
      </c>
      <c r="Z57" s="21"/>
      <c r="AA57" s="21"/>
      <c r="AB57" s="21"/>
    </row>
    <row r="58" spans="1:28" s="18" customFormat="1" x14ac:dyDescent="0.25">
      <c r="A58" s="21"/>
      <c r="B58" s="103"/>
      <c r="C58" s="95" t="s">
        <v>78</v>
      </c>
      <c r="D58" s="149">
        <v>88</v>
      </c>
      <c r="E58" s="149">
        <v>84</v>
      </c>
      <c r="F58" s="149">
        <v>38</v>
      </c>
      <c r="G58" s="149">
        <v>14</v>
      </c>
      <c r="H58" s="149">
        <v>30</v>
      </c>
      <c r="I58" s="149">
        <v>108</v>
      </c>
      <c r="J58" s="149">
        <v>38</v>
      </c>
      <c r="K58" s="149">
        <v>47</v>
      </c>
      <c r="L58" s="149">
        <v>0</v>
      </c>
      <c r="M58" s="149">
        <v>17</v>
      </c>
      <c r="N58" s="149">
        <v>11</v>
      </c>
      <c r="O58" s="149">
        <v>27</v>
      </c>
      <c r="P58" s="149">
        <v>1</v>
      </c>
      <c r="Q58" s="149">
        <v>191</v>
      </c>
      <c r="R58" s="149">
        <v>49</v>
      </c>
      <c r="S58" s="149">
        <v>0</v>
      </c>
      <c r="T58" s="149">
        <v>6</v>
      </c>
      <c r="U58" s="149">
        <v>0</v>
      </c>
      <c r="V58" s="149">
        <v>0</v>
      </c>
      <c r="W58" s="149">
        <v>3</v>
      </c>
      <c r="X58" s="228">
        <f>Y58-SUM(D58:W58)</f>
        <v>25</v>
      </c>
      <c r="Y58" s="97">
        <v>777</v>
      </c>
      <c r="Z58" s="21"/>
      <c r="AA58" s="21"/>
      <c r="AB58" s="21"/>
    </row>
    <row r="59" spans="1:28" s="18" customFormat="1" x14ac:dyDescent="0.25">
      <c r="A59" s="21"/>
      <c r="B59" s="108" t="s">
        <v>80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10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58</v>
      </c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2"/>
      <c r="Y60" s="97"/>
      <c r="Z60" s="21"/>
      <c r="AA60" s="21"/>
      <c r="AB60" s="21"/>
    </row>
    <row r="61" spans="1:28" s="18" customFormat="1" x14ac:dyDescent="0.25">
      <c r="A61" s="21"/>
      <c r="B61" s="103"/>
      <c r="C61" s="95" t="s">
        <v>59</v>
      </c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2"/>
      <c r="Y61" s="97"/>
      <c r="Z61" s="21"/>
      <c r="AA61" s="21"/>
      <c r="AB61" s="21"/>
    </row>
    <row r="62" spans="1:28" s="18" customFormat="1" x14ac:dyDescent="0.25">
      <c r="A62" s="21"/>
      <c r="B62" s="103"/>
      <c r="C62" s="95" t="s">
        <v>77</v>
      </c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2"/>
      <c r="Y62" s="97"/>
      <c r="Z62" s="21"/>
      <c r="AA62" s="21"/>
      <c r="AB62" s="21"/>
    </row>
    <row r="63" spans="1:28" s="18" customFormat="1" x14ac:dyDescent="0.25">
      <c r="A63" s="21"/>
      <c r="B63" s="103"/>
      <c r="C63" s="95" t="s">
        <v>78</v>
      </c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2"/>
      <c r="Y63" s="97"/>
      <c r="Z63" s="21"/>
      <c r="AA63" s="21"/>
      <c r="AB63" s="21"/>
    </row>
    <row r="64" spans="1:28" s="18" customFormat="1" x14ac:dyDescent="0.25">
      <c r="A64" s="21"/>
      <c r="B64" s="108" t="s">
        <v>81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10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58</v>
      </c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2"/>
      <c r="Y65" s="97"/>
      <c r="Z65" s="21"/>
      <c r="AA65" s="21"/>
      <c r="AB65" s="21"/>
    </row>
    <row r="66" spans="1:28" s="18" customFormat="1" x14ac:dyDescent="0.25">
      <c r="A66" s="21"/>
      <c r="B66" s="103"/>
      <c r="C66" s="95" t="s">
        <v>59</v>
      </c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2"/>
      <c r="Y66" s="97"/>
      <c r="Z66" s="21"/>
      <c r="AA66" s="21"/>
      <c r="AB66" s="21"/>
    </row>
    <row r="67" spans="1:28" s="18" customFormat="1" x14ac:dyDescent="0.25">
      <c r="A67" s="21"/>
      <c r="B67" s="103"/>
      <c r="C67" s="95" t="s">
        <v>77</v>
      </c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2"/>
      <c r="Y67" s="97"/>
      <c r="Z67" s="21"/>
      <c r="AA67" s="21"/>
      <c r="AB67" s="21"/>
    </row>
    <row r="68" spans="1:28" s="18" customFormat="1" x14ac:dyDescent="0.25">
      <c r="A68" s="21"/>
      <c r="B68" s="103"/>
      <c r="C68" s="95" t="s">
        <v>78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2"/>
      <c r="Y68" s="97"/>
      <c r="Z68" s="21"/>
      <c r="AA68" s="21"/>
      <c r="AB68" s="21"/>
    </row>
    <row r="69" spans="1:28" ht="15.75" thickBot="1" x14ac:dyDescent="0.3">
      <c r="A69" s="21"/>
      <c r="B69" s="104" t="s">
        <v>1</v>
      </c>
      <c r="C69" s="101"/>
      <c r="D69" s="101">
        <f>SUM(D10:D68)</f>
        <v>37796</v>
      </c>
      <c r="E69" s="101">
        <f>SUM(E10:E68)</f>
        <v>19576</v>
      </c>
      <c r="F69" s="101">
        <f>SUM(F10:F68)</f>
        <v>11020</v>
      </c>
      <c r="G69" s="101">
        <f>SUM(G10:G68)</f>
        <v>8692</v>
      </c>
      <c r="H69" s="101">
        <f>SUM(H10:H68)</f>
        <v>7232</v>
      </c>
      <c r="I69" s="101">
        <f>SUM(I10:I68)</f>
        <v>6759</v>
      </c>
      <c r="J69" s="101">
        <f>SUM(J10:J68)</f>
        <v>5118</v>
      </c>
      <c r="K69" s="101">
        <f>SUM(K10:K68)</f>
        <v>5044</v>
      </c>
      <c r="L69" s="101">
        <f>SUM(L10:L68)</f>
        <v>5038</v>
      </c>
      <c r="M69" s="101">
        <f>SUM(M10:M68)</f>
        <v>3946</v>
      </c>
      <c r="N69" s="101">
        <f>SUM(N10:N68)</f>
        <v>3546</v>
      </c>
      <c r="O69" s="101">
        <f>SUM(O10:O68)</f>
        <v>3023</v>
      </c>
      <c r="P69" s="101">
        <f>SUM(P10:P68)</f>
        <v>2479</v>
      </c>
      <c r="Q69" s="101">
        <f>SUM(Q10:Q68)</f>
        <v>2372</v>
      </c>
      <c r="R69" s="101">
        <f>SUM(R10:R68)</f>
        <v>1916</v>
      </c>
      <c r="S69" s="101">
        <f>SUM(S10:S68)</f>
        <v>1831</v>
      </c>
      <c r="T69" s="101">
        <f>SUM(T10:T68)</f>
        <v>1616</v>
      </c>
      <c r="U69" s="101">
        <f>SUM(U10:U68)</f>
        <v>991</v>
      </c>
      <c r="V69" s="101">
        <f>SUM(V10:V68)</f>
        <v>783</v>
      </c>
      <c r="W69" s="101">
        <f>SUM(W10:W68)</f>
        <v>509</v>
      </c>
      <c r="X69" s="102">
        <f>SUM(X10:X68)</f>
        <v>11700</v>
      </c>
      <c r="Y69" s="46">
        <f>SUM(D69:X69)</f>
        <v>140987</v>
      </c>
      <c r="Z69" s="21"/>
      <c r="AA69" s="21"/>
      <c r="AB69" s="21"/>
    </row>
    <row r="70" spans="1:28" x14ac:dyDescent="0.25">
      <c r="A70" s="21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21"/>
      <c r="AA70" s="21"/>
      <c r="AB70" s="21"/>
    </row>
    <row r="71" spans="1:28" x14ac:dyDescent="0.25">
      <c r="A71" s="21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21"/>
      <c r="AA71" s="21"/>
      <c r="AB71" s="21"/>
    </row>
    <row r="72" spans="1:28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21"/>
      <c r="AA72" s="21"/>
      <c r="AB72" s="21"/>
    </row>
    <row r="73" spans="1:28" ht="15.75" thickBot="1" x14ac:dyDescent="0.3">
      <c r="A73" s="21"/>
      <c r="B73" s="220" t="s">
        <v>97</v>
      </c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22"/>
      <c r="Z73" s="21"/>
      <c r="AA73" s="21"/>
      <c r="AB73" s="21"/>
    </row>
    <row r="74" spans="1:28" x14ac:dyDescent="0.25">
      <c r="A74" s="21"/>
      <c r="B74" s="98"/>
      <c r="C74" s="99"/>
      <c r="D74" s="106" t="s">
        <v>76</v>
      </c>
      <c r="E74" s="106" t="s">
        <v>31</v>
      </c>
      <c r="F74" s="106" t="s">
        <v>38</v>
      </c>
      <c r="G74" s="106" t="s">
        <v>32</v>
      </c>
      <c r="H74" s="106" t="s">
        <v>36</v>
      </c>
      <c r="I74" s="106" t="s">
        <v>82</v>
      </c>
      <c r="J74" s="106" t="s">
        <v>33</v>
      </c>
      <c r="K74" s="106" t="s">
        <v>39</v>
      </c>
      <c r="L74" s="106" t="s">
        <v>37</v>
      </c>
      <c r="M74" s="106" t="s">
        <v>47</v>
      </c>
      <c r="N74" s="106" t="s">
        <v>44</v>
      </c>
      <c r="O74" s="106" t="s">
        <v>34</v>
      </c>
      <c r="P74" s="106" t="s">
        <v>41</v>
      </c>
      <c r="Q74" s="106" t="s">
        <v>40</v>
      </c>
      <c r="R74" s="106" t="s">
        <v>49</v>
      </c>
      <c r="S74" s="106" t="s">
        <v>42</v>
      </c>
      <c r="T74" s="106" t="s">
        <v>46</v>
      </c>
      <c r="U74" s="106" t="s">
        <v>52</v>
      </c>
      <c r="V74" s="106" t="s">
        <v>48</v>
      </c>
      <c r="W74" s="106" t="s">
        <v>43</v>
      </c>
      <c r="X74" s="107" t="s">
        <v>51</v>
      </c>
      <c r="Y74" s="100" t="s">
        <v>73</v>
      </c>
      <c r="Z74" s="21"/>
      <c r="AA74" s="21"/>
      <c r="AB74" s="21"/>
    </row>
    <row r="75" spans="1:28" x14ac:dyDescent="0.25">
      <c r="A75" s="21"/>
      <c r="B75" s="108" t="s">
        <v>65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10"/>
      <c r="Y75" s="97"/>
      <c r="Z75" s="21"/>
      <c r="AA75" s="21"/>
      <c r="AB75" s="21"/>
    </row>
    <row r="76" spans="1:28" x14ac:dyDescent="0.25">
      <c r="A76" s="21"/>
      <c r="B76" s="103"/>
      <c r="C76" s="95" t="s">
        <v>58</v>
      </c>
      <c r="D76" s="95">
        <v>144</v>
      </c>
      <c r="E76" s="95">
        <v>30</v>
      </c>
      <c r="F76" s="95">
        <v>277</v>
      </c>
      <c r="G76" s="95">
        <v>56</v>
      </c>
      <c r="H76" s="95">
        <v>334</v>
      </c>
      <c r="I76" s="95">
        <v>20</v>
      </c>
      <c r="J76" s="95">
        <v>37</v>
      </c>
      <c r="K76" s="95">
        <v>295</v>
      </c>
      <c r="L76" s="95">
        <v>17</v>
      </c>
      <c r="M76" s="95">
        <v>92</v>
      </c>
      <c r="N76" s="95">
        <v>275</v>
      </c>
      <c r="O76" s="95">
        <v>9</v>
      </c>
      <c r="P76" s="95">
        <v>37</v>
      </c>
      <c r="Q76" s="95">
        <v>6</v>
      </c>
      <c r="R76" s="95">
        <v>36</v>
      </c>
      <c r="S76" s="95">
        <v>14</v>
      </c>
      <c r="T76" s="95">
        <v>23</v>
      </c>
      <c r="U76" s="95">
        <v>2</v>
      </c>
      <c r="V76" s="95">
        <v>1</v>
      </c>
      <c r="W76" s="95">
        <v>0</v>
      </c>
      <c r="X76" s="96">
        <f>Y76-SUM(D76:W76)</f>
        <v>33</v>
      </c>
      <c r="Y76" s="97">
        <v>1738</v>
      </c>
      <c r="Z76" s="21"/>
      <c r="AA76" s="21"/>
      <c r="AB76" s="21"/>
    </row>
    <row r="77" spans="1:28" x14ac:dyDescent="0.25">
      <c r="A77" s="21"/>
      <c r="B77" s="103"/>
      <c r="C77" s="95" t="s">
        <v>59</v>
      </c>
      <c r="D77" s="95">
        <v>45</v>
      </c>
      <c r="E77" s="95">
        <v>4</v>
      </c>
      <c r="F77" s="95">
        <v>0</v>
      </c>
      <c r="G77" s="95">
        <v>8</v>
      </c>
      <c r="H77" s="95">
        <v>0</v>
      </c>
      <c r="I77" s="95">
        <v>15</v>
      </c>
      <c r="J77" s="95">
        <v>19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5">
        <v>0</v>
      </c>
      <c r="R77" s="95">
        <v>0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6">
        <f>Y77-SUM(D77:W77)</f>
        <v>0</v>
      </c>
      <c r="Y77" s="97">
        <v>91</v>
      </c>
      <c r="Z77" s="21"/>
      <c r="AA77" s="21"/>
      <c r="AB77" s="21"/>
    </row>
    <row r="78" spans="1:28" x14ac:dyDescent="0.25">
      <c r="A78" s="21"/>
      <c r="B78" s="103"/>
      <c r="C78" s="95" t="s">
        <v>77</v>
      </c>
      <c r="D78" s="95">
        <v>71</v>
      </c>
      <c r="E78" s="95">
        <v>0</v>
      </c>
      <c r="F78" s="95">
        <v>0</v>
      </c>
      <c r="G78" s="95">
        <v>0</v>
      </c>
      <c r="H78" s="95">
        <v>0</v>
      </c>
      <c r="I78" s="95">
        <v>6</v>
      </c>
      <c r="J78" s="95">
        <v>0</v>
      </c>
      <c r="K78" s="95">
        <v>1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5">
        <v>0</v>
      </c>
      <c r="R78" s="95">
        <v>2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6">
        <f>Y78-SUM(D78:W78)</f>
        <v>0</v>
      </c>
      <c r="Y78" s="97">
        <v>80</v>
      </c>
      <c r="Z78" s="21"/>
      <c r="AA78" s="21"/>
      <c r="AB78" s="21"/>
    </row>
    <row r="79" spans="1:28" x14ac:dyDescent="0.25">
      <c r="A79" s="21"/>
      <c r="B79" s="103"/>
      <c r="C79" s="95" t="s">
        <v>78</v>
      </c>
      <c r="D79" s="95">
        <v>30</v>
      </c>
      <c r="E79" s="95">
        <v>6</v>
      </c>
      <c r="F79" s="95">
        <v>9</v>
      </c>
      <c r="G79" s="95">
        <v>0</v>
      </c>
      <c r="H79" s="95">
        <v>36</v>
      </c>
      <c r="I79" s="95">
        <v>12</v>
      </c>
      <c r="J79" s="95">
        <v>66</v>
      </c>
      <c r="K79" s="95">
        <v>6</v>
      </c>
      <c r="L79" s="95">
        <v>4</v>
      </c>
      <c r="M79" s="95">
        <v>86</v>
      </c>
      <c r="N79" s="95">
        <v>0</v>
      </c>
      <c r="O79" s="95">
        <v>0</v>
      </c>
      <c r="P79" s="95">
        <v>0</v>
      </c>
      <c r="Q79" s="95">
        <v>2</v>
      </c>
      <c r="R79" s="95">
        <v>0</v>
      </c>
      <c r="S79" s="95">
        <v>1</v>
      </c>
      <c r="T79" s="95">
        <v>1</v>
      </c>
      <c r="U79" s="95">
        <v>0</v>
      </c>
      <c r="V79" s="95">
        <v>0</v>
      </c>
      <c r="W79" s="95">
        <v>0</v>
      </c>
      <c r="X79" s="96">
        <f>Y79-SUM(D79:W79)</f>
        <v>3</v>
      </c>
      <c r="Y79" s="97">
        <v>262</v>
      </c>
      <c r="Z79" s="21"/>
      <c r="AA79" s="21"/>
      <c r="AB79" s="21"/>
    </row>
    <row r="80" spans="1:28" x14ac:dyDescent="0.25">
      <c r="A80" s="21"/>
      <c r="B80" s="108" t="s">
        <v>66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10"/>
      <c r="Y80" s="97"/>
      <c r="Z80" s="21"/>
      <c r="AA80" s="21"/>
      <c r="AB80" s="21"/>
    </row>
    <row r="81" spans="1:28" x14ac:dyDescent="0.25">
      <c r="A81" s="21"/>
      <c r="B81" s="103"/>
      <c r="C81" s="95" t="s">
        <v>58</v>
      </c>
      <c r="D81" s="95">
        <v>150</v>
      </c>
      <c r="E81" s="95">
        <v>286</v>
      </c>
      <c r="F81" s="95">
        <v>797</v>
      </c>
      <c r="G81" s="95">
        <v>83</v>
      </c>
      <c r="H81" s="95">
        <v>404</v>
      </c>
      <c r="I81" s="95">
        <v>17</v>
      </c>
      <c r="J81" s="95">
        <v>202</v>
      </c>
      <c r="K81" s="95">
        <v>291</v>
      </c>
      <c r="L81" s="95">
        <v>15</v>
      </c>
      <c r="M81" s="95">
        <v>1</v>
      </c>
      <c r="N81" s="95">
        <v>103</v>
      </c>
      <c r="O81" s="95">
        <v>12</v>
      </c>
      <c r="P81" s="95">
        <v>45</v>
      </c>
      <c r="Q81" s="95">
        <v>18</v>
      </c>
      <c r="R81" s="95">
        <v>36</v>
      </c>
      <c r="S81" s="95">
        <v>31</v>
      </c>
      <c r="T81" s="95">
        <v>57</v>
      </c>
      <c r="U81" s="95">
        <v>10</v>
      </c>
      <c r="V81" s="95">
        <v>1</v>
      </c>
      <c r="W81" s="95">
        <v>12</v>
      </c>
      <c r="X81" s="96">
        <f>Y81-SUM(D81:W81)</f>
        <v>78</v>
      </c>
      <c r="Y81" s="97">
        <v>2649</v>
      </c>
      <c r="Z81" s="21"/>
      <c r="AA81" s="21"/>
      <c r="AB81" s="21"/>
    </row>
    <row r="82" spans="1:28" x14ac:dyDescent="0.25">
      <c r="A82" s="21"/>
      <c r="B82" s="103"/>
      <c r="C82" s="95" t="s">
        <v>59</v>
      </c>
      <c r="D82" s="95">
        <v>32</v>
      </c>
      <c r="E82" s="95">
        <v>50</v>
      </c>
      <c r="F82" s="95">
        <v>0</v>
      </c>
      <c r="G82" s="95">
        <v>7</v>
      </c>
      <c r="H82" s="95">
        <v>2</v>
      </c>
      <c r="I82" s="95">
        <v>5</v>
      </c>
      <c r="J82" s="95">
        <v>61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0</v>
      </c>
      <c r="R82" s="95">
        <v>2</v>
      </c>
      <c r="S82" s="95">
        <v>0</v>
      </c>
      <c r="T82" s="95">
        <v>0</v>
      </c>
      <c r="U82" s="95">
        <v>7</v>
      </c>
      <c r="V82" s="95">
        <v>0</v>
      </c>
      <c r="W82" s="95">
        <v>0</v>
      </c>
      <c r="X82" s="96">
        <f>Y82-SUM(D82:W82)</f>
        <v>2</v>
      </c>
      <c r="Y82" s="97">
        <v>168</v>
      </c>
      <c r="Z82" s="21"/>
      <c r="AA82" s="21"/>
      <c r="AB82" s="21"/>
    </row>
    <row r="83" spans="1:28" x14ac:dyDescent="0.25">
      <c r="A83" s="21"/>
      <c r="B83" s="103"/>
      <c r="C83" s="95" t="s">
        <v>77</v>
      </c>
      <c r="D83" s="95">
        <v>21</v>
      </c>
      <c r="E83" s="95">
        <v>34</v>
      </c>
      <c r="F83" s="95">
        <v>1</v>
      </c>
      <c r="G83" s="95">
        <v>0</v>
      </c>
      <c r="H83" s="95">
        <v>0</v>
      </c>
      <c r="I83" s="95">
        <v>0</v>
      </c>
      <c r="J83" s="95">
        <v>1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5">
        <v>0</v>
      </c>
      <c r="R83" s="95">
        <v>0</v>
      </c>
      <c r="S83" s="95">
        <v>0</v>
      </c>
      <c r="T83" s="95">
        <v>0</v>
      </c>
      <c r="U83" s="95">
        <v>3</v>
      </c>
      <c r="V83" s="95">
        <v>0</v>
      </c>
      <c r="W83" s="95">
        <v>0</v>
      </c>
      <c r="X83" s="96">
        <f>Y83-SUM(D83:W83)</f>
        <v>0</v>
      </c>
      <c r="Y83" s="97">
        <v>60</v>
      </c>
      <c r="Z83" s="21"/>
      <c r="AA83" s="21"/>
      <c r="AB83" s="21"/>
    </row>
    <row r="84" spans="1:28" x14ac:dyDescent="0.25">
      <c r="A84" s="21"/>
      <c r="B84" s="103"/>
      <c r="C84" s="95" t="s">
        <v>78</v>
      </c>
      <c r="D84" s="95">
        <v>50</v>
      </c>
      <c r="E84" s="95">
        <v>40</v>
      </c>
      <c r="F84" s="95">
        <v>38</v>
      </c>
      <c r="G84" s="95">
        <v>6</v>
      </c>
      <c r="H84" s="95">
        <v>107</v>
      </c>
      <c r="I84" s="95">
        <v>10</v>
      </c>
      <c r="J84" s="95">
        <v>150</v>
      </c>
      <c r="K84" s="95">
        <v>33</v>
      </c>
      <c r="L84" s="95">
        <v>3</v>
      </c>
      <c r="M84" s="95">
        <v>0</v>
      </c>
      <c r="N84" s="95">
        <v>1</v>
      </c>
      <c r="O84" s="95">
        <v>0</v>
      </c>
      <c r="P84" s="95">
        <v>0</v>
      </c>
      <c r="Q84" s="95">
        <v>1</v>
      </c>
      <c r="R84" s="95">
        <v>0</v>
      </c>
      <c r="S84" s="95">
        <v>2</v>
      </c>
      <c r="T84" s="95">
        <v>6</v>
      </c>
      <c r="U84" s="95">
        <v>0</v>
      </c>
      <c r="V84" s="95">
        <v>0</v>
      </c>
      <c r="W84" s="95">
        <v>0</v>
      </c>
      <c r="X84" s="96">
        <f>Y84-SUM(D84:W84)</f>
        <v>11</v>
      </c>
      <c r="Y84" s="97">
        <v>458</v>
      </c>
      <c r="Z84" s="21"/>
      <c r="AA84" s="21"/>
      <c r="AB84" s="21"/>
    </row>
    <row r="85" spans="1:28" x14ac:dyDescent="0.25">
      <c r="A85" s="21"/>
      <c r="B85" s="108" t="s">
        <v>67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10"/>
      <c r="Y85" s="97"/>
      <c r="Z85" s="21"/>
      <c r="AA85" s="21"/>
      <c r="AB85" s="21"/>
    </row>
    <row r="86" spans="1:28" x14ac:dyDescent="0.25">
      <c r="A86" s="21"/>
      <c r="B86" s="103"/>
      <c r="C86" s="95" t="s">
        <v>58</v>
      </c>
      <c r="D86" s="95">
        <v>441</v>
      </c>
      <c r="E86" s="95">
        <v>750</v>
      </c>
      <c r="F86" s="95">
        <v>604</v>
      </c>
      <c r="G86" s="95">
        <v>294</v>
      </c>
      <c r="H86" s="95">
        <v>309</v>
      </c>
      <c r="I86" s="95">
        <v>32</v>
      </c>
      <c r="J86" s="95">
        <v>95</v>
      </c>
      <c r="K86" s="95">
        <v>143</v>
      </c>
      <c r="L86" s="95">
        <v>23</v>
      </c>
      <c r="M86" s="95">
        <v>66</v>
      </c>
      <c r="N86" s="95">
        <v>186</v>
      </c>
      <c r="O86" s="95">
        <v>35</v>
      </c>
      <c r="P86" s="95">
        <v>63</v>
      </c>
      <c r="Q86" s="95">
        <v>73</v>
      </c>
      <c r="R86" s="95">
        <v>32</v>
      </c>
      <c r="S86" s="95">
        <v>44</v>
      </c>
      <c r="T86" s="95">
        <v>68</v>
      </c>
      <c r="U86" s="95">
        <v>16</v>
      </c>
      <c r="V86" s="95">
        <v>0</v>
      </c>
      <c r="W86" s="95">
        <v>4</v>
      </c>
      <c r="X86" s="96">
        <f>Y86-SUM(D86:W86)</f>
        <v>1115</v>
      </c>
      <c r="Y86" s="97">
        <v>4393</v>
      </c>
      <c r="Z86" s="21"/>
      <c r="AA86" s="21"/>
      <c r="AB86" s="21"/>
    </row>
    <row r="87" spans="1:28" x14ac:dyDescent="0.25">
      <c r="A87" s="21"/>
      <c r="B87" s="103"/>
      <c r="C87" s="95" t="s">
        <v>59</v>
      </c>
      <c r="D87" s="95">
        <v>112</v>
      </c>
      <c r="E87" s="95">
        <v>160</v>
      </c>
      <c r="F87" s="95">
        <v>0</v>
      </c>
      <c r="G87" s="95">
        <v>26</v>
      </c>
      <c r="H87" s="95">
        <v>0</v>
      </c>
      <c r="I87" s="95">
        <v>5</v>
      </c>
      <c r="J87" s="95">
        <v>49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0</v>
      </c>
      <c r="S87" s="95">
        <v>0</v>
      </c>
      <c r="T87" s="95">
        <v>0</v>
      </c>
      <c r="U87" s="95">
        <v>7</v>
      </c>
      <c r="V87" s="95">
        <v>0</v>
      </c>
      <c r="W87" s="95">
        <v>0</v>
      </c>
      <c r="X87" s="96">
        <f>Y87-SUM(D87:W87)</f>
        <v>2</v>
      </c>
      <c r="Y87" s="97">
        <v>361</v>
      </c>
      <c r="Z87" s="21"/>
      <c r="AA87" s="21"/>
      <c r="AB87" s="21"/>
    </row>
    <row r="88" spans="1:28" x14ac:dyDescent="0.25">
      <c r="A88" s="21"/>
      <c r="B88" s="103"/>
      <c r="C88" s="95" t="s">
        <v>77</v>
      </c>
      <c r="D88" s="95">
        <v>184</v>
      </c>
      <c r="E88" s="95">
        <v>0</v>
      </c>
      <c r="F88" s="95">
        <v>1</v>
      </c>
      <c r="G88" s="95">
        <v>0</v>
      </c>
      <c r="H88" s="95">
        <v>0</v>
      </c>
      <c r="I88" s="95">
        <v>3</v>
      </c>
      <c r="J88" s="95">
        <v>5</v>
      </c>
      <c r="K88" s="95">
        <v>0</v>
      </c>
      <c r="L88" s="95">
        <v>0</v>
      </c>
      <c r="M88" s="95">
        <v>5</v>
      </c>
      <c r="N88" s="95">
        <v>0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95">
        <v>0</v>
      </c>
      <c r="U88" s="95">
        <v>1</v>
      </c>
      <c r="V88" s="95">
        <v>0</v>
      </c>
      <c r="W88" s="95">
        <v>0</v>
      </c>
      <c r="X88" s="96">
        <f>Y88-SUM(D88:W88)</f>
        <v>0</v>
      </c>
      <c r="Y88" s="97">
        <v>199</v>
      </c>
      <c r="Z88" s="21"/>
      <c r="AA88" s="21"/>
      <c r="AB88" s="21"/>
    </row>
    <row r="89" spans="1:28" x14ac:dyDescent="0.25">
      <c r="A89" s="21"/>
      <c r="B89" s="103"/>
      <c r="C89" s="95" t="s">
        <v>78</v>
      </c>
      <c r="D89" s="95">
        <v>40</v>
      </c>
      <c r="E89" s="95">
        <v>162</v>
      </c>
      <c r="F89" s="95">
        <v>26</v>
      </c>
      <c r="G89" s="95">
        <v>19</v>
      </c>
      <c r="H89" s="95">
        <v>47</v>
      </c>
      <c r="I89" s="95">
        <v>2</v>
      </c>
      <c r="J89" s="95">
        <v>97</v>
      </c>
      <c r="K89" s="95">
        <v>10</v>
      </c>
      <c r="L89" s="95">
        <v>0</v>
      </c>
      <c r="M89" s="95">
        <v>64</v>
      </c>
      <c r="N89" s="95">
        <v>1</v>
      </c>
      <c r="O89" s="95">
        <v>3</v>
      </c>
      <c r="P89" s="95">
        <v>0</v>
      </c>
      <c r="Q89" s="95">
        <v>7</v>
      </c>
      <c r="R89" s="95">
        <v>1</v>
      </c>
      <c r="S89" s="95">
        <v>2</v>
      </c>
      <c r="T89" s="95">
        <v>4</v>
      </c>
      <c r="U89" s="95">
        <v>17</v>
      </c>
      <c r="V89" s="95">
        <v>0</v>
      </c>
      <c r="W89" s="95">
        <v>0</v>
      </c>
      <c r="X89" s="96">
        <f>Y89-SUM(D89:W89)</f>
        <v>1</v>
      </c>
      <c r="Y89" s="97">
        <v>503</v>
      </c>
      <c r="Z89" s="21"/>
      <c r="AA89" s="21"/>
      <c r="AB89" s="21"/>
    </row>
    <row r="90" spans="1:28" x14ac:dyDescent="0.25">
      <c r="A90" s="21"/>
      <c r="B90" s="108" t="s">
        <v>68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10"/>
      <c r="Y90" s="97"/>
      <c r="Z90" s="21"/>
      <c r="AA90" s="21"/>
      <c r="AB90" s="21"/>
    </row>
    <row r="91" spans="1:28" x14ac:dyDescent="0.25">
      <c r="A91" s="21"/>
      <c r="B91" s="103"/>
      <c r="C91" s="95" t="s">
        <v>58</v>
      </c>
      <c r="D91" s="95">
        <v>1277</v>
      </c>
      <c r="E91" s="95">
        <v>4038</v>
      </c>
      <c r="F91" s="95">
        <v>540</v>
      </c>
      <c r="G91" s="95">
        <v>391</v>
      </c>
      <c r="H91" s="95">
        <v>200</v>
      </c>
      <c r="I91" s="95">
        <v>63</v>
      </c>
      <c r="J91" s="95">
        <v>153</v>
      </c>
      <c r="K91" s="95">
        <v>85</v>
      </c>
      <c r="L91" s="95">
        <v>49</v>
      </c>
      <c r="M91" s="95">
        <v>263</v>
      </c>
      <c r="N91" s="95">
        <v>201</v>
      </c>
      <c r="O91" s="95">
        <v>58</v>
      </c>
      <c r="P91" s="95">
        <v>193</v>
      </c>
      <c r="Q91" s="95">
        <v>54</v>
      </c>
      <c r="R91" s="95">
        <v>67</v>
      </c>
      <c r="S91" s="95">
        <v>59</v>
      </c>
      <c r="T91" s="95">
        <v>59</v>
      </c>
      <c r="U91" s="95">
        <v>49</v>
      </c>
      <c r="V91" s="95">
        <v>4</v>
      </c>
      <c r="W91" s="95">
        <v>37</v>
      </c>
      <c r="X91" s="96">
        <f>Y91-SUM(D91:W91)</f>
        <v>3964</v>
      </c>
      <c r="Y91" s="97">
        <v>11804</v>
      </c>
      <c r="Z91" s="21"/>
      <c r="AA91" s="21"/>
      <c r="AB91" s="21"/>
    </row>
    <row r="92" spans="1:28" x14ac:dyDescent="0.25">
      <c r="A92" s="21"/>
      <c r="B92" s="103"/>
      <c r="C92" s="95" t="s">
        <v>59</v>
      </c>
      <c r="D92" s="95">
        <v>422</v>
      </c>
      <c r="E92" s="95">
        <v>788</v>
      </c>
      <c r="F92" s="95">
        <v>0</v>
      </c>
      <c r="G92" s="95">
        <v>42</v>
      </c>
      <c r="H92" s="95">
        <v>0</v>
      </c>
      <c r="I92" s="95">
        <v>12</v>
      </c>
      <c r="J92" s="95">
        <v>19</v>
      </c>
      <c r="K92" s="95">
        <v>0</v>
      </c>
      <c r="L92" s="95">
        <v>0</v>
      </c>
      <c r="M92" s="95">
        <v>0</v>
      </c>
      <c r="N92" s="95">
        <v>3</v>
      </c>
      <c r="O92" s="95">
        <v>1</v>
      </c>
      <c r="P92" s="95">
        <v>2</v>
      </c>
      <c r="Q92" s="95">
        <v>0</v>
      </c>
      <c r="R92" s="95">
        <v>0</v>
      </c>
      <c r="S92" s="95">
        <v>0</v>
      </c>
      <c r="T92" s="95">
        <v>0</v>
      </c>
      <c r="U92" s="95">
        <v>14</v>
      </c>
      <c r="V92" s="95">
        <v>0</v>
      </c>
      <c r="W92" s="95">
        <v>9</v>
      </c>
      <c r="X92" s="96">
        <f>Y92-SUM(D92:W92)</f>
        <v>280</v>
      </c>
      <c r="Y92" s="97">
        <v>1592</v>
      </c>
      <c r="Z92" s="21"/>
      <c r="AA92" s="21"/>
      <c r="AB92" s="21"/>
    </row>
    <row r="93" spans="1:28" x14ac:dyDescent="0.25">
      <c r="A93" s="21"/>
      <c r="B93" s="103"/>
      <c r="C93" s="95" t="s">
        <v>77</v>
      </c>
      <c r="D93" s="95">
        <v>424</v>
      </c>
      <c r="E93" s="95">
        <v>111</v>
      </c>
      <c r="F93" s="95">
        <v>13</v>
      </c>
      <c r="G93" s="95">
        <v>3</v>
      </c>
      <c r="H93" s="95">
        <v>0</v>
      </c>
      <c r="I93" s="95">
        <v>2</v>
      </c>
      <c r="J93" s="95">
        <v>32</v>
      </c>
      <c r="K93" s="95">
        <v>0</v>
      </c>
      <c r="L93" s="95">
        <v>0</v>
      </c>
      <c r="M93" s="95">
        <v>0</v>
      </c>
      <c r="N93" s="95">
        <v>1</v>
      </c>
      <c r="O93" s="95">
        <v>0</v>
      </c>
      <c r="P93" s="95">
        <v>0</v>
      </c>
      <c r="Q93" s="95">
        <v>0</v>
      </c>
      <c r="R93" s="95">
        <v>0</v>
      </c>
      <c r="S93" s="95">
        <v>2</v>
      </c>
      <c r="T93" s="95">
        <v>0</v>
      </c>
      <c r="U93" s="95">
        <v>16</v>
      </c>
      <c r="V93" s="95">
        <v>0</v>
      </c>
      <c r="W93" s="95">
        <v>0</v>
      </c>
      <c r="X93" s="96">
        <f>Y93-SUM(D93:W93)</f>
        <v>161</v>
      </c>
      <c r="Y93" s="97">
        <v>765</v>
      </c>
      <c r="Z93" s="21"/>
      <c r="AA93" s="21"/>
      <c r="AB93" s="21"/>
    </row>
    <row r="94" spans="1:28" x14ac:dyDescent="0.25">
      <c r="A94" s="21"/>
      <c r="B94" s="103"/>
      <c r="C94" s="95" t="s">
        <v>78</v>
      </c>
      <c r="D94" s="95">
        <v>225</v>
      </c>
      <c r="E94" s="95">
        <v>774</v>
      </c>
      <c r="F94" s="95">
        <v>27</v>
      </c>
      <c r="G94" s="95">
        <v>39</v>
      </c>
      <c r="H94" s="95">
        <v>46</v>
      </c>
      <c r="I94" s="95">
        <v>13</v>
      </c>
      <c r="J94" s="95">
        <v>76</v>
      </c>
      <c r="K94" s="95">
        <v>6</v>
      </c>
      <c r="L94" s="95">
        <v>8</v>
      </c>
      <c r="M94" s="95">
        <v>151</v>
      </c>
      <c r="N94" s="95">
        <v>4</v>
      </c>
      <c r="O94" s="95">
        <v>11</v>
      </c>
      <c r="P94" s="95">
        <v>2</v>
      </c>
      <c r="Q94" s="95">
        <v>5</v>
      </c>
      <c r="R94" s="95">
        <v>2</v>
      </c>
      <c r="S94" s="95">
        <v>2</v>
      </c>
      <c r="T94" s="95">
        <v>2</v>
      </c>
      <c r="U94" s="95">
        <v>31</v>
      </c>
      <c r="V94" s="95">
        <v>0</v>
      </c>
      <c r="W94" s="95">
        <v>16</v>
      </c>
      <c r="X94" s="96">
        <f>Y94-SUM(D94:W94)</f>
        <v>81</v>
      </c>
      <c r="Y94" s="97">
        <v>1521</v>
      </c>
      <c r="Z94" s="21"/>
      <c r="AA94" s="21"/>
      <c r="AB94" s="21"/>
    </row>
    <row r="95" spans="1:28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10"/>
      <c r="Y95" s="97"/>
      <c r="Z95" s="21"/>
      <c r="AA95" s="21"/>
      <c r="AB95" s="21"/>
    </row>
    <row r="96" spans="1:28" x14ac:dyDescent="0.25">
      <c r="A96" s="21"/>
      <c r="B96" s="103"/>
      <c r="C96" s="95" t="s">
        <v>58</v>
      </c>
      <c r="D96" s="95">
        <v>1637</v>
      </c>
      <c r="E96" s="95">
        <v>4142</v>
      </c>
      <c r="F96" s="95">
        <v>1860</v>
      </c>
      <c r="G96" s="95">
        <v>993</v>
      </c>
      <c r="H96" s="95">
        <v>832</v>
      </c>
      <c r="I96" s="95">
        <v>149</v>
      </c>
      <c r="J96" s="95">
        <v>266</v>
      </c>
      <c r="K96" s="95">
        <v>511</v>
      </c>
      <c r="L96" s="95">
        <v>104</v>
      </c>
      <c r="M96" s="95">
        <v>132</v>
      </c>
      <c r="N96" s="95">
        <v>320</v>
      </c>
      <c r="O96" s="95">
        <v>207</v>
      </c>
      <c r="P96" s="95">
        <v>206</v>
      </c>
      <c r="Q96" s="95">
        <v>206</v>
      </c>
      <c r="R96" s="95">
        <v>140</v>
      </c>
      <c r="S96" s="95">
        <v>118</v>
      </c>
      <c r="T96" s="95">
        <v>149</v>
      </c>
      <c r="U96" s="95">
        <v>4</v>
      </c>
      <c r="V96" s="95">
        <v>1</v>
      </c>
      <c r="W96" s="95">
        <v>43</v>
      </c>
      <c r="X96" s="96">
        <f>Y96-SUM(D96:W96)</f>
        <v>-1954</v>
      </c>
      <c r="Y96" s="97">
        <v>10066</v>
      </c>
      <c r="Z96" s="21"/>
      <c r="AA96" s="21"/>
      <c r="AB96" s="21"/>
    </row>
    <row r="97" spans="1:28" x14ac:dyDescent="0.25">
      <c r="A97" s="21"/>
      <c r="B97" s="103"/>
      <c r="C97" s="95" t="s">
        <v>59</v>
      </c>
      <c r="D97" s="95">
        <v>454</v>
      </c>
      <c r="E97" s="95">
        <v>839</v>
      </c>
      <c r="F97" s="95">
        <v>6</v>
      </c>
      <c r="G97" s="95">
        <v>132</v>
      </c>
      <c r="H97" s="95">
        <v>1</v>
      </c>
      <c r="I97" s="95">
        <v>46</v>
      </c>
      <c r="J97" s="95">
        <v>107</v>
      </c>
      <c r="K97" s="95">
        <v>0</v>
      </c>
      <c r="L97" s="95">
        <v>0</v>
      </c>
      <c r="M97" s="95">
        <v>0</v>
      </c>
      <c r="N97" s="95">
        <v>1</v>
      </c>
      <c r="O97" s="95">
        <v>6</v>
      </c>
      <c r="P97" s="95">
        <v>9</v>
      </c>
      <c r="Q97" s="95">
        <v>4</v>
      </c>
      <c r="R97" s="95">
        <v>1</v>
      </c>
      <c r="S97" s="95">
        <v>0</v>
      </c>
      <c r="T97" s="95">
        <v>0</v>
      </c>
      <c r="U97" s="95">
        <v>0</v>
      </c>
      <c r="V97" s="95">
        <v>0</v>
      </c>
      <c r="W97" s="95">
        <v>26</v>
      </c>
      <c r="X97" s="96">
        <f>Y97-SUM(D97:W97)</f>
        <v>27</v>
      </c>
      <c r="Y97" s="97">
        <v>1659</v>
      </c>
      <c r="Z97" s="21"/>
      <c r="AA97" s="21"/>
      <c r="AB97" s="21"/>
    </row>
    <row r="98" spans="1:28" x14ac:dyDescent="0.25">
      <c r="A98" s="21"/>
      <c r="B98" s="103"/>
      <c r="C98" s="95" t="s">
        <v>77</v>
      </c>
      <c r="D98" s="95">
        <v>842</v>
      </c>
      <c r="E98" s="95">
        <v>61</v>
      </c>
      <c r="F98" s="95">
        <v>19</v>
      </c>
      <c r="G98" s="95">
        <v>9</v>
      </c>
      <c r="H98" s="95">
        <v>23</v>
      </c>
      <c r="I98" s="95">
        <v>30</v>
      </c>
      <c r="J98" s="95">
        <v>52</v>
      </c>
      <c r="K98" s="95">
        <v>13</v>
      </c>
      <c r="L98" s="95">
        <v>3</v>
      </c>
      <c r="M98" s="95">
        <v>0</v>
      </c>
      <c r="N98" s="95">
        <v>0</v>
      </c>
      <c r="O98" s="95">
        <v>0</v>
      </c>
      <c r="P98" s="95">
        <v>1</v>
      </c>
      <c r="Q98" s="95">
        <v>8</v>
      </c>
      <c r="R98" s="95">
        <v>0</v>
      </c>
      <c r="S98" s="95">
        <v>0</v>
      </c>
      <c r="T98" s="95">
        <v>4</v>
      </c>
      <c r="U98" s="95">
        <v>0</v>
      </c>
      <c r="V98" s="95">
        <v>1</v>
      </c>
      <c r="W98" s="95">
        <v>0</v>
      </c>
      <c r="X98" s="96">
        <f>Y98-SUM(D98:W98)</f>
        <v>-46</v>
      </c>
      <c r="Y98" s="97">
        <v>1020</v>
      </c>
      <c r="Z98" s="21"/>
      <c r="AA98" s="21"/>
      <c r="AB98" s="21"/>
    </row>
    <row r="99" spans="1:28" x14ac:dyDescent="0.25">
      <c r="A99" s="21"/>
      <c r="B99" s="103"/>
      <c r="C99" s="95" t="s">
        <v>78</v>
      </c>
      <c r="D99" s="95">
        <v>19</v>
      </c>
      <c r="E99" s="95">
        <v>727</v>
      </c>
      <c r="F99" s="95">
        <v>96</v>
      </c>
      <c r="G99" s="95">
        <v>62</v>
      </c>
      <c r="H99" s="95">
        <v>124</v>
      </c>
      <c r="I99" s="95">
        <v>41</v>
      </c>
      <c r="J99" s="95">
        <v>290</v>
      </c>
      <c r="K99" s="95">
        <v>44</v>
      </c>
      <c r="L99" s="95">
        <v>14</v>
      </c>
      <c r="M99" s="95">
        <v>215</v>
      </c>
      <c r="N99" s="95">
        <v>9</v>
      </c>
      <c r="O99" s="95">
        <v>21</v>
      </c>
      <c r="P99" s="95">
        <v>5</v>
      </c>
      <c r="Q99" s="95">
        <v>24</v>
      </c>
      <c r="R99" s="95">
        <v>4</v>
      </c>
      <c r="S99" s="95">
        <v>3</v>
      </c>
      <c r="T99" s="95">
        <v>11</v>
      </c>
      <c r="U99" s="95">
        <v>0</v>
      </c>
      <c r="V99" s="95">
        <v>0</v>
      </c>
      <c r="W99" s="95">
        <v>1</v>
      </c>
      <c r="X99" s="96">
        <f>Y99-SUM(D99:W99)</f>
        <v>144</v>
      </c>
      <c r="Y99" s="97">
        <v>1854</v>
      </c>
      <c r="Z99" s="21"/>
      <c r="AA99" s="21"/>
      <c r="AB99" s="21"/>
    </row>
    <row r="100" spans="1:28" x14ac:dyDescent="0.25">
      <c r="A100" s="21"/>
      <c r="B100" s="108" t="s">
        <v>69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10"/>
      <c r="Y100" s="97"/>
      <c r="Z100" s="21"/>
      <c r="AA100" s="21"/>
      <c r="AB100" s="21"/>
    </row>
    <row r="101" spans="1:28" x14ac:dyDescent="0.25">
      <c r="A101" s="21"/>
      <c r="B101" s="103"/>
      <c r="C101" s="95" t="s">
        <v>58</v>
      </c>
      <c r="D101" s="95">
        <v>2633</v>
      </c>
      <c r="E101" s="95">
        <v>4522</v>
      </c>
      <c r="F101" s="95">
        <v>1678</v>
      </c>
      <c r="G101" s="95">
        <v>929</v>
      </c>
      <c r="H101" s="95">
        <v>875</v>
      </c>
      <c r="I101" s="95">
        <v>303</v>
      </c>
      <c r="J101" s="95">
        <v>332</v>
      </c>
      <c r="K101" s="95">
        <v>377</v>
      </c>
      <c r="L101" s="95">
        <v>263</v>
      </c>
      <c r="M101" s="95">
        <v>117</v>
      </c>
      <c r="N101" s="95">
        <v>379</v>
      </c>
      <c r="O101" s="95">
        <v>311</v>
      </c>
      <c r="P101" s="95">
        <v>500</v>
      </c>
      <c r="Q101" s="95">
        <v>231</v>
      </c>
      <c r="R101" s="95">
        <v>117</v>
      </c>
      <c r="S101" s="95">
        <v>101</v>
      </c>
      <c r="T101" s="95">
        <v>119</v>
      </c>
      <c r="U101" s="95">
        <v>39</v>
      </c>
      <c r="V101" s="95">
        <v>9</v>
      </c>
      <c r="W101" s="95">
        <v>28</v>
      </c>
      <c r="X101" s="96">
        <f>Y101-SUM(D101:W101)</f>
        <v>2194</v>
      </c>
      <c r="Y101" s="97">
        <v>16057</v>
      </c>
      <c r="Z101" s="21"/>
      <c r="AA101" s="21"/>
      <c r="AB101" s="21"/>
    </row>
    <row r="102" spans="1:28" x14ac:dyDescent="0.25">
      <c r="A102" s="21"/>
      <c r="B102" s="103"/>
      <c r="C102" s="95" t="s">
        <v>59</v>
      </c>
      <c r="D102" s="95">
        <v>966</v>
      </c>
      <c r="E102" s="95">
        <v>1041</v>
      </c>
      <c r="F102" s="95">
        <v>3</v>
      </c>
      <c r="G102" s="95">
        <v>138</v>
      </c>
      <c r="H102" s="95">
        <v>3</v>
      </c>
      <c r="I102" s="95">
        <v>100</v>
      </c>
      <c r="J102" s="95">
        <v>123</v>
      </c>
      <c r="K102" s="95">
        <v>1</v>
      </c>
      <c r="L102" s="95">
        <v>0</v>
      </c>
      <c r="M102" s="95">
        <v>0</v>
      </c>
      <c r="N102" s="95">
        <v>2</v>
      </c>
      <c r="O102" s="95">
        <v>19</v>
      </c>
      <c r="P102" s="95">
        <v>7</v>
      </c>
      <c r="Q102" s="95">
        <v>4</v>
      </c>
      <c r="R102" s="95">
        <v>1</v>
      </c>
      <c r="S102" s="95">
        <v>2</v>
      </c>
      <c r="T102" s="95">
        <v>0</v>
      </c>
      <c r="U102" s="95">
        <v>9</v>
      </c>
      <c r="V102" s="95">
        <v>3</v>
      </c>
      <c r="W102" s="95">
        <v>11</v>
      </c>
      <c r="X102" s="96">
        <f>Y102-SUM(D102:W102)</f>
        <v>278</v>
      </c>
      <c r="Y102" s="97">
        <v>2711</v>
      </c>
      <c r="Z102" s="21"/>
      <c r="AA102" s="21"/>
      <c r="AB102" s="21"/>
    </row>
    <row r="103" spans="1:28" x14ac:dyDescent="0.25">
      <c r="A103" s="21"/>
      <c r="B103" s="103"/>
      <c r="C103" s="95" t="s">
        <v>77</v>
      </c>
      <c r="D103" s="95">
        <v>1571</v>
      </c>
      <c r="E103" s="95">
        <v>148</v>
      </c>
      <c r="F103" s="95">
        <v>0</v>
      </c>
      <c r="G103" s="95">
        <v>4</v>
      </c>
      <c r="H103" s="95">
        <v>6</v>
      </c>
      <c r="I103" s="95">
        <v>99</v>
      </c>
      <c r="J103" s="95">
        <v>18</v>
      </c>
      <c r="K103" s="95">
        <v>11</v>
      </c>
      <c r="L103" s="95">
        <v>0</v>
      </c>
      <c r="M103" s="95">
        <v>0</v>
      </c>
      <c r="N103" s="95">
        <v>7</v>
      </c>
      <c r="O103" s="95">
        <v>34</v>
      </c>
      <c r="P103" s="95">
        <v>2</v>
      </c>
      <c r="Q103" s="95">
        <v>1</v>
      </c>
      <c r="R103" s="95">
        <v>0</v>
      </c>
      <c r="S103" s="95">
        <v>0</v>
      </c>
      <c r="T103" s="95">
        <v>1</v>
      </c>
      <c r="U103" s="95">
        <v>0</v>
      </c>
      <c r="V103" s="95">
        <v>3</v>
      </c>
      <c r="W103" s="95">
        <v>0</v>
      </c>
      <c r="X103" s="96">
        <f>Y103-SUM(D103:W103)</f>
        <v>37</v>
      </c>
      <c r="Y103" s="97">
        <v>1942</v>
      </c>
      <c r="Z103" s="21"/>
      <c r="AA103" s="21"/>
      <c r="AB103" s="21"/>
    </row>
    <row r="104" spans="1:28" x14ac:dyDescent="0.25">
      <c r="A104" s="21"/>
      <c r="B104" s="103"/>
      <c r="C104" s="95" t="s">
        <v>78</v>
      </c>
      <c r="D104" s="95">
        <v>224</v>
      </c>
      <c r="E104" s="95">
        <v>458</v>
      </c>
      <c r="F104" s="95">
        <v>105</v>
      </c>
      <c r="G104" s="95">
        <v>70</v>
      </c>
      <c r="H104" s="95">
        <v>213</v>
      </c>
      <c r="I104" s="95">
        <v>62</v>
      </c>
      <c r="J104" s="95">
        <v>43</v>
      </c>
      <c r="K104" s="95">
        <v>34</v>
      </c>
      <c r="L104" s="95">
        <v>7</v>
      </c>
      <c r="M104" s="95">
        <v>369</v>
      </c>
      <c r="N104" s="95">
        <v>1</v>
      </c>
      <c r="O104" s="95">
        <v>9</v>
      </c>
      <c r="P104" s="95">
        <v>11</v>
      </c>
      <c r="Q104" s="95">
        <v>21</v>
      </c>
      <c r="R104" s="95">
        <v>30</v>
      </c>
      <c r="S104" s="95">
        <v>7</v>
      </c>
      <c r="T104" s="95">
        <v>17</v>
      </c>
      <c r="U104" s="95">
        <v>24</v>
      </c>
      <c r="V104" s="95">
        <v>5</v>
      </c>
      <c r="W104" s="95">
        <v>2</v>
      </c>
      <c r="X104" s="96">
        <f>Y104-SUM(D104:W104)</f>
        <v>219</v>
      </c>
      <c r="Y104" s="97">
        <v>1931</v>
      </c>
      <c r="Z104" s="21"/>
      <c r="AA104" s="21"/>
      <c r="AB104" s="21"/>
    </row>
    <row r="105" spans="1:28" x14ac:dyDescent="0.25">
      <c r="A105" s="21"/>
      <c r="B105" s="108" t="s">
        <v>70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10"/>
      <c r="Y105" s="97"/>
      <c r="Z105" s="21"/>
      <c r="AA105" s="21"/>
      <c r="AB105" s="21"/>
    </row>
    <row r="106" spans="1:28" x14ac:dyDescent="0.25">
      <c r="A106" s="21"/>
      <c r="B106" s="103"/>
      <c r="C106" s="95" t="s">
        <v>58</v>
      </c>
      <c r="D106" s="95">
        <v>2419</v>
      </c>
      <c r="E106" s="95">
        <v>4009</v>
      </c>
      <c r="F106" s="95">
        <v>898</v>
      </c>
      <c r="G106" s="95">
        <v>1112</v>
      </c>
      <c r="H106" s="95">
        <v>701</v>
      </c>
      <c r="I106" s="95">
        <v>347</v>
      </c>
      <c r="J106" s="95">
        <v>446</v>
      </c>
      <c r="K106" s="95">
        <v>355</v>
      </c>
      <c r="L106" s="95">
        <v>432</v>
      </c>
      <c r="M106" s="95">
        <v>426</v>
      </c>
      <c r="N106" s="95">
        <v>305</v>
      </c>
      <c r="O106" s="95">
        <v>533</v>
      </c>
      <c r="P106" s="95">
        <v>265</v>
      </c>
      <c r="Q106" s="95">
        <v>284</v>
      </c>
      <c r="R106" s="95">
        <v>134</v>
      </c>
      <c r="S106" s="95">
        <v>148</v>
      </c>
      <c r="T106" s="95">
        <v>131</v>
      </c>
      <c r="U106" s="95">
        <v>32</v>
      </c>
      <c r="V106" s="95">
        <v>14</v>
      </c>
      <c r="W106" s="95">
        <v>25</v>
      </c>
      <c r="X106" s="96">
        <f>Y106-SUM(D106:W106)</f>
        <v>4766</v>
      </c>
      <c r="Y106" s="97">
        <v>17782</v>
      </c>
      <c r="Z106" s="21"/>
      <c r="AA106" s="21"/>
      <c r="AB106" s="21"/>
    </row>
    <row r="107" spans="1:28" x14ac:dyDescent="0.25">
      <c r="A107" s="21"/>
      <c r="B107" s="103"/>
      <c r="C107" s="95" t="s">
        <v>59</v>
      </c>
      <c r="D107" s="95">
        <v>644</v>
      </c>
      <c r="E107" s="95">
        <v>1346</v>
      </c>
      <c r="F107" s="95">
        <v>5</v>
      </c>
      <c r="G107" s="95">
        <v>192</v>
      </c>
      <c r="H107" s="95">
        <v>0</v>
      </c>
      <c r="I107" s="95">
        <v>75</v>
      </c>
      <c r="J107" s="95">
        <v>171</v>
      </c>
      <c r="K107" s="95">
        <v>2</v>
      </c>
      <c r="L107" s="95">
        <v>2</v>
      </c>
      <c r="M107" s="95">
        <v>2</v>
      </c>
      <c r="N107" s="95">
        <v>18</v>
      </c>
      <c r="O107" s="95">
        <v>14</v>
      </c>
      <c r="P107" s="95">
        <v>8</v>
      </c>
      <c r="Q107" s="95">
        <v>8</v>
      </c>
      <c r="R107" s="95">
        <v>3</v>
      </c>
      <c r="S107" s="95">
        <v>1</v>
      </c>
      <c r="T107" s="95">
        <v>2</v>
      </c>
      <c r="U107" s="95">
        <v>4</v>
      </c>
      <c r="V107" s="95">
        <v>9</v>
      </c>
      <c r="W107" s="95">
        <v>12</v>
      </c>
      <c r="X107" s="96">
        <f>Y107-SUM(D107:W107)</f>
        <v>370</v>
      </c>
      <c r="Y107" s="97">
        <v>2888</v>
      </c>
      <c r="Z107" s="21"/>
      <c r="AA107" s="21"/>
      <c r="AB107" s="21"/>
    </row>
    <row r="108" spans="1:28" x14ac:dyDescent="0.25">
      <c r="A108" s="21"/>
      <c r="B108" s="103"/>
      <c r="C108" s="95" t="s">
        <v>77</v>
      </c>
      <c r="D108" s="95">
        <v>1134</v>
      </c>
      <c r="E108" s="95">
        <v>107</v>
      </c>
      <c r="F108" s="95">
        <v>4</v>
      </c>
      <c r="G108" s="95">
        <v>7</v>
      </c>
      <c r="H108" s="95">
        <v>2</v>
      </c>
      <c r="I108" s="95">
        <v>26</v>
      </c>
      <c r="J108" s="95">
        <v>4</v>
      </c>
      <c r="K108" s="95">
        <v>1</v>
      </c>
      <c r="L108" s="95">
        <v>0</v>
      </c>
      <c r="M108" s="95">
        <v>0</v>
      </c>
      <c r="N108" s="95">
        <v>0</v>
      </c>
      <c r="O108" s="95"/>
      <c r="P108" s="95">
        <v>1</v>
      </c>
      <c r="Q108" s="95">
        <v>0</v>
      </c>
      <c r="R108" s="95">
        <v>5</v>
      </c>
      <c r="S108" s="95">
        <v>0</v>
      </c>
      <c r="T108" s="95">
        <v>0</v>
      </c>
      <c r="U108" s="95">
        <v>4</v>
      </c>
      <c r="V108" s="95">
        <v>0</v>
      </c>
      <c r="W108" s="95">
        <v>0</v>
      </c>
      <c r="X108" s="96">
        <f>Y108-SUM(D108:W108)</f>
        <v>4</v>
      </c>
      <c r="Y108" s="97">
        <v>1299</v>
      </c>
      <c r="Z108" s="21"/>
      <c r="AA108" s="21"/>
      <c r="AB108" s="21"/>
    </row>
    <row r="109" spans="1:28" x14ac:dyDescent="0.25">
      <c r="A109" s="21"/>
      <c r="B109" s="103"/>
      <c r="C109" s="95" t="s">
        <v>78</v>
      </c>
      <c r="D109" s="95">
        <v>35</v>
      </c>
      <c r="E109" s="95">
        <v>570</v>
      </c>
      <c r="F109" s="95">
        <v>57</v>
      </c>
      <c r="G109" s="95">
        <v>80</v>
      </c>
      <c r="H109" s="95">
        <v>143</v>
      </c>
      <c r="I109" s="95">
        <v>122</v>
      </c>
      <c r="J109" s="95">
        <v>276</v>
      </c>
      <c r="K109" s="95">
        <v>37</v>
      </c>
      <c r="L109" s="95">
        <v>49</v>
      </c>
      <c r="M109" s="95">
        <v>233</v>
      </c>
      <c r="N109" s="95">
        <v>4</v>
      </c>
      <c r="O109" s="95">
        <v>18</v>
      </c>
      <c r="P109" s="95">
        <v>6</v>
      </c>
      <c r="Q109" s="95">
        <v>42</v>
      </c>
      <c r="R109" s="95">
        <v>0</v>
      </c>
      <c r="S109" s="95">
        <v>10</v>
      </c>
      <c r="T109" s="95">
        <v>12</v>
      </c>
      <c r="U109" s="95">
        <v>27</v>
      </c>
      <c r="V109" s="95">
        <v>19</v>
      </c>
      <c r="W109" s="95">
        <v>3</v>
      </c>
      <c r="X109" s="96">
        <f>Y109-SUM(D109:W109)</f>
        <v>319</v>
      </c>
      <c r="Y109" s="97">
        <v>2062</v>
      </c>
      <c r="Z109" s="21"/>
      <c r="AA109" s="21"/>
      <c r="AB109" s="21"/>
    </row>
    <row r="110" spans="1:28" x14ac:dyDescent="0.25">
      <c r="A110" s="21"/>
      <c r="B110" s="108" t="s">
        <v>71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10"/>
      <c r="Y110" s="97"/>
      <c r="Z110" s="21"/>
      <c r="AA110" s="21"/>
      <c r="AB110" s="21"/>
    </row>
    <row r="111" spans="1:28" x14ac:dyDescent="0.25">
      <c r="A111" s="21"/>
      <c r="B111" s="103"/>
      <c r="C111" s="95" t="s">
        <v>58</v>
      </c>
      <c r="D111" s="95">
        <v>4461</v>
      </c>
      <c r="E111" s="95">
        <v>2337</v>
      </c>
      <c r="F111" s="95">
        <v>863</v>
      </c>
      <c r="G111" s="95">
        <v>902</v>
      </c>
      <c r="H111" s="95">
        <v>646</v>
      </c>
      <c r="I111" s="95">
        <v>616</v>
      </c>
      <c r="J111" s="95">
        <v>256</v>
      </c>
      <c r="K111" s="95">
        <v>287</v>
      </c>
      <c r="L111" s="95">
        <v>1435</v>
      </c>
      <c r="M111" s="95">
        <v>338</v>
      </c>
      <c r="N111" s="95">
        <v>938</v>
      </c>
      <c r="O111" s="95">
        <v>536</v>
      </c>
      <c r="P111" s="95">
        <v>415</v>
      </c>
      <c r="Q111" s="95">
        <v>198</v>
      </c>
      <c r="R111" s="95">
        <v>212</v>
      </c>
      <c r="S111" s="95">
        <v>190</v>
      </c>
      <c r="T111" s="95">
        <v>101</v>
      </c>
      <c r="U111" s="95">
        <v>76</v>
      </c>
      <c r="V111" s="95">
        <v>79</v>
      </c>
      <c r="W111" s="95">
        <v>88</v>
      </c>
      <c r="X111" s="96">
        <f>Y111-SUM(D111:W111)</f>
        <v>2956</v>
      </c>
      <c r="Y111" s="97">
        <v>17930</v>
      </c>
      <c r="Z111" s="21"/>
      <c r="AA111" s="21"/>
      <c r="AB111" s="21"/>
    </row>
    <row r="112" spans="1:28" x14ac:dyDescent="0.25">
      <c r="A112" s="21"/>
      <c r="B112" s="103"/>
      <c r="C112" s="95" t="s">
        <v>59</v>
      </c>
      <c r="D112" s="95">
        <v>1197</v>
      </c>
      <c r="E112" s="95">
        <v>670</v>
      </c>
      <c r="F112" s="95">
        <v>4</v>
      </c>
      <c r="G112" s="95">
        <v>206</v>
      </c>
      <c r="H112" s="95">
        <v>5</v>
      </c>
      <c r="I112" s="95">
        <v>238</v>
      </c>
      <c r="J112" s="95">
        <v>144</v>
      </c>
      <c r="K112" s="95">
        <v>4</v>
      </c>
      <c r="L112" s="95">
        <v>0</v>
      </c>
      <c r="M112" s="95">
        <v>0</v>
      </c>
      <c r="N112" s="95">
        <v>6</v>
      </c>
      <c r="O112" s="95">
        <v>15</v>
      </c>
      <c r="P112" s="95">
        <v>4</v>
      </c>
      <c r="Q112" s="95">
        <v>1</v>
      </c>
      <c r="R112" s="95">
        <v>2</v>
      </c>
      <c r="S112" s="95">
        <v>8</v>
      </c>
      <c r="T112" s="95">
        <v>1</v>
      </c>
      <c r="U112" s="95">
        <v>17</v>
      </c>
      <c r="V112" s="95">
        <v>10</v>
      </c>
      <c r="W112" s="95">
        <v>25</v>
      </c>
      <c r="X112" s="96">
        <f>Y112-SUM(D112:W112)</f>
        <v>261</v>
      </c>
      <c r="Y112" s="97">
        <v>2818</v>
      </c>
      <c r="Z112" s="21"/>
      <c r="AA112" s="21"/>
      <c r="AB112" s="21"/>
    </row>
    <row r="113" spans="1:28" x14ac:dyDescent="0.25">
      <c r="A113" s="21"/>
      <c r="B113" s="103"/>
      <c r="C113" s="95" t="s">
        <v>77</v>
      </c>
      <c r="D113" s="95">
        <v>1967</v>
      </c>
      <c r="E113" s="95">
        <v>114</v>
      </c>
      <c r="F113" s="95">
        <v>5</v>
      </c>
      <c r="G113" s="95">
        <v>24</v>
      </c>
      <c r="H113" s="95">
        <v>7</v>
      </c>
      <c r="I113" s="95">
        <v>384</v>
      </c>
      <c r="J113" s="95">
        <v>7</v>
      </c>
      <c r="K113" s="95">
        <v>0</v>
      </c>
      <c r="L113" s="95">
        <v>0</v>
      </c>
      <c r="M113" s="95">
        <v>0</v>
      </c>
      <c r="N113" s="95">
        <v>10</v>
      </c>
      <c r="O113" s="95">
        <v>4</v>
      </c>
      <c r="P113" s="95">
        <v>1</v>
      </c>
      <c r="Q113" s="95">
        <v>3</v>
      </c>
      <c r="R113" s="95">
        <v>2</v>
      </c>
      <c r="S113" s="95">
        <v>0</v>
      </c>
      <c r="T113" s="95">
        <v>0</v>
      </c>
      <c r="U113" s="95">
        <v>32</v>
      </c>
      <c r="V113" s="95">
        <v>8</v>
      </c>
      <c r="W113" s="95">
        <v>3</v>
      </c>
      <c r="X113" s="96">
        <f>Y113-SUM(D113:W113)</f>
        <v>83</v>
      </c>
      <c r="Y113" s="97">
        <v>2654</v>
      </c>
      <c r="Z113" s="21"/>
      <c r="AA113" s="21"/>
      <c r="AB113" s="21"/>
    </row>
    <row r="114" spans="1:28" x14ac:dyDescent="0.25">
      <c r="A114" s="21"/>
      <c r="B114" s="103"/>
      <c r="C114" s="95" t="s">
        <v>78</v>
      </c>
      <c r="D114" s="95">
        <v>74</v>
      </c>
      <c r="E114" s="95">
        <v>233</v>
      </c>
      <c r="F114" s="95">
        <v>35</v>
      </c>
      <c r="G114" s="95">
        <v>27</v>
      </c>
      <c r="H114" s="95">
        <v>92</v>
      </c>
      <c r="I114" s="95">
        <v>35</v>
      </c>
      <c r="J114" s="95">
        <v>49</v>
      </c>
      <c r="K114" s="95">
        <v>19</v>
      </c>
      <c r="L114" s="95">
        <v>62</v>
      </c>
      <c r="M114" s="95">
        <v>466</v>
      </c>
      <c r="N114" s="95">
        <v>5</v>
      </c>
      <c r="O114" s="95">
        <v>9</v>
      </c>
      <c r="P114" s="95">
        <v>20</v>
      </c>
      <c r="Q114" s="95">
        <v>13</v>
      </c>
      <c r="R114" s="95">
        <v>7</v>
      </c>
      <c r="S114" s="95">
        <v>3</v>
      </c>
      <c r="T114" s="95">
        <v>3</v>
      </c>
      <c r="U114" s="95">
        <v>34</v>
      </c>
      <c r="V114" s="95">
        <v>2</v>
      </c>
      <c r="W114" s="95">
        <v>4</v>
      </c>
      <c r="X114" s="96">
        <f>Y114-SUM(D114:W114)</f>
        <v>180</v>
      </c>
      <c r="Y114" s="97">
        <v>1372</v>
      </c>
      <c r="Z114" s="21"/>
      <c r="AA114" s="21"/>
      <c r="AB114" s="21"/>
    </row>
    <row r="115" spans="1:28" x14ac:dyDescent="0.25">
      <c r="A115" s="21"/>
      <c r="B115" s="108" t="s">
        <v>72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10"/>
      <c r="Y115" s="97"/>
      <c r="Z115" s="21"/>
      <c r="AA115" s="21"/>
      <c r="AB115" s="21"/>
    </row>
    <row r="116" spans="1:28" x14ac:dyDescent="0.25">
      <c r="A116" s="21"/>
      <c r="B116" s="103"/>
      <c r="C116" s="95" t="s">
        <v>58</v>
      </c>
      <c r="D116" s="95">
        <v>5329</v>
      </c>
      <c r="E116" s="95">
        <v>2623</v>
      </c>
      <c r="F116" s="95">
        <v>528</v>
      </c>
      <c r="G116" s="95">
        <v>753</v>
      </c>
      <c r="H116" s="95">
        <v>895</v>
      </c>
      <c r="I116" s="95">
        <v>719</v>
      </c>
      <c r="J116" s="95">
        <v>268</v>
      </c>
      <c r="K116" s="95">
        <v>337</v>
      </c>
      <c r="L116" s="95">
        <v>1377</v>
      </c>
      <c r="M116" s="95">
        <v>259</v>
      </c>
      <c r="N116" s="95">
        <v>354</v>
      </c>
      <c r="O116" s="95">
        <v>454</v>
      </c>
      <c r="P116" s="95">
        <v>291</v>
      </c>
      <c r="Q116" s="95">
        <v>371</v>
      </c>
      <c r="R116" s="95">
        <v>332</v>
      </c>
      <c r="S116" s="95">
        <v>172</v>
      </c>
      <c r="T116" s="95">
        <v>96</v>
      </c>
      <c r="U116" s="95">
        <v>58</v>
      </c>
      <c r="V116" s="95">
        <v>59</v>
      </c>
      <c r="W116" s="95">
        <v>59</v>
      </c>
      <c r="X116" s="96">
        <f>Y116-SUM(D116:W116)</f>
        <v>3562</v>
      </c>
      <c r="Y116" s="97">
        <v>18896</v>
      </c>
      <c r="Z116" s="21"/>
      <c r="AA116" s="21"/>
      <c r="AB116" s="21"/>
    </row>
    <row r="117" spans="1:28" x14ac:dyDescent="0.25">
      <c r="A117" s="21"/>
      <c r="B117" s="103"/>
      <c r="C117" s="95" t="s">
        <v>59</v>
      </c>
      <c r="D117" s="95">
        <v>1280</v>
      </c>
      <c r="E117" s="95">
        <v>870</v>
      </c>
      <c r="F117" s="95">
        <v>2</v>
      </c>
      <c r="G117" s="95">
        <v>257</v>
      </c>
      <c r="H117" s="95">
        <v>6</v>
      </c>
      <c r="I117" s="95">
        <v>236</v>
      </c>
      <c r="J117" s="95">
        <v>129</v>
      </c>
      <c r="K117" s="95">
        <v>7</v>
      </c>
      <c r="L117" s="95">
        <v>4</v>
      </c>
      <c r="M117" s="95">
        <v>8</v>
      </c>
      <c r="N117" s="95">
        <v>9</v>
      </c>
      <c r="O117" s="95">
        <v>26</v>
      </c>
      <c r="P117" s="95">
        <v>11</v>
      </c>
      <c r="Q117" s="95">
        <v>10</v>
      </c>
      <c r="R117" s="95">
        <v>9</v>
      </c>
      <c r="S117" s="95">
        <v>11</v>
      </c>
      <c r="T117" s="95">
        <v>2</v>
      </c>
      <c r="U117" s="95">
        <v>4</v>
      </c>
      <c r="V117" s="95">
        <v>13</v>
      </c>
      <c r="W117" s="95">
        <v>20</v>
      </c>
      <c r="X117" s="96">
        <f>Y117-SUM(D117:W117)</f>
        <v>262</v>
      </c>
      <c r="Y117" s="97">
        <v>3176</v>
      </c>
      <c r="Z117" s="21"/>
      <c r="AA117" s="21"/>
      <c r="AB117" s="21"/>
    </row>
    <row r="118" spans="1:28" x14ac:dyDescent="0.25">
      <c r="A118" s="21"/>
      <c r="B118" s="103"/>
      <c r="C118" s="95" t="s">
        <v>77</v>
      </c>
      <c r="D118" s="95">
        <v>1841</v>
      </c>
      <c r="E118" s="95">
        <v>176</v>
      </c>
      <c r="F118" s="95">
        <v>2</v>
      </c>
      <c r="G118" s="95">
        <v>23</v>
      </c>
      <c r="H118" s="95">
        <v>14</v>
      </c>
      <c r="I118" s="95">
        <v>211</v>
      </c>
      <c r="J118" s="95">
        <v>29</v>
      </c>
      <c r="K118" s="95">
        <v>3</v>
      </c>
      <c r="L118" s="95">
        <v>8</v>
      </c>
      <c r="M118" s="95">
        <v>16</v>
      </c>
      <c r="N118" s="95">
        <v>3</v>
      </c>
      <c r="O118" s="95">
        <v>8</v>
      </c>
      <c r="P118" s="95">
        <v>3</v>
      </c>
      <c r="Q118" s="95">
        <v>2</v>
      </c>
      <c r="R118" s="95">
        <v>2</v>
      </c>
      <c r="S118" s="95">
        <v>0</v>
      </c>
      <c r="T118" s="95">
        <v>8</v>
      </c>
      <c r="U118" s="95">
        <v>12</v>
      </c>
      <c r="V118" s="95">
        <v>5</v>
      </c>
      <c r="W118" s="95">
        <v>1</v>
      </c>
      <c r="X118" s="96">
        <f>Y118-SUM(D118:W118)</f>
        <v>124</v>
      </c>
      <c r="Y118" s="97">
        <v>2491</v>
      </c>
      <c r="Z118" s="21"/>
      <c r="AA118" s="21"/>
      <c r="AB118" s="21"/>
    </row>
    <row r="119" spans="1:28" x14ac:dyDescent="0.25">
      <c r="A119" s="21"/>
      <c r="B119" s="103"/>
      <c r="C119" s="95" t="s">
        <v>78</v>
      </c>
      <c r="D119" s="95">
        <v>286</v>
      </c>
      <c r="E119" s="95">
        <v>311</v>
      </c>
      <c r="F119" s="95">
        <v>29</v>
      </c>
      <c r="G119" s="95">
        <v>57</v>
      </c>
      <c r="H119" s="95">
        <v>106</v>
      </c>
      <c r="I119" s="95">
        <v>167</v>
      </c>
      <c r="J119" s="95">
        <v>41</v>
      </c>
      <c r="K119" s="95">
        <v>16</v>
      </c>
      <c r="L119" s="95">
        <v>46</v>
      </c>
      <c r="M119" s="95">
        <v>270</v>
      </c>
      <c r="N119" s="95">
        <v>8</v>
      </c>
      <c r="O119" s="95">
        <v>17</v>
      </c>
      <c r="P119" s="95">
        <v>11</v>
      </c>
      <c r="Q119" s="95">
        <v>17</v>
      </c>
      <c r="R119" s="95">
        <v>8</v>
      </c>
      <c r="S119" s="95">
        <v>6</v>
      </c>
      <c r="T119" s="95">
        <v>9</v>
      </c>
      <c r="U119" s="95">
        <v>6</v>
      </c>
      <c r="V119" s="95">
        <v>12</v>
      </c>
      <c r="W119" s="95">
        <v>0</v>
      </c>
      <c r="X119" s="96">
        <f>Y119-SUM(D119:W119)</f>
        <v>121</v>
      </c>
      <c r="Y119" s="97">
        <v>1544</v>
      </c>
      <c r="Z119" s="21"/>
      <c r="AA119" s="21"/>
      <c r="AB119" s="21"/>
    </row>
    <row r="120" spans="1:28" x14ac:dyDescent="0.25">
      <c r="A120" s="21"/>
      <c r="B120" s="108" t="s">
        <v>79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10"/>
      <c r="Y120" s="97"/>
      <c r="Z120" s="21"/>
      <c r="AA120" s="21"/>
      <c r="AB120" s="21"/>
    </row>
    <row r="121" spans="1:28" x14ac:dyDescent="0.25">
      <c r="A121" s="21"/>
      <c r="B121" s="103"/>
      <c r="C121" s="95" t="s">
        <v>58</v>
      </c>
      <c r="D121" s="95">
        <v>2552</v>
      </c>
      <c r="E121" s="95">
        <v>980</v>
      </c>
      <c r="F121" s="95">
        <v>351</v>
      </c>
      <c r="G121" s="95">
        <v>745</v>
      </c>
      <c r="H121" s="95">
        <v>540</v>
      </c>
      <c r="I121" s="95">
        <v>528</v>
      </c>
      <c r="J121" s="95">
        <v>489</v>
      </c>
      <c r="K121" s="95">
        <v>627</v>
      </c>
      <c r="L121" s="95">
        <v>420</v>
      </c>
      <c r="M121" s="95">
        <v>163</v>
      </c>
      <c r="N121" s="95">
        <v>351</v>
      </c>
      <c r="O121" s="95">
        <v>608</v>
      </c>
      <c r="P121" s="95">
        <v>151</v>
      </c>
      <c r="Q121" s="95">
        <v>314</v>
      </c>
      <c r="R121" s="95">
        <v>309</v>
      </c>
      <c r="S121" s="95">
        <v>117</v>
      </c>
      <c r="T121" s="95">
        <v>66</v>
      </c>
      <c r="U121" s="95">
        <v>49</v>
      </c>
      <c r="V121" s="95">
        <v>86</v>
      </c>
      <c r="W121" s="95">
        <v>55</v>
      </c>
      <c r="X121" s="96">
        <f>Y121-SUM(D121:W121)</f>
        <v>2685</v>
      </c>
      <c r="Y121" s="97">
        <v>12186</v>
      </c>
      <c r="Z121" s="21"/>
      <c r="AA121" s="21"/>
      <c r="AB121" s="21"/>
    </row>
    <row r="122" spans="1:28" x14ac:dyDescent="0.25">
      <c r="A122" s="21"/>
      <c r="B122" s="103"/>
      <c r="C122" s="95" t="s">
        <v>59</v>
      </c>
      <c r="D122" s="95">
        <v>386</v>
      </c>
      <c r="E122" s="95">
        <v>230</v>
      </c>
      <c r="F122" s="95">
        <v>3</v>
      </c>
      <c r="G122" s="95">
        <v>261</v>
      </c>
      <c r="H122" s="95">
        <v>5</v>
      </c>
      <c r="I122" s="95">
        <v>125</v>
      </c>
      <c r="J122" s="95">
        <v>170</v>
      </c>
      <c r="K122" s="95">
        <v>3</v>
      </c>
      <c r="L122" s="95">
        <v>4</v>
      </c>
      <c r="M122" s="95">
        <v>2</v>
      </c>
      <c r="N122" s="95">
        <v>12</v>
      </c>
      <c r="O122" s="95">
        <v>25</v>
      </c>
      <c r="P122" s="95">
        <v>13</v>
      </c>
      <c r="Q122" s="95">
        <v>14</v>
      </c>
      <c r="R122" s="95">
        <v>2</v>
      </c>
      <c r="S122" s="95">
        <v>22</v>
      </c>
      <c r="T122" s="95">
        <v>0</v>
      </c>
      <c r="U122" s="95">
        <v>18</v>
      </c>
      <c r="V122" s="95">
        <v>22</v>
      </c>
      <c r="W122" s="95">
        <v>13</v>
      </c>
      <c r="X122" s="96">
        <f>Y122-SUM(D122:W122)</f>
        <v>45</v>
      </c>
      <c r="Y122" s="97">
        <v>1375</v>
      </c>
      <c r="Z122" s="21"/>
      <c r="AA122" s="21"/>
      <c r="AB122" s="21"/>
    </row>
    <row r="123" spans="1:28" x14ac:dyDescent="0.25">
      <c r="A123" s="21"/>
      <c r="B123" s="103"/>
      <c r="C123" s="95" t="s">
        <v>77</v>
      </c>
      <c r="D123" s="95">
        <v>790</v>
      </c>
      <c r="E123" s="95">
        <v>26</v>
      </c>
      <c r="F123" s="95">
        <v>1</v>
      </c>
      <c r="G123" s="95">
        <v>24</v>
      </c>
      <c r="H123" s="95">
        <v>1</v>
      </c>
      <c r="I123" s="95">
        <v>159</v>
      </c>
      <c r="J123" s="95">
        <v>11</v>
      </c>
      <c r="K123" s="95">
        <v>0</v>
      </c>
      <c r="L123" s="95">
        <v>1</v>
      </c>
      <c r="M123" s="95">
        <v>5</v>
      </c>
      <c r="N123" s="95">
        <v>17</v>
      </c>
      <c r="O123" s="95">
        <v>12</v>
      </c>
      <c r="P123" s="95">
        <v>0</v>
      </c>
      <c r="Q123" s="95">
        <v>0</v>
      </c>
      <c r="R123" s="95">
        <v>1</v>
      </c>
      <c r="S123" s="95">
        <v>0</v>
      </c>
      <c r="T123" s="95">
        <v>0</v>
      </c>
      <c r="U123" s="95">
        <v>32</v>
      </c>
      <c r="V123" s="95">
        <v>5</v>
      </c>
      <c r="W123" s="95">
        <v>0</v>
      </c>
      <c r="X123" s="96">
        <f>Y123-SUM(D123:W123)</f>
        <v>18</v>
      </c>
      <c r="Y123" s="97">
        <v>1103</v>
      </c>
      <c r="Z123" s="21"/>
      <c r="AA123" s="21"/>
      <c r="AB123" s="21"/>
    </row>
    <row r="124" spans="1:28" x14ac:dyDescent="0.25">
      <c r="A124" s="21"/>
      <c r="B124" s="103"/>
      <c r="C124" s="95" t="s">
        <v>78</v>
      </c>
      <c r="D124" s="95">
        <v>-58</v>
      </c>
      <c r="E124" s="95">
        <v>99</v>
      </c>
      <c r="F124" s="95">
        <v>12</v>
      </c>
      <c r="G124" s="95">
        <v>50</v>
      </c>
      <c r="H124" s="95">
        <v>62</v>
      </c>
      <c r="I124" s="95">
        <v>9</v>
      </c>
      <c r="J124" s="95">
        <v>182</v>
      </c>
      <c r="K124" s="95">
        <v>35</v>
      </c>
      <c r="L124" s="95">
        <v>12</v>
      </c>
      <c r="M124" s="95">
        <v>111</v>
      </c>
      <c r="N124" s="95">
        <v>2</v>
      </c>
      <c r="O124" s="95">
        <v>9</v>
      </c>
      <c r="P124" s="95">
        <v>3</v>
      </c>
      <c r="Q124" s="95">
        <v>9</v>
      </c>
      <c r="R124" s="95">
        <v>18</v>
      </c>
      <c r="S124" s="95">
        <v>2</v>
      </c>
      <c r="T124" s="95">
        <v>1</v>
      </c>
      <c r="U124" s="95">
        <v>10</v>
      </c>
      <c r="V124" s="95">
        <v>16</v>
      </c>
      <c r="W124" s="95">
        <v>3</v>
      </c>
      <c r="X124" s="96">
        <f>Y124-SUM(D124:W124)</f>
        <v>28</v>
      </c>
      <c r="Y124" s="97">
        <v>615</v>
      </c>
      <c r="Z124" s="21"/>
      <c r="AA124" s="21"/>
      <c r="AB124" s="21"/>
    </row>
    <row r="125" spans="1:28" x14ac:dyDescent="0.25">
      <c r="A125" s="21"/>
      <c r="B125" s="108" t="s">
        <v>80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10"/>
      <c r="Y125" s="97"/>
      <c r="Z125" s="21"/>
      <c r="AA125" s="21"/>
      <c r="AB125" s="21"/>
    </row>
    <row r="126" spans="1:28" x14ac:dyDescent="0.25">
      <c r="A126" s="21"/>
      <c r="B126" s="103"/>
      <c r="C126" s="95" t="s">
        <v>58</v>
      </c>
      <c r="D126" s="95">
        <v>2058</v>
      </c>
      <c r="E126" s="95">
        <v>244</v>
      </c>
      <c r="F126" s="95">
        <v>579</v>
      </c>
      <c r="G126" s="95">
        <v>611</v>
      </c>
      <c r="H126" s="95">
        <v>872</v>
      </c>
      <c r="I126" s="95">
        <v>389</v>
      </c>
      <c r="J126" s="95">
        <v>361</v>
      </c>
      <c r="K126" s="95">
        <v>725</v>
      </c>
      <c r="L126" s="95">
        <v>21</v>
      </c>
      <c r="M126" s="95">
        <v>185</v>
      </c>
      <c r="N126" s="95">
        <v>144</v>
      </c>
      <c r="O126" s="95">
        <v>106</v>
      </c>
      <c r="P126" s="95">
        <v>157</v>
      </c>
      <c r="Q126" s="95">
        <v>123</v>
      </c>
      <c r="R126" s="95">
        <v>69</v>
      </c>
      <c r="S126" s="95">
        <v>279</v>
      </c>
      <c r="T126" s="95">
        <v>158</v>
      </c>
      <c r="U126" s="95">
        <v>50</v>
      </c>
      <c r="V126" s="95">
        <v>74</v>
      </c>
      <c r="W126" s="95">
        <v>24</v>
      </c>
      <c r="X126" s="96">
        <f>Y126-SUM(D126:W126)</f>
        <v>-44</v>
      </c>
      <c r="Y126" s="97">
        <v>7185</v>
      </c>
      <c r="Z126" s="21"/>
      <c r="AA126" s="21"/>
      <c r="AB126" s="21"/>
    </row>
    <row r="127" spans="1:28" x14ac:dyDescent="0.25">
      <c r="A127" s="21"/>
      <c r="B127" s="103"/>
      <c r="C127" s="95" t="s">
        <v>59</v>
      </c>
      <c r="D127" s="95">
        <v>340</v>
      </c>
      <c r="E127" s="95">
        <v>54</v>
      </c>
      <c r="F127" s="95">
        <v>4</v>
      </c>
      <c r="G127" s="95">
        <v>165</v>
      </c>
      <c r="H127" s="95">
        <v>5</v>
      </c>
      <c r="I127" s="95">
        <v>106</v>
      </c>
      <c r="J127" s="95">
        <v>93</v>
      </c>
      <c r="K127" s="95">
        <v>1</v>
      </c>
      <c r="L127" s="95">
        <v>0</v>
      </c>
      <c r="M127" s="95">
        <v>2</v>
      </c>
      <c r="N127" s="95">
        <v>8</v>
      </c>
      <c r="O127" s="95">
        <v>2</v>
      </c>
      <c r="P127" s="95">
        <v>7</v>
      </c>
      <c r="Q127" s="95">
        <v>4</v>
      </c>
      <c r="R127" s="95">
        <v>1</v>
      </c>
      <c r="S127" s="95">
        <v>13</v>
      </c>
      <c r="T127" s="95">
        <v>1</v>
      </c>
      <c r="U127" s="95">
        <v>8</v>
      </c>
      <c r="V127" s="95">
        <v>18</v>
      </c>
      <c r="W127" s="95">
        <v>4</v>
      </c>
      <c r="X127" s="96">
        <f>Y127-SUM(D127:W127)</f>
        <v>11</v>
      </c>
      <c r="Y127" s="97">
        <v>847</v>
      </c>
      <c r="Z127" s="21"/>
      <c r="AA127" s="21"/>
      <c r="AB127" s="21"/>
    </row>
    <row r="128" spans="1:28" x14ac:dyDescent="0.25">
      <c r="A128" s="21"/>
      <c r="B128" s="103"/>
      <c r="C128" s="95" t="s">
        <v>77</v>
      </c>
      <c r="D128" s="95">
        <v>538</v>
      </c>
      <c r="E128" s="95">
        <v>5</v>
      </c>
      <c r="F128" s="95">
        <v>0</v>
      </c>
      <c r="G128" s="95">
        <v>1</v>
      </c>
      <c r="H128" s="95">
        <v>9</v>
      </c>
      <c r="I128" s="95">
        <v>152</v>
      </c>
      <c r="J128" s="95">
        <v>2</v>
      </c>
      <c r="K128" s="95">
        <v>0</v>
      </c>
      <c r="L128" s="95">
        <v>0</v>
      </c>
      <c r="M128" s="95">
        <v>2</v>
      </c>
      <c r="N128" s="95">
        <v>0</v>
      </c>
      <c r="O128" s="95">
        <v>0</v>
      </c>
      <c r="P128" s="95">
        <v>0</v>
      </c>
      <c r="Q128" s="95">
        <v>0</v>
      </c>
      <c r="R128" s="95">
        <v>1</v>
      </c>
      <c r="S128" s="95">
        <v>0</v>
      </c>
      <c r="T128" s="95">
        <v>0</v>
      </c>
      <c r="U128" s="95">
        <v>0</v>
      </c>
      <c r="V128" s="95">
        <v>3</v>
      </c>
      <c r="W128" s="95">
        <v>0</v>
      </c>
      <c r="X128" s="96">
        <f>Y128-SUM(D128:W128)</f>
        <v>0</v>
      </c>
      <c r="Y128" s="97">
        <v>713</v>
      </c>
      <c r="Z128" s="21"/>
      <c r="AA128" s="21"/>
      <c r="AB128" s="21"/>
    </row>
    <row r="129" spans="1:28" x14ac:dyDescent="0.25">
      <c r="A129" s="21"/>
      <c r="B129" s="103"/>
      <c r="C129" s="95" t="s">
        <v>78</v>
      </c>
      <c r="D129" s="95">
        <v>14</v>
      </c>
      <c r="E129" s="95">
        <v>14</v>
      </c>
      <c r="F129" s="95">
        <v>25</v>
      </c>
      <c r="G129" s="95">
        <v>41</v>
      </c>
      <c r="H129" s="95">
        <v>104</v>
      </c>
      <c r="I129" s="95">
        <v>22</v>
      </c>
      <c r="J129" s="95">
        <v>110</v>
      </c>
      <c r="K129" s="95">
        <v>44</v>
      </c>
      <c r="L129" s="95">
        <v>3</v>
      </c>
      <c r="M129" s="95">
        <v>42</v>
      </c>
      <c r="N129" s="95">
        <v>4</v>
      </c>
      <c r="O129" s="95">
        <v>0</v>
      </c>
      <c r="P129" s="95">
        <v>3</v>
      </c>
      <c r="Q129" s="95">
        <v>13</v>
      </c>
      <c r="R129" s="95">
        <v>7</v>
      </c>
      <c r="S129" s="95">
        <v>21</v>
      </c>
      <c r="T129" s="95">
        <v>8</v>
      </c>
      <c r="U129" s="95">
        <v>32</v>
      </c>
      <c r="V129" s="95">
        <v>25</v>
      </c>
      <c r="W129" s="95">
        <v>8</v>
      </c>
      <c r="X129" s="96">
        <f>Y129-SUM(D129:W129)</f>
        <v>8</v>
      </c>
      <c r="Y129" s="97">
        <v>548</v>
      </c>
      <c r="Z129" s="21"/>
      <c r="AA129" s="21"/>
      <c r="AB129" s="21"/>
    </row>
    <row r="130" spans="1:28" x14ac:dyDescent="0.25">
      <c r="A130" s="21"/>
      <c r="B130" s="108" t="s">
        <v>81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10"/>
      <c r="Y130" s="97"/>
      <c r="Z130" s="21"/>
      <c r="AA130" s="21"/>
      <c r="AB130" s="21"/>
    </row>
    <row r="131" spans="1:28" x14ac:dyDescent="0.25">
      <c r="A131" s="21"/>
      <c r="B131" s="103"/>
      <c r="C131" s="95" t="s">
        <v>58</v>
      </c>
      <c r="D131" s="95">
        <v>2054</v>
      </c>
      <c r="E131" s="95">
        <v>100</v>
      </c>
      <c r="F131" s="95">
        <v>407</v>
      </c>
      <c r="G131" s="95">
        <v>120</v>
      </c>
      <c r="H131" s="95">
        <v>801</v>
      </c>
      <c r="I131" s="95">
        <v>230</v>
      </c>
      <c r="J131" s="95">
        <v>105</v>
      </c>
      <c r="K131" s="95">
        <v>557</v>
      </c>
      <c r="L131" s="95"/>
      <c r="M131" s="95">
        <v>4</v>
      </c>
      <c r="N131" s="95">
        <v>48</v>
      </c>
      <c r="O131" s="95">
        <v>7</v>
      </c>
      <c r="P131" s="95">
        <v>21</v>
      </c>
      <c r="Q131" s="95">
        <v>26</v>
      </c>
      <c r="R131" s="95">
        <v>41</v>
      </c>
      <c r="S131" s="95">
        <v>120</v>
      </c>
      <c r="T131" s="95">
        <v>150</v>
      </c>
      <c r="U131" s="95">
        <v>12</v>
      </c>
      <c r="V131" s="95">
        <v>112</v>
      </c>
      <c r="W131" s="95">
        <v>18</v>
      </c>
      <c r="X131" s="96">
        <f>Y131-SUM(D131:W131)</f>
        <v>169</v>
      </c>
      <c r="Y131" s="97">
        <v>5102</v>
      </c>
      <c r="Z131" s="21"/>
      <c r="AA131" s="21"/>
      <c r="AB131" s="21"/>
    </row>
    <row r="132" spans="1:28" x14ac:dyDescent="0.25">
      <c r="A132" s="21"/>
      <c r="B132" s="103"/>
      <c r="C132" s="95" t="s">
        <v>59</v>
      </c>
      <c r="D132" s="95">
        <v>325</v>
      </c>
      <c r="E132" s="95">
        <v>24</v>
      </c>
      <c r="F132" s="95">
        <v>0</v>
      </c>
      <c r="G132" s="95">
        <v>20</v>
      </c>
      <c r="H132" s="95">
        <v>1</v>
      </c>
      <c r="I132" s="95">
        <v>72</v>
      </c>
      <c r="J132" s="95">
        <v>19</v>
      </c>
      <c r="K132" s="95">
        <v>0</v>
      </c>
      <c r="L132" s="95"/>
      <c r="M132" s="95">
        <v>0</v>
      </c>
      <c r="N132" s="95">
        <v>2</v>
      </c>
      <c r="O132" s="95">
        <v>0</v>
      </c>
      <c r="P132" s="95">
        <v>3</v>
      </c>
      <c r="Q132" s="95">
        <v>0</v>
      </c>
      <c r="R132" s="95">
        <v>0</v>
      </c>
      <c r="S132" s="95">
        <v>4</v>
      </c>
      <c r="T132" s="95">
        <v>0</v>
      </c>
      <c r="U132" s="95">
        <v>7</v>
      </c>
      <c r="V132" s="95">
        <v>18</v>
      </c>
      <c r="W132" s="95">
        <v>5</v>
      </c>
      <c r="X132" s="96">
        <f>Y132-SUM(D132:W132)</f>
        <v>4</v>
      </c>
      <c r="Y132" s="97">
        <v>504</v>
      </c>
      <c r="Z132" s="21"/>
      <c r="AA132" s="21"/>
      <c r="AB132" s="21"/>
    </row>
    <row r="133" spans="1:28" x14ac:dyDescent="0.25">
      <c r="A133" s="21"/>
      <c r="B133" s="103"/>
      <c r="C133" s="95" t="s">
        <v>77</v>
      </c>
      <c r="D133" s="95">
        <v>637</v>
      </c>
      <c r="E133" s="95">
        <v>16</v>
      </c>
      <c r="F133" s="95">
        <v>0</v>
      </c>
      <c r="G133" s="95">
        <v>1</v>
      </c>
      <c r="H133" s="95">
        <v>0</v>
      </c>
      <c r="I133" s="95">
        <v>67</v>
      </c>
      <c r="J133" s="95">
        <v>0</v>
      </c>
      <c r="K133" s="95">
        <v>0</v>
      </c>
      <c r="L133" s="95"/>
      <c r="M133" s="95">
        <v>0</v>
      </c>
      <c r="N133" s="95">
        <v>5</v>
      </c>
      <c r="O133" s="95">
        <v>0</v>
      </c>
      <c r="P133" s="95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11</v>
      </c>
      <c r="V133" s="95">
        <v>31</v>
      </c>
      <c r="W133" s="95">
        <v>1</v>
      </c>
      <c r="X133" s="96">
        <f>Y133-SUM(D133:W133)</f>
        <v>1</v>
      </c>
      <c r="Y133" s="97">
        <v>770</v>
      </c>
      <c r="Z133" s="21"/>
      <c r="AA133" s="21"/>
      <c r="AB133" s="21"/>
    </row>
    <row r="134" spans="1:28" x14ac:dyDescent="0.25">
      <c r="A134" s="21"/>
      <c r="B134" s="103"/>
      <c r="C134" s="95" t="s">
        <v>78</v>
      </c>
      <c r="D134" s="95">
        <v>6</v>
      </c>
      <c r="E134" s="95">
        <v>0</v>
      </c>
      <c r="F134" s="95">
        <v>24</v>
      </c>
      <c r="G134" s="95">
        <v>10</v>
      </c>
      <c r="H134" s="95">
        <v>128</v>
      </c>
      <c r="I134" s="95">
        <v>0</v>
      </c>
      <c r="J134" s="95">
        <v>101</v>
      </c>
      <c r="K134" s="95">
        <v>42</v>
      </c>
      <c r="L134" s="95"/>
      <c r="M134" s="95">
        <v>0</v>
      </c>
      <c r="N134" s="95">
        <v>6</v>
      </c>
      <c r="O134" s="95">
        <v>0</v>
      </c>
      <c r="P134" s="95">
        <v>0</v>
      </c>
      <c r="Q134" s="95">
        <v>0</v>
      </c>
      <c r="R134" s="95">
        <v>1</v>
      </c>
      <c r="S134" s="95">
        <v>15</v>
      </c>
      <c r="T134" s="95">
        <v>7</v>
      </c>
      <c r="U134" s="95">
        <v>0</v>
      </c>
      <c r="V134" s="95">
        <v>10</v>
      </c>
      <c r="W134" s="95">
        <v>0</v>
      </c>
      <c r="X134" s="96">
        <f>Y134-SUM(D134:W134)</f>
        <v>6</v>
      </c>
      <c r="Y134" s="97">
        <v>356</v>
      </c>
      <c r="Z134" s="21"/>
      <c r="AA134" s="21"/>
      <c r="AB134" s="21"/>
    </row>
    <row r="135" spans="1:28" ht="15.75" thickBot="1" x14ac:dyDescent="0.3">
      <c r="A135" s="21"/>
      <c r="B135" s="104" t="s">
        <v>1</v>
      </c>
      <c r="C135" s="101"/>
      <c r="D135" s="101">
        <f t="shared" ref="D135:X135" si="0">SUM(D76:D134)</f>
        <v>42323</v>
      </c>
      <c r="E135" s="101">
        <f t="shared" si="0"/>
        <v>34329</v>
      </c>
      <c r="F135" s="101">
        <f t="shared" si="0"/>
        <v>9938</v>
      </c>
      <c r="G135" s="101">
        <f t="shared" si="0"/>
        <v>9000</v>
      </c>
      <c r="H135" s="101">
        <f t="shared" si="0"/>
        <v>8707</v>
      </c>
      <c r="I135" s="101">
        <f t="shared" si="0"/>
        <v>6082</v>
      </c>
      <c r="J135" s="101">
        <f t="shared" si="0"/>
        <v>5756</v>
      </c>
      <c r="K135" s="101">
        <f t="shared" si="0"/>
        <v>4963</v>
      </c>
      <c r="L135" s="101">
        <f t="shared" si="0"/>
        <v>4386</v>
      </c>
      <c r="M135" s="101">
        <f t="shared" si="0"/>
        <v>4095</v>
      </c>
      <c r="N135" s="101">
        <f t="shared" si="0"/>
        <v>3753</v>
      </c>
      <c r="O135" s="101">
        <f t="shared" si="0"/>
        <v>3139</v>
      </c>
      <c r="P135" s="101">
        <f t="shared" si="0"/>
        <v>2477</v>
      </c>
      <c r="Q135" s="101">
        <f t="shared" si="0"/>
        <v>2117</v>
      </c>
      <c r="R135" s="101">
        <f t="shared" si="0"/>
        <v>1637</v>
      </c>
      <c r="S135" s="101">
        <f t="shared" si="0"/>
        <v>1530</v>
      </c>
      <c r="T135" s="101">
        <f t="shared" si="0"/>
        <v>1277</v>
      </c>
      <c r="U135" s="101">
        <f t="shared" si="0"/>
        <v>784</v>
      </c>
      <c r="V135" s="101">
        <f t="shared" si="0"/>
        <v>678</v>
      </c>
      <c r="W135" s="101">
        <f t="shared" si="0"/>
        <v>560</v>
      </c>
      <c r="X135" s="102">
        <f t="shared" si="0"/>
        <v>22569</v>
      </c>
      <c r="Y135" s="46">
        <f>SUM(D135:X135)</f>
        <v>170100</v>
      </c>
      <c r="Z135" s="21"/>
      <c r="AA135" s="21"/>
      <c r="AB135" s="21"/>
    </row>
    <row r="136" spans="1:28" x14ac:dyDescent="0.25">
      <c r="A136" s="21"/>
      <c r="B136" s="85"/>
      <c r="C136" s="86"/>
      <c r="D136" s="86"/>
      <c r="E136" s="86"/>
      <c r="F136" s="86"/>
      <c r="G136" s="86"/>
      <c r="H136" s="86"/>
      <c r="I136" s="86"/>
      <c r="J136" s="86"/>
      <c r="K136" s="87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x14ac:dyDescent="0.25">
      <c r="A137" s="21"/>
      <c r="B137" s="9"/>
      <c r="C137" s="112"/>
      <c r="D137" s="112"/>
      <c r="E137" s="112"/>
      <c r="F137" s="113"/>
      <c r="G137" s="113"/>
      <c r="H137" s="113"/>
      <c r="I137" s="114"/>
      <c r="J137" s="115"/>
      <c r="K137" s="114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</row>
    <row r="138" spans="1:28" x14ac:dyDescent="0.25">
      <c r="A138" s="21"/>
      <c r="B138" s="116" t="s">
        <v>2</v>
      </c>
      <c r="C138" s="115"/>
      <c r="D138" s="117"/>
      <c r="E138" s="114"/>
      <c r="F138" s="112"/>
      <c r="G138" s="112"/>
      <c r="H138" s="114"/>
      <c r="I138" s="114"/>
      <c r="J138" s="9"/>
      <c r="K138" s="9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 spans="1:28" x14ac:dyDescent="0.25">
      <c r="A139" s="21"/>
      <c r="B139" s="118" t="s">
        <v>74</v>
      </c>
      <c r="C139" s="9"/>
      <c r="D139" s="9"/>
      <c r="E139" s="9"/>
      <c r="F139" s="9"/>
      <c r="G139" s="9"/>
      <c r="H139" s="9"/>
      <c r="I139" s="9"/>
      <c r="J139" s="9"/>
      <c r="K139" s="9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</row>
    <row r="140" spans="1:28" x14ac:dyDescent="0.25">
      <c r="A140" s="21"/>
      <c r="B140" s="118" t="s">
        <v>4</v>
      </c>
      <c r="C140" s="9"/>
      <c r="D140" s="9"/>
      <c r="E140" s="9"/>
      <c r="F140" s="9"/>
      <c r="G140" s="9"/>
      <c r="H140" s="9"/>
      <c r="I140" s="9"/>
      <c r="J140" s="9"/>
      <c r="K140" s="9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</row>
    <row r="141" spans="1:2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</row>
    <row r="142" spans="1:28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</row>
    <row r="143" spans="1:28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</row>
    <row r="144" spans="1:28" x14ac:dyDescent="0.25">
      <c r="A144" s="21"/>
      <c r="W144"/>
      <c r="X144"/>
    </row>
    <row r="145" spans="23:24" x14ac:dyDescent="0.25">
      <c r="W145"/>
      <c r="X145"/>
    </row>
    <row r="146" spans="23:24" x14ac:dyDescent="0.25">
      <c r="W146"/>
      <c r="X146"/>
    </row>
    <row r="147" spans="23:24" x14ac:dyDescent="0.25">
      <c r="W147"/>
      <c r="X147"/>
    </row>
    <row r="148" spans="23:24" x14ac:dyDescent="0.25">
      <c r="W148"/>
      <c r="X148"/>
    </row>
    <row r="149" spans="23:24" x14ac:dyDescent="0.25">
      <c r="W149"/>
      <c r="X149"/>
    </row>
    <row r="150" spans="23:24" x14ac:dyDescent="0.25">
      <c r="W150"/>
      <c r="X150"/>
    </row>
    <row r="151" spans="23:24" x14ac:dyDescent="0.25">
      <c r="W151"/>
      <c r="X151"/>
    </row>
    <row r="152" spans="23:24" x14ac:dyDescent="0.25">
      <c r="W152"/>
      <c r="X152"/>
    </row>
    <row r="153" spans="23:24" x14ac:dyDescent="0.25">
      <c r="W153"/>
      <c r="X153"/>
    </row>
    <row r="154" spans="23:24" x14ac:dyDescent="0.25">
      <c r="W154"/>
      <c r="X154"/>
    </row>
    <row r="155" spans="23:24" x14ac:dyDescent="0.25">
      <c r="W155"/>
      <c r="X155"/>
    </row>
    <row r="156" spans="23:24" x14ac:dyDescent="0.25">
      <c r="W156"/>
      <c r="X156"/>
    </row>
    <row r="157" spans="23:24" x14ac:dyDescent="0.25">
      <c r="W157"/>
      <c r="X157"/>
    </row>
    <row r="158" spans="23:24" x14ac:dyDescent="0.25">
      <c r="W158"/>
      <c r="X158"/>
    </row>
    <row r="159" spans="23:24" x14ac:dyDescent="0.25">
      <c r="W159"/>
      <c r="X159"/>
    </row>
    <row r="160" spans="23:24" x14ac:dyDescent="0.25">
      <c r="W160"/>
      <c r="X160"/>
    </row>
    <row r="161" spans="23:24" x14ac:dyDescent="0.25">
      <c r="W161"/>
      <c r="X161"/>
    </row>
    <row r="162" spans="23:24" x14ac:dyDescent="0.25">
      <c r="W162"/>
      <c r="X162"/>
    </row>
    <row r="163" spans="23:24" x14ac:dyDescent="0.25">
      <c r="W163"/>
      <c r="X163"/>
    </row>
    <row r="164" spans="23:24" x14ac:dyDescent="0.25">
      <c r="W164"/>
      <c r="X164"/>
    </row>
    <row r="165" spans="23:24" x14ac:dyDescent="0.25">
      <c r="W165"/>
      <c r="X165"/>
    </row>
    <row r="166" spans="23:24" x14ac:dyDescent="0.25">
      <c r="W166"/>
      <c r="X166"/>
    </row>
    <row r="167" spans="23:24" x14ac:dyDescent="0.25">
      <c r="W167"/>
      <c r="X167"/>
    </row>
    <row r="168" spans="23:24" x14ac:dyDescent="0.25">
      <c r="W168"/>
      <c r="X168"/>
    </row>
    <row r="169" spans="23:24" x14ac:dyDescent="0.25">
      <c r="W169"/>
      <c r="X169"/>
    </row>
    <row r="170" spans="23:24" x14ac:dyDescent="0.25">
      <c r="W170"/>
      <c r="X170"/>
    </row>
    <row r="171" spans="23:24" x14ac:dyDescent="0.25">
      <c r="W171"/>
      <c r="X171"/>
    </row>
    <row r="172" spans="23:24" x14ac:dyDescent="0.25">
      <c r="W172"/>
      <c r="X172"/>
    </row>
    <row r="173" spans="23:24" x14ac:dyDescent="0.25">
      <c r="W173"/>
      <c r="X173"/>
    </row>
    <row r="174" spans="23:24" x14ac:dyDescent="0.25">
      <c r="W174"/>
      <c r="X174"/>
    </row>
    <row r="175" spans="23:24" x14ac:dyDescent="0.25">
      <c r="W175"/>
      <c r="X175"/>
    </row>
    <row r="176" spans="23:24" x14ac:dyDescent="0.25">
      <c r="W176"/>
      <c r="X176"/>
    </row>
    <row r="177" spans="23:24" x14ac:dyDescent="0.25">
      <c r="W177"/>
      <c r="X177"/>
    </row>
    <row r="178" spans="23:24" x14ac:dyDescent="0.25">
      <c r="W178"/>
      <c r="X178"/>
    </row>
    <row r="179" spans="23:24" x14ac:dyDescent="0.25">
      <c r="W179"/>
      <c r="X179"/>
    </row>
    <row r="180" spans="23:24" x14ac:dyDescent="0.25">
      <c r="W180"/>
      <c r="X180"/>
    </row>
    <row r="181" spans="23:24" x14ac:dyDescent="0.25">
      <c r="W181"/>
      <c r="X181"/>
    </row>
    <row r="182" spans="23:24" x14ac:dyDescent="0.25">
      <c r="W182"/>
      <c r="X182"/>
    </row>
    <row r="183" spans="23:24" x14ac:dyDescent="0.25">
      <c r="W183"/>
      <c r="X183"/>
    </row>
    <row r="184" spans="23:24" x14ac:dyDescent="0.25">
      <c r="W184"/>
      <c r="X184"/>
    </row>
    <row r="185" spans="23:24" x14ac:dyDescent="0.25">
      <c r="W185"/>
      <c r="X185"/>
    </row>
    <row r="186" spans="23:24" x14ac:dyDescent="0.25">
      <c r="W186"/>
      <c r="X186"/>
    </row>
    <row r="187" spans="23:24" x14ac:dyDescent="0.25">
      <c r="W187"/>
      <c r="X187"/>
    </row>
    <row r="188" spans="23:24" x14ac:dyDescent="0.25">
      <c r="W188"/>
      <c r="X188"/>
    </row>
    <row r="189" spans="23:24" x14ac:dyDescent="0.25">
      <c r="W189"/>
      <c r="X189"/>
    </row>
    <row r="190" spans="23:24" x14ac:dyDescent="0.25">
      <c r="W190"/>
      <c r="X190"/>
    </row>
    <row r="191" spans="23:24" x14ac:dyDescent="0.25">
      <c r="W191"/>
      <c r="X191"/>
    </row>
    <row r="192" spans="23:24" x14ac:dyDescent="0.25">
      <c r="W192"/>
      <c r="X192"/>
    </row>
    <row r="193" spans="23:24" x14ac:dyDescent="0.25">
      <c r="W193"/>
      <c r="X193"/>
    </row>
    <row r="194" spans="23:24" x14ac:dyDescent="0.25">
      <c r="W194"/>
      <c r="X194"/>
    </row>
    <row r="195" spans="23:24" x14ac:dyDescent="0.25">
      <c r="W195"/>
      <c r="X195"/>
    </row>
    <row r="196" spans="23:24" x14ac:dyDescent="0.25">
      <c r="W196"/>
      <c r="X196"/>
    </row>
    <row r="197" spans="23:24" x14ac:dyDescent="0.25">
      <c r="W197"/>
      <c r="X197"/>
    </row>
    <row r="198" spans="23:24" x14ac:dyDescent="0.25">
      <c r="W198"/>
      <c r="X198"/>
    </row>
    <row r="199" spans="23:24" x14ac:dyDescent="0.25">
      <c r="W199"/>
      <c r="X199"/>
    </row>
    <row r="200" spans="23:24" x14ac:dyDescent="0.25">
      <c r="W200"/>
      <c r="X200"/>
    </row>
    <row r="201" spans="23:24" x14ac:dyDescent="0.25">
      <c r="W201"/>
      <c r="X201"/>
    </row>
    <row r="202" spans="23:24" x14ac:dyDescent="0.25">
      <c r="W202"/>
      <c r="X202"/>
    </row>
    <row r="203" spans="23:24" x14ac:dyDescent="0.25">
      <c r="W203"/>
      <c r="X203"/>
    </row>
    <row r="204" spans="23:24" x14ac:dyDescent="0.25">
      <c r="W204"/>
      <c r="X204"/>
    </row>
    <row r="205" spans="23:24" x14ac:dyDescent="0.25">
      <c r="W205"/>
      <c r="X205"/>
    </row>
    <row r="206" spans="23:24" x14ac:dyDescent="0.25">
      <c r="W206"/>
      <c r="X206"/>
    </row>
    <row r="207" spans="23:24" x14ac:dyDescent="0.25">
      <c r="W207"/>
      <c r="X207"/>
    </row>
  </sheetData>
  <sortState columnSort="1" ref="D8:W69">
    <sortCondition descending="1" ref="D69:W69"/>
  </sortState>
  <mergeCells count="2">
    <mergeCell ref="B7:Y7"/>
    <mergeCell ref="B73:Y73"/>
  </mergeCells>
  <conditionalFormatting sqref="B138:B139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topLeftCell="A19" zoomScaleNormal="100" workbookViewId="0">
      <selection activeCell="S33" sqref="S33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116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95" t="s">
        <v>118</v>
      </c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7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198" t="s">
        <v>8</v>
      </c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200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38</v>
      </c>
      <c r="C10" s="32">
        <v>27</v>
      </c>
      <c r="D10" s="33">
        <v>0</v>
      </c>
      <c r="E10" s="33">
        <v>0</v>
      </c>
      <c r="F10" s="33">
        <v>0</v>
      </c>
      <c r="G10" s="32">
        <v>0</v>
      </c>
      <c r="H10" s="32">
        <v>0</v>
      </c>
      <c r="I10" s="27">
        <v>0</v>
      </c>
      <c r="J10" s="27">
        <v>0</v>
      </c>
      <c r="K10" s="28">
        <v>0</v>
      </c>
      <c r="L10" s="34">
        <v>0</v>
      </c>
      <c r="M10" s="159"/>
      <c r="N10" s="160"/>
      <c r="O10" s="36">
        <f t="shared" ref="O10:O22" si="0">SUM(C10:N10)</f>
        <v>27</v>
      </c>
      <c r="P10" s="37">
        <f>O10/304</f>
        <v>8.8815789473684209E-2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39</v>
      </c>
      <c r="C11" s="32">
        <v>25</v>
      </c>
      <c r="D11" s="33">
        <v>0</v>
      </c>
      <c r="E11" s="33">
        <v>0</v>
      </c>
      <c r="F11" s="33">
        <v>0</v>
      </c>
      <c r="G11" s="32">
        <v>0</v>
      </c>
      <c r="H11" s="32">
        <v>0</v>
      </c>
      <c r="I11" s="27">
        <v>0</v>
      </c>
      <c r="J11" s="27">
        <v>0</v>
      </c>
      <c r="K11" s="28">
        <v>0</v>
      </c>
      <c r="L11" s="34">
        <v>0</v>
      </c>
      <c r="M11" s="159"/>
      <c r="N11" s="160"/>
      <c r="O11" s="36">
        <f t="shared" si="0"/>
        <v>25</v>
      </c>
      <c r="P11" s="37">
        <f t="shared" ref="P11:P30" si="1">O11/304</f>
        <v>8.2236842105263164E-2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42</v>
      </c>
      <c r="C12" s="32">
        <v>15</v>
      </c>
      <c r="D12" s="33">
        <v>0</v>
      </c>
      <c r="E12" s="33">
        <v>0</v>
      </c>
      <c r="F12" s="33">
        <v>2</v>
      </c>
      <c r="G12" s="32">
        <v>0</v>
      </c>
      <c r="H12" s="32">
        <v>0</v>
      </c>
      <c r="I12" s="27">
        <v>0</v>
      </c>
      <c r="J12" s="27">
        <v>0</v>
      </c>
      <c r="K12" s="28">
        <v>0</v>
      </c>
      <c r="L12" s="34">
        <v>0</v>
      </c>
      <c r="M12" s="159"/>
      <c r="N12" s="160"/>
      <c r="O12" s="36">
        <f t="shared" si="0"/>
        <v>17</v>
      </c>
      <c r="P12" s="37">
        <f t="shared" si="1"/>
        <v>5.5921052631578948E-2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106</v>
      </c>
      <c r="C13" s="32">
        <v>11</v>
      </c>
      <c r="D13" s="33">
        <v>0</v>
      </c>
      <c r="E13" s="33">
        <v>0</v>
      </c>
      <c r="F13" s="33">
        <v>0</v>
      </c>
      <c r="G13" s="32">
        <v>0</v>
      </c>
      <c r="H13" s="32">
        <v>0</v>
      </c>
      <c r="I13" s="27"/>
      <c r="J13" s="27">
        <v>0</v>
      </c>
      <c r="K13" s="28">
        <v>0</v>
      </c>
      <c r="L13" s="34">
        <v>0</v>
      </c>
      <c r="M13" s="159"/>
      <c r="N13" s="160"/>
      <c r="O13" s="36">
        <f t="shared" si="0"/>
        <v>11</v>
      </c>
      <c r="P13" s="37">
        <f t="shared" si="1"/>
        <v>3.6184210526315791E-2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107</v>
      </c>
      <c r="C14" s="33">
        <v>0</v>
      </c>
      <c r="D14" s="33">
        <v>0</v>
      </c>
      <c r="E14" s="33">
        <v>0</v>
      </c>
      <c r="F14" s="33">
        <v>0</v>
      </c>
      <c r="G14" s="32">
        <v>0</v>
      </c>
      <c r="H14" s="32">
        <v>0</v>
      </c>
      <c r="I14" s="27">
        <v>0</v>
      </c>
      <c r="J14" s="27">
        <v>0</v>
      </c>
      <c r="K14" s="28">
        <v>5</v>
      </c>
      <c r="L14" s="34">
        <v>0</v>
      </c>
      <c r="M14" s="159"/>
      <c r="N14" s="160"/>
      <c r="O14" s="36">
        <f t="shared" si="0"/>
        <v>5</v>
      </c>
      <c r="P14" s="37">
        <f t="shared" si="1"/>
        <v>1.6447368421052631E-2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108</v>
      </c>
      <c r="C15" s="32">
        <v>5</v>
      </c>
      <c r="D15" s="33">
        <v>0</v>
      </c>
      <c r="E15" s="33">
        <v>0</v>
      </c>
      <c r="F15" s="33">
        <v>0</v>
      </c>
      <c r="G15" s="32">
        <v>0</v>
      </c>
      <c r="H15" s="32">
        <v>0</v>
      </c>
      <c r="I15" s="27">
        <v>0</v>
      </c>
      <c r="J15" s="27">
        <v>0</v>
      </c>
      <c r="K15" s="28">
        <v>0</v>
      </c>
      <c r="L15" s="34">
        <v>0</v>
      </c>
      <c r="M15" s="159"/>
      <c r="N15" s="160"/>
      <c r="O15" s="36">
        <f t="shared" si="0"/>
        <v>5</v>
      </c>
      <c r="P15" s="37">
        <f t="shared" si="1"/>
        <v>1.6447368421052631E-2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33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2">
        <v>0</v>
      </c>
      <c r="I16" s="27">
        <v>0</v>
      </c>
      <c r="J16" s="27">
        <v>2</v>
      </c>
      <c r="K16" s="28">
        <v>0</v>
      </c>
      <c r="L16" s="34">
        <v>0</v>
      </c>
      <c r="M16" s="159"/>
      <c r="N16" s="160"/>
      <c r="O16" s="36">
        <f t="shared" si="0"/>
        <v>2</v>
      </c>
      <c r="P16" s="37">
        <f t="shared" si="1"/>
        <v>6.5789473684210523E-3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32</v>
      </c>
      <c r="C17" s="33">
        <v>0</v>
      </c>
      <c r="D17" s="33">
        <v>0</v>
      </c>
      <c r="E17" s="33">
        <v>0</v>
      </c>
      <c r="F17" s="33">
        <v>0</v>
      </c>
      <c r="G17" s="32">
        <v>0</v>
      </c>
      <c r="H17" s="32">
        <v>2</v>
      </c>
      <c r="I17" s="27">
        <v>0</v>
      </c>
      <c r="J17" s="27">
        <v>0</v>
      </c>
      <c r="K17" s="28">
        <v>0</v>
      </c>
      <c r="L17" s="34">
        <v>0</v>
      </c>
      <c r="M17" s="159"/>
      <c r="N17" s="160"/>
      <c r="O17" s="36">
        <f t="shared" si="0"/>
        <v>2</v>
      </c>
      <c r="P17" s="37">
        <f t="shared" si="1"/>
        <v>6.5789473684210523E-3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109</v>
      </c>
      <c r="C18" s="32">
        <v>0</v>
      </c>
      <c r="D18" s="33">
        <v>0</v>
      </c>
      <c r="E18" s="33">
        <v>0</v>
      </c>
      <c r="F18" s="33">
        <v>3</v>
      </c>
      <c r="G18" s="32">
        <v>0</v>
      </c>
      <c r="H18" s="32">
        <v>0</v>
      </c>
      <c r="I18" s="27">
        <v>2</v>
      </c>
      <c r="J18" s="27">
        <v>0</v>
      </c>
      <c r="K18" s="28">
        <v>0</v>
      </c>
      <c r="L18" s="34">
        <v>0</v>
      </c>
      <c r="M18" s="159"/>
      <c r="N18" s="160"/>
      <c r="O18" s="36">
        <f t="shared" si="0"/>
        <v>5</v>
      </c>
      <c r="P18" s="37">
        <f t="shared" si="1"/>
        <v>1.6447368421052631E-2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31</v>
      </c>
      <c r="C19" s="32">
        <v>0</v>
      </c>
      <c r="D19" s="33">
        <v>0</v>
      </c>
      <c r="E19" s="33">
        <v>0</v>
      </c>
      <c r="F19" s="33">
        <v>0</v>
      </c>
      <c r="G19" s="32">
        <v>0</v>
      </c>
      <c r="H19" s="32">
        <v>0</v>
      </c>
      <c r="I19" s="27">
        <v>0</v>
      </c>
      <c r="J19" s="27">
        <v>0</v>
      </c>
      <c r="K19" s="28">
        <v>2</v>
      </c>
      <c r="L19" s="34">
        <v>0</v>
      </c>
      <c r="M19" s="159"/>
      <c r="N19" s="160"/>
      <c r="O19" s="36">
        <f t="shared" si="0"/>
        <v>2</v>
      </c>
      <c r="P19" s="37">
        <f t="shared" si="1"/>
        <v>6.5789473684210523E-3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110</v>
      </c>
      <c r="C20" s="32">
        <v>1</v>
      </c>
      <c r="D20" s="33">
        <v>0</v>
      </c>
      <c r="E20" s="33">
        <v>0</v>
      </c>
      <c r="F20" s="33">
        <v>0</v>
      </c>
      <c r="G20" s="32">
        <v>0</v>
      </c>
      <c r="H20" s="32">
        <v>0</v>
      </c>
      <c r="I20" s="27">
        <v>0</v>
      </c>
      <c r="J20" s="27">
        <v>0</v>
      </c>
      <c r="K20" s="28">
        <v>0</v>
      </c>
      <c r="L20" s="34">
        <v>0</v>
      </c>
      <c r="M20" s="159"/>
      <c r="N20" s="160"/>
      <c r="O20" s="36">
        <f t="shared" si="0"/>
        <v>1</v>
      </c>
      <c r="P20" s="37">
        <f t="shared" si="1"/>
        <v>3.2894736842105261E-3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111</v>
      </c>
      <c r="C21" s="32">
        <v>1</v>
      </c>
      <c r="D21" s="33">
        <v>0</v>
      </c>
      <c r="E21" s="33">
        <v>0</v>
      </c>
      <c r="F21" s="33">
        <v>0</v>
      </c>
      <c r="G21" s="32">
        <v>0</v>
      </c>
      <c r="H21" s="32">
        <v>0</v>
      </c>
      <c r="I21" s="27">
        <v>0</v>
      </c>
      <c r="J21" s="27">
        <v>0</v>
      </c>
      <c r="K21" s="28">
        <v>0</v>
      </c>
      <c r="L21" s="34">
        <v>0</v>
      </c>
      <c r="M21" s="159"/>
      <c r="N21" s="160"/>
      <c r="O21" s="36">
        <f t="shared" si="0"/>
        <v>1</v>
      </c>
      <c r="P21" s="37">
        <f t="shared" si="1"/>
        <v>3.2894736842105261E-3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36</v>
      </c>
      <c r="C22" s="38">
        <v>1</v>
      </c>
      <c r="D22" s="33">
        <v>0</v>
      </c>
      <c r="E22" s="33">
        <v>0</v>
      </c>
      <c r="F22" s="33">
        <v>0</v>
      </c>
      <c r="G22" s="32">
        <v>0</v>
      </c>
      <c r="H22" s="32">
        <v>0</v>
      </c>
      <c r="I22" s="27">
        <v>0</v>
      </c>
      <c r="J22" s="27">
        <v>0</v>
      </c>
      <c r="K22" s="28">
        <v>0</v>
      </c>
      <c r="L22" s="34">
        <v>0</v>
      </c>
      <c r="M22" s="159"/>
      <c r="N22" s="160"/>
      <c r="O22" s="36">
        <f t="shared" si="0"/>
        <v>1</v>
      </c>
      <c r="P22" s="37">
        <f t="shared" si="1"/>
        <v>3.2894736842105261E-3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75"/>
      <c r="C23" s="161"/>
      <c r="D23" s="161"/>
      <c r="E23" s="161"/>
      <c r="F23" s="161"/>
      <c r="G23" s="161"/>
      <c r="H23" s="161"/>
      <c r="I23" s="176"/>
      <c r="J23" s="176"/>
      <c r="K23" s="177"/>
      <c r="L23" s="159"/>
      <c r="M23" s="159"/>
      <c r="N23" s="160"/>
      <c r="O23" s="36">
        <f t="shared" ref="O23:O30" si="2">SUM(C23:N23)</f>
        <v>0</v>
      </c>
      <c r="P23" s="37">
        <f t="shared" si="1"/>
        <v>0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75"/>
      <c r="C24" s="161"/>
      <c r="D24" s="161"/>
      <c r="E24" s="161"/>
      <c r="F24" s="161"/>
      <c r="G24" s="161"/>
      <c r="H24" s="161"/>
      <c r="I24" s="176"/>
      <c r="J24" s="176"/>
      <c r="K24" s="177"/>
      <c r="L24" s="159"/>
      <c r="M24" s="159"/>
      <c r="N24" s="160"/>
      <c r="O24" s="36">
        <f t="shared" si="2"/>
        <v>0</v>
      </c>
      <c r="P24" s="37">
        <f t="shared" si="1"/>
        <v>0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75"/>
      <c r="C25" s="161"/>
      <c r="D25" s="161"/>
      <c r="E25" s="161"/>
      <c r="F25" s="161"/>
      <c r="G25" s="161"/>
      <c r="H25" s="161"/>
      <c r="I25" s="176"/>
      <c r="J25" s="176"/>
      <c r="K25" s="177"/>
      <c r="L25" s="159"/>
      <c r="M25" s="159"/>
      <c r="N25" s="160"/>
      <c r="O25" s="36">
        <f t="shared" si="2"/>
        <v>0</v>
      </c>
      <c r="P25" s="37">
        <f t="shared" si="1"/>
        <v>0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75"/>
      <c r="C26" s="178"/>
      <c r="D26" s="161"/>
      <c r="E26" s="161"/>
      <c r="F26" s="161"/>
      <c r="G26" s="161"/>
      <c r="H26" s="161"/>
      <c r="I26" s="176"/>
      <c r="J26" s="176"/>
      <c r="K26" s="177"/>
      <c r="L26" s="159"/>
      <c r="M26" s="159"/>
      <c r="N26" s="160"/>
      <c r="O26" s="36">
        <f t="shared" si="2"/>
        <v>0</v>
      </c>
      <c r="P26" s="37">
        <f t="shared" si="1"/>
        <v>0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75"/>
      <c r="C27" s="161"/>
      <c r="D27" s="161"/>
      <c r="E27" s="161"/>
      <c r="F27" s="161"/>
      <c r="G27" s="161"/>
      <c r="H27" s="161"/>
      <c r="I27" s="176"/>
      <c r="J27" s="176"/>
      <c r="K27" s="177"/>
      <c r="L27" s="159"/>
      <c r="M27" s="159"/>
      <c r="N27" s="160"/>
      <c r="O27" s="36">
        <f t="shared" si="2"/>
        <v>0</v>
      </c>
      <c r="P27" s="37">
        <f t="shared" si="1"/>
        <v>0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75"/>
      <c r="C28" s="161"/>
      <c r="D28" s="161"/>
      <c r="E28" s="161"/>
      <c r="F28" s="161"/>
      <c r="G28" s="161"/>
      <c r="H28" s="161"/>
      <c r="I28" s="176"/>
      <c r="J28" s="176"/>
      <c r="K28" s="177"/>
      <c r="L28" s="159"/>
      <c r="M28" s="159"/>
      <c r="N28" s="160"/>
      <c r="O28" s="36">
        <f t="shared" si="2"/>
        <v>0</v>
      </c>
      <c r="P28" s="37">
        <f t="shared" si="1"/>
        <v>0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75"/>
      <c r="C29" s="161"/>
      <c r="D29" s="161"/>
      <c r="E29" s="161"/>
      <c r="F29" s="161"/>
      <c r="G29" s="161"/>
      <c r="H29" s="161"/>
      <c r="I29" s="176"/>
      <c r="J29" s="176"/>
      <c r="K29" s="177"/>
      <c r="L29" s="159"/>
      <c r="M29" s="159"/>
      <c r="N29" s="160"/>
      <c r="O29" s="36">
        <f t="shared" si="2"/>
        <v>0</v>
      </c>
      <c r="P29" s="37">
        <f t="shared" si="1"/>
        <v>0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75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36">
        <f t="shared" si="2"/>
        <v>0</v>
      </c>
      <c r="P30" s="37">
        <f t="shared" si="1"/>
        <v>0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f t="shared" ref="C31:K31" si="3">SUM(C10:C30)</f>
        <v>86</v>
      </c>
      <c r="D31" s="40">
        <f t="shared" si="3"/>
        <v>0</v>
      </c>
      <c r="E31" s="40">
        <f t="shared" si="3"/>
        <v>0</v>
      </c>
      <c r="F31" s="40">
        <f t="shared" si="3"/>
        <v>5</v>
      </c>
      <c r="G31" s="40">
        <f t="shared" si="3"/>
        <v>0</v>
      </c>
      <c r="H31" s="41">
        <f t="shared" si="3"/>
        <v>2</v>
      </c>
      <c r="I31" s="41">
        <f t="shared" si="3"/>
        <v>2</v>
      </c>
      <c r="J31" s="41">
        <f t="shared" si="3"/>
        <v>2</v>
      </c>
      <c r="K31" s="42">
        <f t="shared" si="3"/>
        <v>7</v>
      </c>
      <c r="L31" s="43"/>
      <c r="M31" s="43"/>
      <c r="N31" s="44"/>
      <c r="O31" s="45">
        <f>SUM(C31:N31)</f>
        <v>104</v>
      </c>
      <c r="P31" s="46">
        <f>O31/304</f>
        <v>0.34210526315789475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95" t="s">
        <v>119</v>
      </c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7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198" t="s">
        <v>8</v>
      </c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200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35</v>
      </c>
      <c r="C37" s="32">
        <v>0</v>
      </c>
      <c r="D37" s="33">
        <v>0</v>
      </c>
      <c r="E37" s="33">
        <v>0</v>
      </c>
      <c r="F37" s="33">
        <v>0</v>
      </c>
      <c r="G37" s="32"/>
      <c r="H37" s="32">
        <v>0</v>
      </c>
      <c r="I37" s="27">
        <v>0</v>
      </c>
      <c r="J37" s="27">
        <v>134</v>
      </c>
      <c r="K37" s="28">
        <v>0</v>
      </c>
      <c r="L37" s="34">
        <v>0</v>
      </c>
      <c r="M37" s="34">
        <v>0</v>
      </c>
      <c r="N37" s="35">
        <v>0</v>
      </c>
      <c r="O37" s="57">
        <f t="shared" ref="O37:O57" si="4">SUM(C37:N37)</f>
        <v>134</v>
      </c>
      <c r="P37" s="56">
        <v>0.36712328767123287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2">
        <v>0</v>
      </c>
      <c r="D38" s="33">
        <v>0</v>
      </c>
      <c r="E38" s="33">
        <v>91</v>
      </c>
      <c r="F38" s="33">
        <v>0</v>
      </c>
      <c r="G38" s="32">
        <v>0</v>
      </c>
      <c r="H38" s="32">
        <v>1</v>
      </c>
      <c r="I38" s="27">
        <v>25</v>
      </c>
      <c r="J38" s="27">
        <v>1</v>
      </c>
      <c r="K38" s="28">
        <v>0</v>
      </c>
      <c r="L38" s="34">
        <v>0</v>
      </c>
      <c r="M38" s="34">
        <v>0</v>
      </c>
      <c r="N38" s="35">
        <v>0</v>
      </c>
      <c r="O38" s="57">
        <f t="shared" si="4"/>
        <v>118</v>
      </c>
      <c r="P38" s="56">
        <v>0.32328767123287672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2">
        <v>1</v>
      </c>
      <c r="I39" s="27">
        <v>38</v>
      </c>
      <c r="J39" s="27">
        <v>41</v>
      </c>
      <c r="K39" s="28">
        <v>0</v>
      </c>
      <c r="L39" s="34">
        <v>0</v>
      </c>
      <c r="M39" s="34">
        <v>0</v>
      </c>
      <c r="N39" s="35">
        <v>0</v>
      </c>
      <c r="O39" s="57">
        <f t="shared" si="4"/>
        <v>80</v>
      </c>
      <c r="P39" s="56">
        <v>0.21917808219178081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36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2">
        <v>39</v>
      </c>
      <c r="I40" s="27">
        <v>0</v>
      </c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57">
        <f t="shared" si="4"/>
        <v>39</v>
      </c>
      <c r="P40" s="56">
        <v>0.10684931506849316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31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10</v>
      </c>
      <c r="I41" s="27">
        <v>9</v>
      </c>
      <c r="J41" s="27">
        <v>19</v>
      </c>
      <c r="K41" s="28">
        <v>0</v>
      </c>
      <c r="L41" s="34">
        <v>0</v>
      </c>
      <c r="M41" s="34">
        <v>0</v>
      </c>
      <c r="N41" s="35">
        <v>0</v>
      </c>
      <c r="O41" s="57">
        <f t="shared" si="4"/>
        <v>38</v>
      </c>
      <c r="P41" s="56">
        <v>0.10410958904109589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32</v>
      </c>
      <c r="C42" s="32">
        <v>0</v>
      </c>
      <c r="D42" s="33">
        <v>0</v>
      </c>
      <c r="E42" s="33">
        <v>0</v>
      </c>
      <c r="F42" s="33">
        <v>0</v>
      </c>
      <c r="G42" s="32">
        <v>0</v>
      </c>
      <c r="H42" s="32">
        <v>30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57">
        <f t="shared" si="4"/>
        <v>30</v>
      </c>
      <c r="P42" s="56">
        <v>8.2191780821917804E-2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45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27</v>
      </c>
      <c r="K43" s="28">
        <v>3</v>
      </c>
      <c r="L43" s="34">
        <v>0</v>
      </c>
      <c r="M43" s="34">
        <v>0</v>
      </c>
      <c r="N43" s="35">
        <v>0</v>
      </c>
      <c r="O43" s="57">
        <f t="shared" si="4"/>
        <v>30</v>
      </c>
      <c r="P43" s="56">
        <v>8.2191780821917804E-2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38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29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57">
        <f t="shared" si="4"/>
        <v>29</v>
      </c>
      <c r="P44" s="56">
        <v>7.9452054794520555E-2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63</v>
      </c>
      <c r="C45" s="32">
        <v>0</v>
      </c>
      <c r="D45" s="33">
        <v>0</v>
      </c>
      <c r="E45" s="33">
        <v>0</v>
      </c>
      <c r="F45" s="33"/>
      <c r="G45" s="32">
        <v>0</v>
      </c>
      <c r="H45" s="32">
        <v>0</v>
      </c>
      <c r="I45" s="27">
        <v>0</v>
      </c>
      <c r="J45" s="27">
        <v>20</v>
      </c>
      <c r="K45" s="28">
        <v>0</v>
      </c>
      <c r="L45" s="34">
        <v>0</v>
      </c>
      <c r="M45" s="34">
        <v>0</v>
      </c>
      <c r="N45" s="35">
        <v>0</v>
      </c>
      <c r="O45" s="57">
        <f t="shared" si="4"/>
        <v>20</v>
      </c>
      <c r="P45" s="56">
        <v>5.4794520547945202E-2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15</v>
      </c>
      <c r="K46" s="28">
        <v>0</v>
      </c>
      <c r="L46" s="34">
        <v>0</v>
      </c>
      <c r="M46" s="34">
        <v>0</v>
      </c>
      <c r="N46" s="35">
        <v>0</v>
      </c>
      <c r="O46" s="162">
        <f t="shared" si="4"/>
        <v>15</v>
      </c>
      <c r="P46" s="56">
        <v>4.1095890410958902E-2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39</v>
      </c>
      <c r="C47" s="32">
        <v>0</v>
      </c>
      <c r="D47" s="33">
        <v>0</v>
      </c>
      <c r="E47" s="33">
        <v>0</v>
      </c>
      <c r="F47" s="33">
        <v>0</v>
      </c>
      <c r="G47" s="32">
        <v>0</v>
      </c>
      <c r="H47" s="32">
        <v>10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162">
        <f t="shared" si="4"/>
        <v>10</v>
      </c>
      <c r="P47" s="56">
        <v>2.7397260273972601E-2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2">
        <v>6</v>
      </c>
      <c r="I48" s="27">
        <v>1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162">
        <f t="shared" si="4"/>
        <v>7</v>
      </c>
      <c r="P48" s="56">
        <v>1.9178082191780823E-2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112</v>
      </c>
      <c r="C49" s="38">
        <v>0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6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162">
        <f t="shared" si="4"/>
        <v>6</v>
      </c>
      <c r="P49" s="56">
        <v>1.643835616438356E-2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46</v>
      </c>
      <c r="C50" s="32">
        <v>0</v>
      </c>
      <c r="D50" s="33">
        <v>0</v>
      </c>
      <c r="E50" s="33">
        <v>0</v>
      </c>
      <c r="F50" s="33">
        <v>0</v>
      </c>
      <c r="G50" s="32">
        <v>0</v>
      </c>
      <c r="H50" s="32">
        <v>3</v>
      </c>
      <c r="I50" s="27">
        <v>0</v>
      </c>
      <c r="J50" s="27">
        <v>0</v>
      </c>
      <c r="K50" s="28">
        <v>0</v>
      </c>
      <c r="L50" s="34">
        <v>0</v>
      </c>
      <c r="M50" s="34">
        <v>0</v>
      </c>
      <c r="N50" s="35">
        <v>0</v>
      </c>
      <c r="O50" s="162">
        <f t="shared" si="4"/>
        <v>3</v>
      </c>
      <c r="P50" s="56">
        <v>8.21917808219178E-3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113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2">
        <v>0</v>
      </c>
      <c r="I51" s="27">
        <v>2</v>
      </c>
      <c r="J51" s="27">
        <v>0</v>
      </c>
      <c r="K51" s="28">
        <v>0</v>
      </c>
      <c r="L51" s="34">
        <v>0</v>
      </c>
      <c r="M51" s="34">
        <v>0</v>
      </c>
      <c r="N51" s="35">
        <v>0</v>
      </c>
      <c r="O51" s="162">
        <f t="shared" si="4"/>
        <v>2</v>
      </c>
      <c r="P51" s="56">
        <v>5.4794520547945206E-3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106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2">
        <v>1</v>
      </c>
      <c r="I52" s="27">
        <v>0</v>
      </c>
      <c r="J52" s="27">
        <v>0</v>
      </c>
      <c r="K52" s="28">
        <v>0</v>
      </c>
      <c r="L52" s="34">
        <v>0</v>
      </c>
      <c r="M52" s="34">
        <v>0</v>
      </c>
      <c r="N52" s="35">
        <v>0</v>
      </c>
      <c r="O52" s="162">
        <f t="shared" si="4"/>
        <v>1</v>
      </c>
      <c r="P52" s="56">
        <v>2.7397260273972603E-3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114</v>
      </c>
      <c r="C53" s="38">
        <v>0</v>
      </c>
      <c r="D53" s="33">
        <v>0</v>
      </c>
      <c r="E53" s="33">
        <v>0</v>
      </c>
      <c r="F53" s="33">
        <v>0</v>
      </c>
      <c r="G53" s="32">
        <v>0</v>
      </c>
      <c r="H53" s="32">
        <v>1</v>
      </c>
      <c r="I53" s="27">
        <v>0</v>
      </c>
      <c r="J53" s="27">
        <v>0</v>
      </c>
      <c r="K53" s="28">
        <v>0</v>
      </c>
      <c r="L53" s="34">
        <v>0</v>
      </c>
      <c r="M53" s="34">
        <v>0</v>
      </c>
      <c r="N53" s="35">
        <v>0</v>
      </c>
      <c r="O53" s="162">
        <f t="shared" si="4"/>
        <v>1</v>
      </c>
      <c r="P53" s="56">
        <v>2.7397260273972603E-3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115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2">
        <v>1</v>
      </c>
      <c r="I54" s="27">
        <v>0</v>
      </c>
      <c r="J54" s="27">
        <v>0</v>
      </c>
      <c r="K54" s="28">
        <v>0</v>
      </c>
      <c r="L54" s="34">
        <v>0</v>
      </c>
      <c r="M54" s="34">
        <v>0</v>
      </c>
      <c r="N54" s="35">
        <v>0</v>
      </c>
      <c r="O54" s="162">
        <f t="shared" si="4"/>
        <v>1</v>
      </c>
      <c r="P54" s="56">
        <v>2.7397260273972603E-3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2">
        <v>1</v>
      </c>
      <c r="I55" s="27">
        <v>0</v>
      </c>
      <c r="J55" s="27">
        <v>0</v>
      </c>
      <c r="K55" s="28">
        <v>0</v>
      </c>
      <c r="L55" s="34">
        <v>0</v>
      </c>
      <c r="M55" s="34">
        <v>0</v>
      </c>
      <c r="N55" s="35">
        <v>0</v>
      </c>
      <c r="O55" s="162">
        <f t="shared" si="4"/>
        <v>1</v>
      </c>
      <c r="P55" s="56">
        <v>2.7397260273972603E-3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51</v>
      </c>
      <c r="C56" s="32">
        <v>0</v>
      </c>
      <c r="D56" s="33">
        <v>0</v>
      </c>
      <c r="E56" s="33">
        <v>0</v>
      </c>
      <c r="F56" s="33">
        <v>0</v>
      </c>
      <c r="G56" s="32">
        <v>0</v>
      </c>
      <c r="H56" s="32">
        <v>3</v>
      </c>
      <c r="I56" s="27">
        <v>0</v>
      </c>
      <c r="J56" s="27">
        <v>0</v>
      </c>
      <c r="K56" s="28">
        <v>0</v>
      </c>
      <c r="L56" s="34">
        <v>0</v>
      </c>
      <c r="M56" s="34">
        <v>0</v>
      </c>
      <c r="N56" s="35">
        <v>0</v>
      </c>
      <c r="O56" s="162">
        <f t="shared" si="4"/>
        <v>3</v>
      </c>
      <c r="P56" s="56">
        <v>8.21917808219178E-3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f t="shared" ref="C57:N57" si="5">SUM(C37:C56)</f>
        <v>0</v>
      </c>
      <c r="D57" s="40">
        <f t="shared" si="5"/>
        <v>0</v>
      </c>
      <c r="E57" s="40">
        <f t="shared" si="5"/>
        <v>91</v>
      </c>
      <c r="F57" s="40">
        <f t="shared" si="5"/>
        <v>0</v>
      </c>
      <c r="G57" s="40">
        <f t="shared" si="5"/>
        <v>0</v>
      </c>
      <c r="H57" s="41">
        <f t="shared" si="5"/>
        <v>136</v>
      </c>
      <c r="I57" s="41">
        <f t="shared" si="5"/>
        <v>81</v>
      </c>
      <c r="J57" s="41">
        <f t="shared" si="5"/>
        <v>257</v>
      </c>
      <c r="K57" s="42">
        <f t="shared" si="5"/>
        <v>3</v>
      </c>
      <c r="L57" s="43">
        <f t="shared" si="5"/>
        <v>0</v>
      </c>
      <c r="M57" s="43">
        <f t="shared" si="5"/>
        <v>0</v>
      </c>
      <c r="N57" s="44">
        <f t="shared" si="5"/>
        <v>0</v>
      </c>
      <c r="O57" s="164">
        <f t="shared" si="4"/>
        <v>568</v>
      </c>
      <c r="P57" s="165">
        <v>2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2"/>
      <c r="C58" s="3"/>
      <c r="D58" s="3"/>
      <c r="E58" s="3"/>
      <c r="F58" s="4"/>
      <c r="G58" s="4"/>
      <c r="H58" s="4"/>
      <c r="I58" s="5"/>
      <c r="J58" s="6"/>
      <c r="K58" s="5"/>
      <c r="L58" s="2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7" t="s">
        <v>2</v>
      </c>
      <c r="C59" s="6"/>
      <c r="D59" s="8"/>
      <c r="E59" s="5"/>
      <c r="F59" s="3"/>
      <c r="G59" s="3"/>
      <c r="H59" s="5"/>
      <c r="I59" s="5"/>
      <c r="J59" s="2"/>
      <c r="K59" s="2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0" t="s">
        <v>117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</sheetData>
  <mergeCells count="4">
    <mergeCell ref="B7:P7"/>
    <mergeCell ref="C8:P8"/>
    <mergeCell ref="B34:P34"/>
    <mergeCell ref="C35:P35"/>
  </mergeCells>
  <conditionalFormatting sqref="C2:E5">
    <cfRule type="cellIs" dxfId="2" priority="2" stopIfTrue="1" operator="equal">
      <formula>"various"</formula>
    </cfRule>
  </conditionalFormatting>
  <conditionalFormatting sqref="B59:B60">
    <cfRule type="cellIs" dxfId="1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"/>
  <sheetViews>
    <sheetView tabSelected="1" zoomScale="95" zoomScaleNormal="95" workbookViewId="0">
      <selection activeCell="H40" sqref="H40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124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20" t="s">
        <v>125</v>
      </c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2"/>
      <c r="R7" s="21"/>
      <c r="S7" s="21"/>
      <c r="T7" s="21"/>
    </row>
    <row r="8" spans="1:20" x14ac:dyDescent="0.25">
      <c r="A8" s="21"/>
      <c r="B8" s="98"/>
      <c r="C8" s="99"/>
      <c r="D8" s="106" t="s">
        <v>38</v>
      </c>
      <c r="E8" s="106" t="s">
        <v>39</v>
      </c>
      <c r="F8" s="106" t="s">
        <v>42</v>
      </c>
      <c r="G8" s="106" t="s">
        <v>106</v>
      </c>
      <c r="H8" s="106" t="s">
        <v>108</v>
      </c>
      <c r="I8" s="106" t="s">
        <v>107</v>
      </c>
      <c r="J8" s="106" t="s">
        <v>33</v>
      </c>
      <c r="K8" s="106" t="s">
        <v>109</v>
      </c>
      <c r="L8" s="106" t="s">
        <v>31</v>
      </c>
      <c r="M8" s="106" t="s">
        <v>32</v>
      </c>
      <c r="N8" s="106" t="s">
        <v>110</v>
      </c>
      <c r="O8" s="106" t="s">
        <v>36</v>
      </c>
      <c r="P8" s="106" t="s">
        <v>111</v>
      </c>
      <c r="Q8" s="100" t="s">
        <v>73</v>
      </c>
      <c r="R8" s="21"/>
      <c r="S8" s="21"/>
      <c r="T8" s="21"/>
    </row>
    <row r="9" spans="1:20" x14ac:dyDescent="0.25">
      <c r="A9" s="21"/>
      <c r="B9" s="108" t="s">
        <v>65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58</v>
      </c>
      <c r="D10" s="95">
        <v>27</v>
      </c>
      <c r="E10" s="95">
        <v>25</v>
      </c>
      <c r="F10" s="95">
        <v>15</v>
      </c>
      <c r="G10" s="95">
        <v>11</v>
      </c>
      <c r="H10" s="95">
        <v>5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1</v>
      </c>
      <c r="O10" s="95">
        <v>1</v>
      </c>
      <c r="P10" s="95">
        <v>1</v>
      </c>
      <c r="Q10" s="97">
        <f>SUM(D10:P10)</f>
        <v>86</v>
      </c>
      <c r="R10" s="21"/>
      <c r="S10" s="21"/>
      <c r="T10" s="21"/>
    </row>
    <row r="11" spans="1:20" x14ac:dyDescent="0.25">
      <c r="A11" s="21"/>
      <c r="B11" s="103"/>
      <c r="C11" s="95" t="s">
        <v>59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f>SUM(D11:P11)</f>
        <v>0</v>
      </c>
      <c r="R11" s="21"/>
      <c r="S11" s="21"/>
      <c r="T11" s="21"/>
    </row>
    <row r="12" spans="1:20" x14ac:dyDescent="0.25">
      <c r="A12" s="21"/>
      <c r="B12" s="103"/>
      <c r="C12" s="95" t="s">
        <v>77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f>SUM(D12:P12)</f>
        <v>0</v>
      </c>
      <c r="R12" s="21"/>
      <c r="S12" s="21"/>
      <c r="T12" s="21"/>
    </row>
    <row r="13" spans="1:20" x14ac:dyDescent="0.25">
      <c r="A13" s="21"/>
      <c r="B13" s="103"/>
      <c r="C13" s="95" t="s">
        <v>78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f>SUM(D13:P13)</f>
        <v>0</v>
      </c>
      <c r="R13" s="21"/>
      <c r="S13" s="21"/>
      <c r="T13" s="21"/>
    </row>
    <row r="14" spans="1:20" x14ac:dyDescent="0.25">
      <c r="A14" s="21"/>
      <c r="B14" s="108" t="s">
        <v>66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58</v>
      </c>
      <c r="D15" s="95">
        <v>0</v>
      </c>
      <c r="E15" s="95">
        <v>0</v>
      </c>
      <c r="F15" s="95">
        <v>0</v>
      </c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7">
        <f>SUM(D15:P15)</f>
        <v>0</v>
      </c>
      <c r="R15" s="21"/>
      <c r="S15" s="21"/>
      <c r="T15" s="21"/>
    </row>
    <row r="16" spans="1:20" x14ac:dyDescent="0.25">
      <c r="A16" s="21"/>
      <c r="B16" s="103"/>
      <c r="C16" s="95" t="s">
        <v>59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7">
        <f>SUM(D16:P16)</f>
        <v>0</v>
      </c>
      <c r="R16" s="21"/>
      <c r="S16" s="21"/>
      <c r="T16" s="21"/>
    </row>
    <row r="17" spans="1:20" x14ac:dyDescent="0.25">
      <c r="A17" s="21"/>
      <c r="B17" s="103"/>
      <c r="C17" s="95" t="s">
        <v>77</v>
      </c>
      <c r="D17" s="95">
        <v>0</v>
      </c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7">
        <f>SUM(D17:P17)</f>
        <v>0</v>
      </c>
      <c r="R17" s="21"/>
      <c r="S17" s="21"/>
      <c r="T17" s="21"/>
    </row>
    <row r="18" spans="1:20" x14ac:dyDescent="0.25">
      <c r="A18" s="21"/>
      <c r="B18" s="103"/>
      <c r="C18" s="95" t="s">
        <v>78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7">
        <f>SUM(D18:P18)</f>
        <v>0</v>
      </c>
      <c r="R18" s="21"/>
      <c r="S18" s="21"/>
      <c r="T18" s="21"/>
    </row>
    <row r="19" spans="1:20" x14ac:dyDescent="0.25">
      <c r="A19" s="21"/>
      <c r="B19" s="108" t="s">
        <v>67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58</v>
      </c>
      <c r="D20" s="95">
        <v>0</v>
      </c>
      <c r="E20" s="95">
        <v>0</v>
      </c>
      <c r="F20" s="95">
        <v>0</v>
      </c>
      <c r="G20" s="95">
        <v>0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7">
        <f>SUM(D20:P20)</f>
        <v>0</v>
      </c>
      <c r="R20" s="21"/>
      <c r="S20" s="21"/>
      <c r="T20" s="21"/>
    </row>
    <row r="21" spans="1:20" x14ac:dyDescent="0.25">
      <c r="A21" s="21"/>
      <c r="B21" s="103"/>
      <c r="C21" s="95" t="s">
        <v>59</v>
      </c>
      <c r="D21" s="95">
        <v>0</v>
      </c>
      <c r="E21" s="95">
        <v>0</v>
      </c>
      <c r="F21" s="95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7">
        <f>SUM(D21:P21)</f>
        <v>0</v>
      </c>
      <c r="R21" s="21"/>
      <c r="S21" s="21"/>
      <c r="T21" s="21"/>
    </row>
    <row r="22" spans="1:20" x14ac:dyDescent="0.25">
      <c r="A22" s="21"/>
      <c r="B22" s="103"/>
      <c r="C22" s="95" t="s">
        <v>77</v>
      </c>
      <c r="D22" s="95">
        <v>0</v>
      </c>
      <c r="E22" s="95">
        <v>0</v>
      </c>
      <c r="F22" s="95">
        <v>0</v>
      </c>
      <c r="G22" s="95">
        <v>0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7">
        <f>SUM(D22:P22)</f>
        <v>0</v>
      </c>
      <c r="R22" s="21"/>
      <c r="S22" s="21"/>
      <c r="T22" s="21"/>
    </row>
    <row r="23" spans="1:20" x14ac:dyDescent="0.25">
      <c r="A23" s="21"/>
      <c r="B23" s="103"/>
      <c r="C23" s="95" t="s">
        <v>78</v>
      </c>
      <c r="D23" s="95">
        <v>0</v>
      </c>
      <c r="E23" s="95">
        <v>0</v>
      </c>
      <c r="F23" s="95">
        <v>0</v>
      </c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7">
        <f>SUM(D23:P23)</f>
        <v>0</v>
      </c>
      <c r="R23" s="21"/>
      <c r="S23" s="21"/>
      <c r="T23" s="21"/>
    </row>
    <row r="24" spans="1:20" x14ac:dyDescent="0.25">
      <c r="A24" s="21"/>
      <c r="B24" s="108" t="s">
        <v>68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58</v>
      </c>
      <c r="D25" s="95">
        <v>0</v>
      </c>
      <c r="E25" s="95">
        <v>0</v>
      </c>
      <c r="F25" s="95">
        <v>2</v>
      </c>
      <c r="G25" s="95">
        <v>0</v>
      </c>
      <c r="H25" s="95">
        <v>0</v>
      </c>
      <c r="I25" s="95">
        <v>0</v>
      </c>
      <c r="J25" s="95">
        <v>2</v>
      </c>
      <c r="K25" s="95">
        <v>0</v>
      </c>
      <c r="L25" s="95">
        <v>0</v>
      </c>
      <c r="M25" s="95">
        <v>0</v>
      </c>
      <c r="N25" s="95">
        <v>0</v>
      </c>
      <c r="O25" s="95">
        <v>0</v>
      </c>
      <c r="P25" s="95">
        <v>0</v>
      </c>
      <c r="Q25" s="97">
        <f>SUM(D25:P25)</f>
        <v>4</v>
      </c>
      <c r="R25" s="21"/>
      <c r="S25" s="21"/>
      <c r="T25" s="21"/>
    </row>
    <row r="26" spans="1:20" x14ac:dyDescent="0.25">
      <c r="A26" s="21"/>
      <c r="B26" s="103"/>
      <c r="C26" s="95" t="s">
        <v>59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1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7">
        <f>SUM(D26:P26)</f>
        <v>1</v>
      </c>
      <c r="R26" s="21"/>
      <c r="S26" s="21"/>
      <c r="T26" s="21"/>
    </row>
    <row r="27" spans="1:20" x14ac:dyDescent="0.25">
      <c r="A27" s="21"/>
      <c r="B27" s="103"/>
      <c r="C27" s="95" t="s">
        <v>77</v>
      </c>
      <c r="D27" s="95">
        <v>0</v>
      </c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7">
        <f>SUM(D27:P27)</f>
        <v>0</v>
      </c>
      <c r="R27" s="21"/>
      <c r="S27" s="21"/>
      <c r="T27" s="21"/>
    </row>
    <row r="28" spans="1:20" x14ac:dyDescent="0.25">
      <c r="A28" s="21"/>
      <c r="B28" s="103"/>
      <c r="C28" s="95" t="s">
        <v>78</v>
      </c>
      <c r="D28" s="95">
        <v>0</v>
      </c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7">
        <f>SUM(D28:P28)</f>
        <v>0</v>
      </c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58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7">
        <f>SUM(D30:P30)</f>
        <v>0</v>
      </c>
      <c r="R30" s="21"/>
      <c r="S30" s="21"/>
      <c r="T30" s="21"/>
    </row>
    <row r="31" spans="1:20" x14ac:dyDescent="0.25">
      <c r="A31" s="21"/>
      <c r="B31" s="103"/>
      <c r="C31" s="95" t="s">
        <v>59</v>
      </c>
      <c r="D31" s="95">
        <v>0</v>
      </c>
      <c r="E31" s="95">
        <v>0</v>
      </c>
      <c r="F31" s="95">
        <v>0</v>
      </c>
      <c r="G31" s="95">
        <v>0</v>
      </c>
      <c r="H31" s="95">
        <v>0</v>
      </c>
      <c r="I31" s="95">
        <v>0</v>
      </c>
      <c r="J31" s="95">
        <v>0</v>
      </c>
      <c r="K31" s="95">
        <v>0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7">
        <f>SUM(D31:P31)</f>
        <v>0</v>
      </c>
      <c r="R31" s="21"/>
      <c r="S31" s="21"/>
      <c r="T31" s="21"/>
    </row>
    <row r="32" spans="1:20" x14ac:dyDescent="0.25">
      <c r="A32" s="21"/>
      <c r="B32" s="103"/>
      <c r="C32" s="95" t="s">
        <v>77</v>
      </c>
      <c r="D32" s="95">
        <v>0</v>
      </c>
      <c r="E32" s="95">
        <v>0</v>
      </c>
      <c r="F32" s="95">
        <v>0</v>
      </c>
      <c r="G32" s="95">
        <v>0</v>
      </c>
      <c r="H32" s="95">
        <v>0</v>
      </c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7">
        <f>SUM(D32:P32)</f>
        <v>0</v>
      </c>
      <c r="R32" s="21"/>
      <c r="S32" s="21"/>
      <c r="T32" s="21"/>
    </row>
    <row r="33" spans="1:20" x14ac:dyDescent="0.25">
      <c r="A33" s="21"/>
      <c r="B33" s="103"/>
      <c r="C33" s="95" t="s">
        <v>78</v>
      </c>
      <c r="D33" s="95">
        <v>0</v>
      </c>
      <c r="E33" s="95">
        <v>0</v>
      </c>
      <c r="F33" s="95">
        <v>0</v>
      </c>
      <c r="G33" s="95">
        <v>0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7">
        <f>SUM(D33:P33)</f>
        <v>0</v>
      </c>
      <c r="R33" s="21"/>
      <c r="S33" s="21"/>
      <c r="T33" s="21"/>
    </row>
    <row r="34" spans="1:20" x14ac:dyDescent="0.25">
      <c r="A34" s="21"/>
      <c r="B34" s="108" t="s">
        <v>69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58</v>
      </c>
      <c r="D35" s="95">
        <v>0</v>
      </c>
      <c r="E35" s="95">
        <v>0</v>
      </c>
      <c r="F35" s="95">
        <v>0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1</v>
      </c>
      <c r="N35" s="95">
        <v>0</v>
      </c>
      <c r="O35" s="95">
        <v>0</v>
      </c>
      <c r="P35" s="95">
        <v>0</v>
      </c>
      <c r="Q35" s="97">
        <f>SUM(D35:P35)</f>
        <v>1</v>
      </c>
      <c r="R35" s="21"/>
      <c r="S35" s="21"/>
      <c r="T35" s="21"/>
    </row>
    <row r="36" spans="1:20" x14ac:dyDescent="0.25">
      <c r="A36" s="21"/>
      <c r="B36" s="103"/>
      <c r="C36" s="95" t="s">
        <v>59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</v>
      </c>
      <c r="N36" s="95">
        <v>0</v>
      </c>
      <c r="O36" s="95">
        <v>0</v>
      </c>
      <c r="P36" s="95">
        <v>0</v>
      </c>
      <c r="Q36" s="97">
        <f>SUM(D36:P36)</f>
        <v>1</v>
      </c>
      <c r="R36" s="21"/>
      <c r="S36" s="21"/>
      <c r="T36" s="21"/>
    </row>
    <row r="37" spans="1:20" x14ac:dyDescent="0.25">
      <c r="A37" s="21"/>
      <c r="B37" s="103"/>
      <c r="C37" s="95" t="s">
        <v>77</v>
      </c>
      <c r="D37" s="95">
        <v>0</v>
      </c>
      <c r="E37" s="95">
        <v>0</v>
      </c>
      <c r="F37" s="95">
        <v>0</v>
      </c>
      <c r="G37" s="95">
        <v>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7">
        <f>SUM(D37:P37)</f>
        <v>0</v>
      </c>
      <c r="R37" s="21"/>
      <c r="S37" s="21"/>
      <c r="T37" s="21"/>
    </row>
    <row r="38" spans="1:20" x14ac:dyDescent="0.25">
      <c r="A38" s="21"/>
      <c r="B38" s="103"/>
      <c r="C38" s="95" t="s">
        <v>78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7">
        <f>SUM(D38:P38)</f>
        <v>0</v>
      </c>
      <c r="R38" s="21"/>
      <c r="S38" s="21"/>
      <c r="T38" s="21"/>
    </row>
    <row r="39" spans="1:20" x14ac:dyDescent="0.25">
      <c r="A39" s="21"/>
      <c r="B39" s="108" t="s">
        <v>70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58</v>
      </c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5">
        <v>0</v>
      </c>
      <c r="J40" s="95">
        <v>0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7">
        <f>SUM(D40:P40)</f>
        <v>1</v>
      </c>
      <c r="R40" s="21"/>
      <c r="S40" s="21"/>
      <c r="T40" s="21"/>
    </row>
    <row r="41" spans="1:20" x14ac:dyDescent="0.25">
      <c r="A41" s="21"/>
      <c r="B41" s="103"/>
      <c r="C41" s="95" t="s">
        <v>59</v>
      </c>
      <c r="D41" s="95">
        <v>0</v>
      </c>
      <c r="E41" s="95">
        <v>0</v>
      </c>
      <c r="F41" s="95">
        <v>0</v>
      </c>
      <c r="G41" s="95">
        <v>0</v>
      </c>
      <c r="H41" s="95">
        <v>0</v>
      </c>
      <c r="I41" s="95">
        <v>0</v>
      </c>
      <c r="J41" s="95">
        <v>0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7">
        <f>SUM(D41:P41)</f>
        <v>1</v>
      </c>
      <c r="R41" s="21"/>
      <c r="S41" s="21"/>
      <c r="T41" s="21"/>
    </row>
    <row r="42" spans="1:20" x14ac:dyDescent="0.25">
      <c r="A42" s="21"/>
      <c r="B42" s="103"/>
      <c r="C42" s="95" t="s">
        <v>77</v>
      </c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7">
        <f>SUM(D42:P42)</f>
        <v>0</v>
      </c>
      <c r="R42" s="21"/>
      <c r="S42" s="21"/>
      <c r="T42" s="21"/>
    </row>
    <row r="43" spans="1:20" x14ac:dyDescent="0.25">
      <c r="A43" s="21"/>
      <c r="B43" s="103"/>
      <c r="C43" s="95" t="s">
        <v>78</v>
      </c>
      <c r="D43" s="95">
        <v>0</v>
      </c>
      <c r="E43" s="95">
        <v>0</v>
      </c>
      <c r="F43" s="95">
        <v>0</v>
      </c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7">
        <f>SUM(D43:P43)</f>
        <v>0</v>
      </c>
      <c r="R43" s="21"/>
      <c r="S43" s="21"/>
      <c r="T43" s="21"/>
    </row>
    <row r="44" spans="1:20" x14ac:dyDescent="0.25">
      <c r="A44" s="21"/>
      <c r="B44" s="108" t="s">
        <v>71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58</v>
      </c>
      <c r="D45" s="95">
        <v>0</v>
      </c>
      <c r="E45" s="95">
        <v>0</v>
      </c>
      <c r="F45" s="95">
        <v>0</v>
      </c>
      <c r="G45" s="95">
        <v>0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7">
        <f>SUM(D45:P45)</f>
        <v>0</v>
      </c>
      <c r="R45" s="21"/>
      <c r="S45" s="21"/>
      <c r="T45" s="21"/>
    </row>
    <row r="46" spans="1:20" x14ac:dyDescent="0.25">
      <c r="A46" s="21"/>
      <c r="B46" s="103"/>
      <c r="C46" s="95" t="s">
        <v>59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2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7">
        <f>SUM(D46:P46)</f>
        <v>2</v>
      </c>
      <c r="R46" s="21"/>
      <c r="S46" s="21"/>
      <c r="T46" s="21"/>
    </row>
    <row r="47" spans="1:20" x14ac:dyDescent="0.25">
      <c r="A47" s="21"/>
      <c r="B47" s="103"/>
      <c r="C47" s="95" t="s">
        <v>77</v>
      </c>
      <c r="D47" s="95">
        <v>0</v>
      </c>
      <c r="E47" s="95">
        <v>0</v>
      </c>
      <c r="F47" s="95">
        <v>0</v>
      </c>
      <c r="G47" s="95">
        <v>0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7">
        <f>SUM(D47:P47)</f>
        <v>0</v>
      </c>
      <c r="R47" s="21"/>
      <c r="S47" s="21"/>
      <c r="T47" s="21"/>
    </row>
    <row r="48" spans="1:20" x14ac:dyDescent="0.25">
      <c r="A48" s="21"/>
      <c r="B48" s="103"/>
      <c r="C48" s="95" t="s">
        <v>78</v>
      </c>
      <c r="D48" s="95">
        <v>0</v>
      </c>
      <c r="E48" s="95">
        <v>0</v>
      </c>
      <c r="F48" s="95">
        <v>0</v>
      </c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7">
        <f>SUM(D48:P48)</f>
        <v>0</v>
      </c>
      <c r="R48" s="21"/>
      <c r="S48" s="21"/>
      <c r="T48" s="21"/>
    </row>
    <row r="49" spans="1:20" x14ac:dyDescent="0.25">
      <c r="A49" s="21"/>
      <c r="B49" s="108" t="s">
        <v>72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58</v>
      </c>
      <c r="D50" s="95">
        <v>0</v>
      </c>
      <c r="E50" s="95">
        <v>0</v>
      </c>
      <c r="F50" s="95">
        <v>0</v>
      </c>
      <c r="G50" s="95">
        <v>0</v>
      </c>
      <c r="H50" s="95">
        <v>0</v>
      </c>
      <c r="I50" s="95">
        <v>5</v>
      </c>
      <c r="J50" s="95">
        <v>0</v>
      </c>
      <c r="K50" s="95">
        <v>0</v>
      </c>
      <c r="L50" s="95">
        <v>2</v>
      </c>
      <c r="M50" s="95">
        <v>0</v>
      </c>
      <c r="N50" s="95">
        <v>0</v>
      </c>
      <c r="O50" s="95">
        <v>0</v>
      </c>
      <c r="P50" s="95">
        <v>0</v>
      </c>
      <c r="Q50" s="97">
        <f>SUM(D50:P50)</f>
        <v>7</v>
      </c>
      <c r="R50" s="21"/>
      <c r="S50" s="21"/>
      <c r="T50" s="21"/>
    </row>
    <row r="51" spans="1:20" x14ac:dyDescent="0.25">
      <c r="A51" s="21"/>
      <c r="B51" s="103"/>
      <c r="C51" s="95" t="s">
        <v>59</v>
      </c>
      <c r="D51" s="95">
        <v>0</v>
      </c>
      <c r="E51" s="95">
        <v>0</v>
      </c>
      <c r="F51" s="95">
        <v>0</v>
      </c>
      <c r="G51" s="95">
        <v>0</v>
      </c>
      <c r="H51" s="95">
        <v>0</v>
      </c>
      <c r="I51" s="95">
        <v>0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7">
        <f>SUM(D51:P51)</f>
        <v>0</v>
      </c>
      <c r="R51" s="21"/>
      <c r="S51" s="21"/>
      <c r="T51" s="21"/>
    </row>
    <row r="52" spans="1:20" x14ac:dyDescent="0.25">
      <c r="A52" s="21"/>
      <c r="B52" s="103"/>
      <c r="C52" s="95" t="s">
        <v>77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7">
        <f>SUM(D52:P52)</f>
        <v>0</v>
      </c>
      <c r="R52" s="21"/>
      <c r="S52" s="21"/>
      <c r="T52" s="21"/>
    </row>
    <row r="53" spans="1:20" x14ac:dyDescent="0.25">
      <c r="A53" s="21"/>
      <c r="B53" s="103"/>
      <c r="C53" s="95" t="s">
        <v>78</v>
      </c>
      <c r="D53" s="95">
        <v>0</v>
      </c>
      <c r="E53" s="95">
        <v>0</v>
      </c>
      <c r="F53" s="95">
        <v>0</v>
      </c>
      <c r="G53" s="95">
        <v>0</v>
      </c>
      <c r="H53" s="95">
        <v>0</v>
      </c>
      <c r="I53" s="95">
        <v>0</v>
      </c>
      <c r="J53" s="95">
        <v>0</v>
      </c>
      <c r="K53" s="95">
        <v>0</v>
      </c>
      <c r="L53" s="95">
        <v>0</v>
      </c>
      <c r="M53" s="95">
        <v>0</v>
      </c>
      <c r="N53" s="95">
        <v>0</v>
      </c>
      <c r="O53" s="95">
        <v>0</v>
      </c>
      <c r="P53" s="95">
        <v>0</v>
      </c>
      <c r="Q53" s="97">
        <f>SUM(D53:P53)</f>
        <v>0</v>
      </c>
      <c r="R53" s="21"/>
      <c r="S53" s="21"/>
      <c r="T53" s="21"/>
    </row>
    <row r="54" spans="1:20" x14ac:dyDescent="0.25">
      <c r="A54" s="21"/>
      <c r="B54" s="108" t="s">
        <v>79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58</v>
      </c>
      <c r="D55" s="95">
        <v>0</v>
      </c>
      <c r="E55" s="95">
        <v>0</v>
      </c>
      <c r="F55" s="95">
        <v>0</v>
      </c>
      <c r="G55" s="95">
        <v>0</v>
      </c>
      <c r="H55" s="95">
        <v>0</v>
      </c>
      <c r="I55" s="95">
        <v>0</v>
      </c>
      <c r="J55" s="95">
        <v>0</v>
      </c>
      <c r="K55" s="95">
        <v>0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7">
        <v>0</v>
      </c>
      <c r="R55" s="21"/>
      <c r="S55" s="21"/>
      <c r="T55" s="21"/>
    </row>
    <row r="56" spans="1:20" x14ac:dyDescent="0.25">
      <c r="A56" s="21"/>
      <c r="B56" s="103"/>
      <c r="C56" s="95" t="s">
        <v>59</v>
      </c>
      <c r="D56" s="95">
        <v>0</v>
      </c>
      <c r="E56" s="95">
        <v>0</v>
      </c>
      <c r="F56" s="95">
        <v>0</v>
      </c>
      <c r="G56" s="95">
        <v>0</v>
      </c>
      <c r="H56" s="95">
        <v>0</v>
      </c>
      <c r="I56" s="95">
        <v>0</v>
      </c>
      <c r="J56" s="95">
        <v>0</v>
      </c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7">
        <v>0</v>
      </c>
      <c r="R56" s="21"/>
      <c r="S56" s="21"/>
      <c r="T56" s="21"/>
    </row>
    <row r="57" spans="1:20" x14ac:dyDescent="0.25">
      <c r="A57" s="21"/>
      <c r="B57" s="103"/>
      <c r="C57" s="95" t="s">
        <v>77</v>
      </c>
      <c r="D57" s="95">
        <v>0</v>
      </c>
      <c r="E57" s="95">
        <v>0</v>
      </c>
      <c r="F57" s="95">
        <v>0</v>
      </c>
      <c r="G57" s="95">
        <v>0</v>
      </c>
      <c r="H57" s="95">
        <v>0</v>
      </c>
      <c r="I57" s="95">
        <v>0</v>
      </c>
      <c r="J57" s="95">
        <v>0</v>
      </c>
      <c r="K57" s="95">
        <v>0</v>
      </c>
      <c r="L57" s="95">
        <v>0</v>
      </c>
      <c r="M57" s="95">
        <v>0</v>
      </c>
      <c r="N57" s="95">
        <v>0</v>
      </c>
      <c r="O57" s="95">
        <v>0</v>
      </c>
      <c r="P57" s="95">
        <v>0</v>
      </c>
      <c r="Q57" s="97">
        <v>0</v>
      </c>
      <c r="R57" s="21"/>
      <c r="S57" s="21"/>
      <c r="T57" s="21"/>
    </row>
    <row r="58" spans="1:20" x14ac:dyDescent="0.25">
      <c r="A58" s="21"/>
      <c r="B58" s="103"/>
      <c r="C58" s="95" t="s">
        <v>78</v>
      </c>
      <c r="D58" s="95">
        <v>0</v>
      </c>
      <c r="E58" s="95">
        <v>0</v>
      </c>
      <c r="F58" s="95">
        <v>0</v>
      </c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7">
        <v>0</v>
      </c>
      <c r="R58" s="21"/>
      <c r="S58" s="21"/>
      <c r="T58" s="21"/>
    </row>
    <row r="59" spans="1:20" x14ac:dyDescent="0.25">
      <c r="A59" s="21"/>
      <c r="B59" s="108" t="s">
        <v>80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/>
      <c r="R59" s="21"/>
      <c r="S59" s="21"/>
      <c r="T59" s="21"/>
    </row>
    <row r="60" spans="1:20" x14ac:dyDescent="0.25">
      <c r="A60" s="21"/>
      <c r="B60" s="103"/>
      <c r="C60" s="95" t="s">
        <v>58</v>
      </c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97"/>
      <c r="R60" s="21"/>
      <c r="S60" s="21"/>
      <c r="T60" s="21"/>
    </row>
    <row r="61" spans="1:20" x14ac:dyDescent="0.25">
      <c r="A61" s="21"/>
      <c r="B61" s="103"/>
      <c r="C61" s="95" t="s">
        <v>59</v>
      </c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97"/>
      <c r="R61" s="21"/>
      <c r="S61" s="21"/>
      <c r="T61" s="21"/>
    </row>
    <row r="62" spans="1:20" x14ac:dyDescent="0.25">
      <c r="A62" s="21"/>
      <c r="B62" s="103"/>
      <c r="C62" s="95" t="s">
        <v>77</v>
      </c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97"/>
      <c r="R62" s="21"/>
      <c r="S62" s="21"/>
      <c r="T62" s="21"/>
    </row>
    <row r="63" spans="1:20" x14ac:dyDescent="0.25">
      <c r="A63" s="21"/>
      <c r="B63" s="103"/>
      <c r="C63" s="95" t="s">
        <v>78</v>
      </c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97"/>
      <c r="R63" s="21"/>
      <c r="S63" s="21"/>
      <c r="T63" s="21"/>
    </row>
    <row r="64" spans="1:20" x14ac:dyDescent="0.25">
      <c r="A64" s="21"/>
      <c r="B64" s="108" t="s">
        <v>81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58</v>
      </c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97"/>
      <c r="R65" s="21"/>
      <c r="S65" s="21"/>
      <c r="T65" s="21"/>
    </row>
    <row r="66" spans="1:20" x14ac:dyDescent="0.25">
      <c r="A66" s="21"/>
      <c r="B66" s="103"/>
      <c r="C66" s="95" t="s">
        <v>59</v>
      </c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97"/>
      <c r="R66" s="21"/>
      <c r="S66" s="21"/>
      <c r="T66" s="21"/>
    </row>
    <row r="67" spans="1:20" x14ac:dyDescent="0.25">
      <c r="A67" s="21"/>
      <c r="B67" s="103"/>
      <c r="C67" s="95" t="s">
        <v>77</v>
      </c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97"/>
      <c r="R67" s="21"/>
      <c r="S67" s="21"/>
      <c r="T67" s="21"/>
    </row>
    <row r="68" spans="1:20" x14ac:dyDescent="0.25">
      <c r="A68" s="21"/>
      <c r="B68" s="103"/>
      <c r="C68" s="95" t="s">
        <v>78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97"/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>
        <f t="shared" ref="D69:P69" si="0">SUM(D10:D68)</f>
        <v>27</v>
      </c>
      <c r="E69" s="101">
        <f t="shared" si="0"/>
        <v>25</v>
      </c>
      <c r="F69" s="101">
        <f t="shared" si="0"/>
        <v>17</v>
      </c>
      <c r="G69" s="101">
        <f t="shared" si="0"/>
        <v>11</v>
      </c>
      <c r="H69" s="101">
        <f t="shared" si="0"/>
        <v>5</v>
      </c>
      <c r="I69" s="101">
        <f t="shared" si="0"/>
        <v>5</v>
      </c>
      <c r="J69" s="101">
        <f t="shared" si="0"/>
        <v>5</v>
      </c>
      <c r="K69" s="101">
        <f t="shared" si="0"/>
        <v>2</v>
      </c>
      <c r="L69" s="101">
        <f t="shared" si="0"/>
        <v>2</v>
      </c>
      <c r="M69" s="101">
        <f t="shared" si="0"/>
        <v>2</v>
      </c>
      <c r="N69" s="101">
        <f t="shared" si="0"/>
        <v>1</v>
      </c>
      <c r="O69" s="101">
        <f t="shared" si="0"/>
        <v>1</v>
      </c>
      <c r="P69" s="101">
        <f t="shared" si="0"/>
        <v>1</v>
      </c>
      <c r="Q69" s="46">
        <f>SUM(D69:P69)</f>
        <v>104</v>
      </c>
      <c r="R69" s="21"/>
      <c r="S69" s="21"/>
      <c r="T69" s="21"/>
    </row>
    <row r="70" spans="1:20" x14ac:dyDescent="0.25">
      <c r="A70" s="21"/>
      <c r="B70" s="185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21"/>
      <c r="S70" s="21"/>
      <c r="T70" s="21"/>
    </row>
    <row r="71" spans="1:20" x14ac:dyDescent="0.25">
      <c r="A71" s="21"/>
      <c r="B71" s="185"/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21"/>
      <c r="S71" s="21"/>
      <c r="T71" s="21"/>
    </row>
    <row r="72" spans="1:20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21"/>
      <c r="S72" s="21"/>
      <c r="T72" s="21"/>
    </row>
    <row r="73" spans="1:20" ht="15.75" thickBot="1" x14ac:dyDescent="0.3">
      <c r="A73" s="21"/>
      <c r="B73" s="207" t="s">
        <v>120</v>
      </c>
      <c r="C73" s="208"/>
      <c r="D73" s="208"/>
      <c r="E73" s="208"/>
      <c r="F73" s="208"/>
      <c r="G73" s="208"/>
      <c r="H73" s="208"/>
      <c r="I73" s="208"/>
      <c r="J73" s="208"/>
      <c r="K73" s="208"/>
      <c r="L73" s="209"/>
      <c r="M73" s="105"/>
      <c r="N73" s="105"/>
      <c r="O73" s="105"/>
      <c r="P73" s="105"/>
      <c r="Q73" s="105"/>
      <c r="R73" s="21"/>
      <c r="S73" s="21"/>
      <c r="T73" s="21"/>
    </row>
    <row r="74" spans="1:20" ht="15.75" thickBot="1" x14ac:dyDescent="0.3">
      <c r="A74" s="21"/>
      <c r="B74" s="180" t="s">
        <v>7</v>
      </c>
      <c r="C74" s="205" t="s">
        <v>8</v>
      </c>
      <c r="D74" s="205"/>
      <c r="E74" s="205"/>
      <c r="F74" s="205"/>
      <c r="G74" s="205"/>
      <c r="H74" s="205"/>
      <c r="I74" s="205"/>
      <c r="J74" s="205"/>
      <c r="K74" s="181" t="s">
        <v>1</v>
      </c>
      <c r="L74" s="182" t="s">
        <v>55</v>
      </c>
      <c r="M74" s="105"/>
      <c r="N74" s="105"/>
      <c r="O74" s="105"/>
      <c r="P74" s="105"/>
      <c r="Q74" s="105"/>
      <c r="R74" s="21"/>
      <c r="S74" s="21"/>
      <c r="T74" s="21"/>
    </row>
    <row r="75" spans="1:20" ht="15.75" thickBot="1" x14ac:dyDescent="0.3">
      <c r="A75" s="21"/>
      <c r="B75" s="183" t="s">
        <v>57</v>
      </c>
      <c r="C75" s="223" t="s">
        <v>58</v>
      </c>
      <c r="D75" s="224"/>
      <c r="E75" s="225" t="s">
        <v>59</v>
      </c>
      <c r="F75" s="224"/>
      <c r="G75" s="225" t="s">
        <v>121</v>
      </c>
      <c r="H75" s="224"/>
      <c r="I75" s="225" t="s">
        <v>122</v>
      </c>
      <c r="J75" s="224"/>
      <c r="K75" s="184">
        <v>2014</v>
      </c>
      <c r="L75" s="184" t="s">
        <v>61</v>
      </c>
      <c r="M75" s="21"/>
      <c r="N75" s="21"/>
      <c r="O75" s="21"/>
      <c r="P75" s="21"/>
      <c r="Q75" s="21"/>
      <c r="R75" s="21"/>
      <c r="S75" s="21"/>
      <c r="T75" s="21"/>
    </row>
    <row r="76" spans="1:20" ht="15.75" thickBot="1" x14ac:dyDescent="0.3">
      <c r="A76" s="21"/>
      <c r="B76" s="179" t="s">
        <v>1</v>
      </c>
      <c r="C76" s="226">
        <v>319</v>
      </c>
      <c r="D76" s="226"/>
      <c r="E76" s="226">
        <v>58</v>
      </c>
      <c r="F76" s="226"/>
      <c r="G76" s="226">
        <v>191</v>
      </c>
      <c r="H76" s="226"/>
      <c r="I76" s="226">
        <v>0</v>
      </c>
      <c r="J76" s="227"/>
      <c r="K76" s="82">
        <f>SUM(C76:J76)</f>
        <v>568</v>
      </c>
      <c r="L76" s="189">
        <v>42004</v>
      </c>
      <c r="M76" s="21"/>
      <c r="N76" s="21"/>
      <c r="O76" s="21"/>
      <c r="P76" s="21"/>
      <c r="Q76" s="21"/>
      <c r="R76" s="21"/>
      <c r="S76" s="21"/>
      <c r="T76" s="21"/>
    </row>
    <row r="77" spans="1:20" x14ac:dyDescent="0.25">
      <c r="A77" s="21"/>
      <c r="B77" s="47"/>
      <c r="C77" s="187"/>
      <c r="D77" s="187"/>
      <c r="E77" s="187"/>
      <c r="F77" s="187"/>
      <c r="G77" s="187"/>
      <c r="H77" s="187"/>
      <c r="I77" s="187"/>
      <c r="J77" s="187"/>
      <c r="K77" s="16"/>
      <c r="L77" s="188"/>
      <c r="M77" s="21"/>
      <c r="N77" s="21"/>
      <c r="O77" s="21"/>
      <c r="P77" s="21"/>
      <c r="Q77" s="21"/>
      <c r="R77" s="21"/>
      <c r="S77" s="21"/>
      <c r="T77" s="21"/>
    </row>
    <row r="78" spans="1:20" x14ac:dyDescent="0.25">
      <c r="A78" s="21"/>
      <c r="B78" s="47"/>
      <c r="C78" s="187"/>
      <c r="D78" s="187"/>
      <c r="E78" s="187"/>
      <c r="F78" s="187"/>
      <c r="G78" s="187"/>
      <c r="H78" s="187"/>
      <c r="I78" s="187"/>
      <c r="J78" s="187"/>
      <c r="K78" s="16"/>
      <c r="L78" s="188"/>
      <c r="M78" s="21"/>
      <c r="N78" s="21"/>
      <c r="O78" s="21"/>
      <c r="P78" s="21"/>
      <c r="Q78" s="21"/>
      <c r="R78" s="21"/>
      <c r="S78" s="21"/>
      <c r="T78" s="21"/>
    </row>
    <row r="79" spans="1:20" x14ac:dyDescent="0.25">
      <c r="A79" s="21"/>
      <c r="B79" s="116" t="s">
        <v>2</v>
      </c>
      <c r="C79" s="115"/>
      <c r="D79" s="117"/>
      <c r="E79" s="114"/>
      <c r="F79" s="112"/>
      <c r="G79" s="112"/>
      <c r="H79" s="114"/>
      <c r="I79" s="114"/>
      <c r="J79" s="9"/>
      <c r="K79" s="9"/>
      <c r="L79" s="21"/>
      <c r="M79" s="21"/>
      <c r="N79" s="21"/>
      <c r="O79" s="21"/>
      <c r="P79" s="21"/>
      <c r="Q79" s="21"/>
      <c r="R79" s="21"/>
      <c r="S79" s="21"/>
      <c r="T79" s="21"/>
    </row>
    <row r="80" spans="1:20" x14ac:dyDescent="0.25">
      <c r="A80" s="21"/>
      <c r="B80" s="118" t="s">
        <v>117</v>
      </c>
      <c r="C80" s="9"/>
      <c r="D80" s="9"/>
      <c r="E80" s="9"/>
      <c r="F80" s="9"/>
      <c r="G80" s="9"/>
      <c r="H80" s="9"/>
      <c r="I80" s="9"/>
      <c r="J80" s="9"/>
      <c r="K80" s="9"/>
      <c r="L80" s="21"/>
      <c r="M80" s="21"/>
      <c r="N80" s="21"/>
      <c r="O80" s="21"/>
      <c r="P80" s="21"/>
      <c r="Q80" s="21"/>
      <c r="R80" s="21"/>
      <c r="S80" s="21"/>
      <c r="T80" s="21"/>
    </row>
    <row r="81" spans="1:20" x14ac:dyDescent="0.25">
      <c r="A81" s="21"/>
      <c r="B81" s="118" t="s">
        <v>4</v>
      </c>
      <c r="C81" s="9"/>
      <c r="D81" s="9"/>
      <c r="E81" s="9"/>
      <c r="F81" s="9"/>
      <c r="G81" s="9"/>
      <c r="H81" s="9"/>
      <c r="I81" s="9"/>
      <c r="J81" s="9"/>
      <c r="K81" s="9"/>
      <c r="L81" s="21"/>
      <c r="M81" s="21"/>
      <c r="N81" s="21"/>
      <c r="O81" s="21"/>
      <c r="P81" s="21"/>
      <c r="Q81" s="21"/>
      <c r="R81" s="21"/>
      <c r="S81" s="21"/>
      <c r="T81" s="21"/>
    </row>
    <row r="82" spans="1:20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x14ac:dyDescent="0.25">
      <c r="A85" s="21"/>
      <c r="R85" s="21"/>
      <c r="S85" s="21"/>
      <c r="T85" s="21"/>
    </row>
    <row r="86" spans="1:20" x14ac:dyDescent="0.25">
      <c r="A86" s="21"/>
      <c r="R86" s="21"/>
      <c r="S86" s="21"/>
      <c r="T86" s="21"/>
    </row>
    <row r="87" spans="1:20" x14ac:dyDescent="0.25">
      <c r="A87" s="21"/>
      <c r="R87" s="21"/>
      <c r="S87" s="21"/>
      <c r="T87" s="21"/>
    </row>
    <row r="88" spans="1:20" x14ac:dyDescent="0.25">
      <c r="A88" s="21"/>
      <c r="R88" s="21"/>
      <c r="S88" s="21"/>
      <c r="T88" s="21"/>
    </row>
    <row r="89" spans="1:20" x14ac:dyDescent="0.25">
      <c r="A89" s="21"/>
      <c r="R89" s="21"/>
      <c r="S89" s="21"/>
      <c r="T89" s="21"/>
    </row>
    <row r="90" spans="1:20" x14ac:dyDescent="0.25">
      <c r="A90" s="21"/>
      <c r="R90" s="21"/>
      <c r="S90" s="21"/>
      <c r="T90" s="21"/>
    </row>
    <row r="91" spans="1:20" x14ac:dyDescent="0.25">
      <c r="A91" s="21"/>
      <c r="R91" s="21"/>
      <c r="S91" s="21"/>
      <c r="T91" s="21"/>
    </row>
    <row r="92" spans="1:20" x14ac:dyDescent="0.25">
      <c r="A92" s="21"/>
      <c r="R92" s="21"/>
      <c r="S92" s="21"/>
      <c r="T92" s="21"/>
    </row>
    <row r="93" spans="1:20" x14ac:dyDescent="0.25">
      <c r="A93" s="21"/>
      <c r="R93" s="21"/>
      <c r="S93" s="21"/>
      <c r="T93" s="21"/>
    </row>
    <row r="94" spans="1:20" x14ac:dyDescent="0.25">
      <c r="A94" s="21"/>
      <c r="R94" s="21"/>
      <c r="S94" s="21"/>
      <c r="T94" s="21"/>
    </row>
    <row r="95" spans="1:20" x14ac:dyDescent="0.25">
      <c r="A95" s="21"/>
      <c r="R95" s="21"/>
      <c r="S95" s="21"/>
      <c r="T95" s="21"/>
    </row>
    <row r="96" spans="1:20" x14ac:dyDescent="0.25">
      <c r="A96" s="21"/>
      <c r="R96" s="21"/>
      <c r="S96" s="21"/>
      <c r="T96" s="21"/>
    </row>
    <row r="97" spans="1:20" x14ac:dyDescent="0.25">
      <c r="A97" s="21"/>
      <c r="R97" s="21"/>
      <c r="S97" s="21"/>
      <c r="T97" s="21"/>
    </row>
    <row r="98" spans="1:20" x14ac:dyDescent="0.25">
      <c r="A98" s="21"/>
      <c r="R98" s="21"/>
      <c r="S98" s="21"/>
      <c r="T98" s="21"/>
    </row>
    <row r="99" spans="1:20" x14ac:dyDescent="0.25">
      <c r="A99" s="21"/>
      <c r="R99" s="21"/>
      <c r="S99" s="21"/>
      <c r="T99" s="21"/>
    </row>
    <row r="100" spans="1:20" x14ac:dyDescent="0.25">
      <c r="A100" s="21"/>
      <c r="R100" s="21"/>
      <c r="S100" s="21"/>
      <c r="T100" s="21"/>
    </row>
    <row r="101" spans="1:20" x14ac:dyDescent="0.25">
      <c r="A101" s="21"/>
      <c r="R101" s="21"/>
      <c r="S101" s="21"/>
      <c r="T101" s="21"/>
    </row>
    <row r="102" spans="1:20" x14ac:dyDescent="0.25">
      <c r="A102" s="21"/>
      <c r="R102" s="21"/>
      <c r="S102" s="21"/>
      <c r="T102" s="21"/>
    </row>
    <row r="103" spans="1:20" x14ac:dyDescent="0.25">
      <c r="A103" s="21"/>
      <c r="R103" s="21"/>
      <c r="S103" s="21"/>
      <c r="T103" s="21"/>
    </row>
    <row r="104" spans="1:20" x14ac:dyDescent="0.25">
      <c r="A104" s="21"/>
      <c r="R104" s="21"/>
      <c r="S104" s="21"/>
      <c r="T104" s="21"/>
    </row>
    <row r="105" spans="1:20" x14ac:dyDescent="0.25">
      <c r="A105" s="21"/>
      <c r="R105" s="21"/>
      <c r="S105" s="21"/>
      <c r="T105" s="21"/>
    </row>
    <row r="106" spans="1:20" x14ac:dyDescent="0.25">
      <c r="A106" s="21"/>
      <c r="R106" s="21"/>
      <c r="S106" s="21"/>
      <c r="T106" s="21"/>
    </row>
    <row r="107" spans="1:20" x14ac:dyDescent="0.25">
      <c r="A107" s="21"/>
      <c r="R107" s="21"/>
      <c r="S107" s="21"/>
      <c r="T107" s="21"/>
    </row>
    <row r="108" spans="1:20" x14ac:dyDescent="0.25">
      <c r="A108" s="21"/>
      <c r="R108" s="21"/>
      <c r="S108" s="21"/>
      <c r="T108" s="21"/>
    </row>
    <row r="109" spans="1:20" x14ac:dyDescent="0.25">
      <c r="A109" s="21"/>
      <c r="R109" s="21"/>
      <c r="S109" s="21"/>
      <c r="T109" s="21"/>
    </row>
    <row r="110" spans="1:20" x14ac:dyDescent="0.25">
      <c r="A110" s="21"/>
      <c r="R110" s="21"/>
      <c r="S110" s="21"/>
      <c r="T110" s="21"/>
    </row>
    <row r="111" spans="1:20" x14ac:dyDescent="0.25">
      <c r="A111" s="21"/>
      <c r="R111" s="21"/>
      <c r="S111" s="21"/>
      <c r="T111" s="21"/>
    </row>
    <row r="112" spans="1:20" x14ac:dyDescent="0.25">
      <c r="A112" s="21"/>
      <c r="R112" s="21"/>
      <c r="S112" s="21"/>
      <c r="T112" s="21"/>
    </row>
    <row r="113" spans="1:20" x14ac:dyDescent="0.25">
      <c r="A113" s="21"/>
      <c r="R113" s="21"/>
      <c r="S113" s="21"/>
      <c r="T113" s="21"/>
    </row>
    <row r="114" spans="1:20" x14ac:dyDescent="0.25">
      <c r="A114" s="21"/>
      <c r="R114" s="21"/>
      <c r="S114" s="21"/>
      <c r="T114" s="21"/>
    </row>
    <row r="115" spans="1:20" x14ac:dyDescent="0.25">
      <c r="A115" s="21"/>
      <c r="R115" s="21"/>
      <c r="S115" s="21"/>
      <c r="T115" s="21"/>
    </row>
    <row r="116" spans="1:20" x14ac:dyDescent="0.25">
      <c r="A116" s="21"/>
      <c r="R116" s="21"/>
      <c r="S116" s="21"/>
      <c r="T116" s="21"/>
    </row>
    <row r="117" spans="1:20" x14ac:dyDescent="0.25">
      <c r="A117" s="21"/>
      <c r="R117" s="21"/>
      <c r="S117" s="21"/>
      <c r="T117" s="21"/>
    </row>
    <row r="118" spans="1:20" x14ac:dyDescent="0.25">
      <c r="A118" s="21"/>
      <c r="R118" s="21"/>
      <c r="S118" s="21"/>
      <c r="T118" s="21"/>
    </row>
    <row r="119" spans="1:20" x14ac:dyDescent="0.25">
      <c r="A119" s="21"/>
      <c r="R119" s="21"/>
      <c r="S119" s="21"/>
      <c r="T119" s="21"/>
    </row>
    <row r="120" spans="1:20" x14ac:dyDescent="0.25">
      <c r="A120" s="21"/>
      <c r="R120" s="21"/>
      <c r="S120" s="21"/>
      <c r="T120" s="21"/>
    </row>
    <row r="121" spans="1:20" x14ac:dyDescent="0.25">
      <c r="A121" s="21"/>
      <c r="R121" s="21"/>
      <c r="S121" s="21"/>
      <c r="T121" s="21"/>
    </row>
    <row r="122" spans="1:20" x14ac:dyDescent="0.25">
      <c r="A122" s="21"/>
      <c r="R122" s="21"/>
      <c r="S122" s="21"/>
      <c r="T122" s="21"/>
    </row>
    <row r="123" spans="1:20" x14ac:dyDescent="0.25">
      <c r="A123" s="21"/>
      <c r="R123" s="21"/>
      <c r="S123" s="21"/>
      <c r="T123" s="21"/>
    </row>
    <row r="124" spans="1:20" x14ac:dyDescent="0.25">
      <c r="A124" s="21"/>
      <c r="R124" s="21"/>
      <c r="S124" s="21"/>
      <c r="T124" s="21"/>
    </row>
    <row r="125" spans="1:20" x14ac:dyDescent="0.25">
      <c r="A125" s="21"/>
      <c r="R125" s="21"/>
      <c r="S125" s="21"/>
      <c r="T125" s="21"/>
    </row>
    <row r="126" spans="1:20" x14ac:dyDescent="0.25">
      <c r="A126" s="21"/>
      <c r="R126" s="21"/>
      <c r="S126" s="21"/>
      <c r="T126" s="21"/>
    </row>
    <row r="127" spans="1:20" x14ac:dyDescent="0.25">
      <c r="A127" s="21"/>
      <c r="R127" s="21"/>
      <c r="S127" s="21"/>
      <c r="T127" s="21"/>
    </row>
    <row r="128" spans="1:20" x14ac:dyDescent="0.25">
      <c r="A128" s="21"/>
      <c r="R128" s="21"/>
      <c r="S128" s="21"/>
      <c r="T128" s="21"/>
    </row>
    <row r="129" spans="1:20" x14ac:dyDescent="0.25">
      <c r="A129" s="21"/>
      <c r="R129" s="21"/>
      <c r="S129" s="21"/>
      <c r="T129" s="21"/>
    </row>
    <row r="130" spans="1:20" x14ac:dyDescent="0.25">
      <c r="A130" s="21"/>
      <c r="R130" s="21"/>
      <c r="S130" s="21"/>
      <c r="T130" s="21"/>
    </row>
    <row r="131" spans="1:20" x14ac:dyDescent="0.25">
      <c r="A131" s="21"/>
      <c r="R131" s="21"/>
      <c r="S131" s="21"/>
      <c r="T131" s="21"/>
    </row>
    <row r="132" spans="1:20" x14ac:dyDescent="0.25">
      <c r="A132" s="21"/>
      <c r="R132" s="21"/>
      <c r="S132" s="21"/>
      <c r="T132" s="21"/>
    </row>
    <row r="133" spans="1:20" x14ac:dyDescent="0.25">
      <c r="A133" s="21"/>
      <c r="R133" s="21"/>
      <c r="S133" s="21"/>
      <c r="T133" s="21"/>
    </row>
    <row r="134" spans="1:20" x14ac:dyDescent="0.25">
      <c r="A134" s="21"/>
      <c r="R134" s="21"/>
      <c r="S134" s="21"/>
      <c r="T134" s="21"/>
    </row>
    <row r="135" spans="1:20" x14ac:dyDescent="0.25">
      <c r="A135" s="21"/>
      <c r="R135" s="21"/>
      <c r="S135" s="21"/>
      <c r="T135" s="21"/>
    </row>
    <row r="136" spans="1:20" x14ac:dyDescent="0.25">
      <c r="A136" s="21"/>
      <c r="R136" s="21"/>
      <c r="S136" s="21"/>
      <c r="T136" s="21"/>
    </row>
    <row r="137" spans="1:20" x14ac:dyDescent="0.25">
      <c r="A137" s="21"/>
      <c r="R137" s="21"/>
      <c r="S137" s="21"/>
      <c r="T137" s="21"/>
    </row>
    <row r="138" spans="1:20" x14ac:dyDescent="0.25">
      <c r="A138" s="21"/>
      <c r="R138" s="21"/>
      <c r="S138" s="21"/>
      <c r="T138" s="21"/>
    </row>
    <row r="139" spans="1:20" x14ac:dyDescent="0.25">
      <c r="A139" s="21"/>
      <c r="R139" s="21"/>
      <c r="S139" s="21"/>
      <c r="T139" s="21"/>
    </row>
    <row r="140" spans="1:20" x14ac:dyDescent="0.25">
      <c r="A140" s="21"/>
      <c r="R140" s="21"/>
      <c r="S140" s="21"/>
      <c r="T140" s="21"/>
    </row>
    <row r="141" spans="1:20" x14ac:dyDescent="0.25">
      <c r="A141" s="21"/>
      <c r="R141" s="21"/>
      <c r="S141" s="21"/>
      <c r="T141" s="21"/>
    </row>
    <row r="142" spans="1:20" x14ac:dyDescent="0.25">
      <c r="A142" s="21"/>
      <c r="R142" s="21"/>
      <c r="S142" s="21"/>
      <c r="T142" s="21"/>
    </row>
    <row r="143" spans="1:20" x14ac:dyDescent="0.25">
      <c r="A143" s="21"/>
      <c r="R143" s="21"/>
      <c r="S143" s="21"/>
      <c r="T143" s="21"/>
    </row>
    <row r="144" spans="1:20" x14ac:dyDescent="0.25">
      <c r="A144" s="21"/>
      <c r="R144" s="21"/>
      <c r="S144" s="21"/>
      <c r="T144" s="21"/>
    </row>
    <row r="145" spans="1:20" x14ac:dyDescent="0.25">
      <c r="A145" s="21"/>
      <c r="R145" s="21"/>
      <c r="S145" s="21"/>
      <c r="T145" s="21"/>
    </row>
    <row r="146" spans="1:20" x14ac:dyDescent="0.25">
      <c r="A146" s="21"/>
      <c r="R146" s="21"/>
      <c r="S146" s="21"/>
      <c r="T146" s="21"/>
    </row>
    <row r="147" spans="1:20" x14ac:dyDescent="0.25">
      <c r="A147" s="21"/>
      <c r="R147" s="21"/>
      <c r="S147" s="21"/>
      <c r="T147" s="21"/>
    </row>
    <row r="148" spans="1:20" x14ac:dyDescent="0.25">
      <c r="A148" s="21"/>
    </row>
  </sheetData>
  <sortState columnSort="1" ref="D8:P69">
    <sortCondition descending="1" ref="D69:P69"/>
  </sortState>
  <mergeCells count="11">
    <mergeCell ref="C76:D76"/>
    <mergeCell ref="E76:F76"/>
    <mergeCell ref="G76:H76"/>
    <mergeCell ref="I76:J76"/>
    <mergeCell ref="B7:Q7"/>
    <mergeCell ref="B73:L73"/>
    <mergeCell ref="C74:J74"/>
    <mergeCell ref="C75:D75"/>
    <mergeCell ref="E75:F75"/>
    <mergeCell ref="G75:H75"/>
    <mergeCell ref="I75:J75"/>
  </mergeCells>
  <conditionalFormatting sqref="B79:B80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2015-11-06T16:20:09Z</dcterms:modified>
</cp:coreProperties>
</file>