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defaultThemeVersion="166925"/>
  <mc:AlternateContent xmlns:mc="http://schemas.openxmlformats.org/markup-compatibility/2006">
    <mc:Choice Requires="x15">
      <x15ac:absPath xmlns:x15ac="http://schemas.microsoft.com/office/spreadsheetml/2010/11/ac" url="C:\Users\Jean-Charles.Rouge\Dropbox (Personal)\LCRP 2019\FINAL Submissions\Final logframes\"/>
    </mc:Choice>
  </mc:AlternateContent>
  <xr:revisionPtr revIDLastSave="0" documentId="13_ncr:1_{FC52E92A-B868-409C-A348-37EB0C77A6CC}" xr6:coauthVersionLast="40" xr6:coauthVersionMax="40" xr10:uidLastSave="{00000000-0000-0000-0000-000000000000}"/>
  <bookViews>
    <workbookView xWindow="390" yWindow="300" windowWidth="18420" windowHeight="11220" activeTab="1" xr2:uid="{00000000-000D-0000-FFFF-FFFF00000000}"/>
  </bookViews>
  <sheets>
    <sheet name="Summary" sheetId="4" r:id="rId1"/>
    <sheet name="PR LOGFRAME" sheetId="1" r:id="rId2"/>
    <sheet name="PR FUNDING" sheetId="2" r:id="rId3"/>
  </sheets>
  <externalReferences>
    <externalReference r:id="rId4"/>
  </externalReferences>
  <definedNames>
    <definedName name="_xlnm._FilterDatabase" localSheetId="2" hidden="1">'PR FUNDING'!$A$3:$M$18</definedName>
    <definedName name="_xlnm.Print_Area" localSheetId="1">'PR LOGFRAME'!$A$1:$Q$418</definedName>
    <definedName name="Z_445B5084_4AA9_4766_BDF3_F081BD99834E_.wvu.FilterData" localSheetId="2" hidden="1">'PR FUNDING'!$A$3:$M$18</definedName>
    <definedName name="Z_445B5084_4AA9_4766_BDF3_F081BD99834E_.wvu.PrintArea" localSheetId="1" hidden="1">'PR LOGFRAME'!$A$1:$Q$227</definedName>
    <definedName name="Z_A3FC2C64_8F18_4E91_812D_1C0A223CFD0E_.wvu.FilterData" localSheetId="2" hidden="1">'PR FUNDING'!$A$3:$M$18</definedName>
    <definedName name="Z_A3FC2C64_8F18_4E91_812D_1C0A223CFD0E_.wvu.PrintArea" localSheetId="1" hidden="1">'PR LOGFRAME'!$A$1:$Q$227</definedName>
    <definedName name="Z_AA74D617_46A2_4FDC_94DA_407647126A6B_.wvu.FilterData" localSheetId="2" hidden="1">'PR FUNDING'!$A$3:$M$18</definedName>
    <definedName name="Z_AA74D617_46A2_4FDC_94DA_407647126A6B_.wvu.PrintArea" localSheetId="1" hidden="1">'PR LOGFRAME'!$A$1:$Q$227</definedName>
  </definedNames>
  <calcPr calcId="191029" concurrentCalc="0"/>
  <customWorkbookViews>
    <customWorkbookView name="Fanette Blanc - Personal View" guid="{A3FC2C64-8F18-4E91-812D-1C0A223CFD0E}" mergeInterval="0" personalView="1" maximized="1" xWindow="-8" yWindow="-8" windowWidth="1936" windowHeight="1056" activeSheetId="1"/>
    <customWorkbookView name="Kareem Khalil - Personal View" guid="{445B5084-4AA9-4766-BDF3-F081BD99834E}" mergeInterval="0" personalView="1" maximized="1" xWindow="-8" yWindow="-8" windowWidth="1936" windowHeight="1096" activeSheetId="1" showComments="commIndAndComment"/>
    <customWorkbookView name="Jean-Charles Rouge - Personal View" guid="{AA74D617-46A2-4FDC-94DA-407647126A6B}" mergeInterval="0" personalView="1" xWindow="13" yWindow="18" windowWidth="1853" windowHeight="755"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8" i="4" l="1"/>
  <c r="D28" i="4"/>
  <c r="E28" i="4"/>
  <c r="F28" i="4"/>
  <c r="F55" i="4"/>
  <c r="F84" i="4"/>
  <c r="F8" i="4"/>
  <c r="C29" i="4"/>
  <c r="D29" i="4"/>
  <c r="E29" i="4"/>
  <c r="F29" i="4"/>
  <c r="F30" i="4"/>
  <c r="C30" i="4"/>
  <c r="D30" i="4"/>
  <c r="E30" i="4"/>
  <c r="F56" i="4"/>
  <c r="F57" i="4"/>
  <c r="A70" i="4"/>
  <c r="A71" i="4"/>
  <c r="C71" i="4"/>
  <c r="C72" i="4"/>
  <c r="C73" i="4"/>
  <c r="C55" i="4"/>
  <c r="D71" i="4"/>
  <c r="E71" i="4"/>
  <c r="F71" i="4"/>
  <c r="F72" i="4"/>
  <c r="F73" i="4"/>
  <c r="D55" i="4"/>
  <c r="G71" i="4"/>
  <c r="H71" i="4"/>
  <c r="I71" i="4"/>
  <c r="J71" i="4"/>
  <c r="K71" i="4"/>
  <c r="A72" i="4"/>
  <c r="D72" i="4"/>
  <c r="E72" i="4"/>
  <c r="G72" i="4"/>
  <c r="H72" i="4"/>
  <c r="I72" i="4"/>
  <c r="I73" i="4"/>
  <c r="E55" i="4"/>
  <c r="J72" i="4"/>
  <c r="K72" i="4"/>
  <c r="D73" i="4"/>
  <c r="E73" i="4"/>
  <c r="G73" i="4"/>
  <c r="H73" i="4"/>
  <c r="J73" i="4"/>
  <c r="K73" i="4"/>
  <c r="D84" i="4"/>
  <c r="E84" i="4"/>
  <c r="D85" i="4"/>
  <c r="F85" i="4"/>
  <c r="F86" i="4"/>
  <c r="D86" i="4"/>
  <c r="B89" i="4"/>
  <c r="C89" i="4"/>
  <c r="A99" i="4"/>
  <c r="A100" i="4"/>
  <c r="C100" i="4"/>
  <c r="C101" i="4"/>
  <c r="C102" i="4"/>
  <c r="C84" i="4"/>
  <c r="D100" i="4"/>
  <c r="E100" i="4"/>
  <c r="J100" i="4"/>
  <c r="J101" i="4"/>
  <c r="J102" i="4"/>
  <c r="E85" i="4"/>
  <c r="E86" i="4"/>
  <c r="K100" i="4"/>
  <c r="A101" i="4"/>
  <c r="D101" i="4"/>
  <c r="E101" i="4"/>
  <c r="K101" i="4"/>
  <c r="A102" i="4"/>
  <c r="D102" i="4"/>
  <c r="E102" i="4"/>
  <c r="K102" i="4"/>
  <c r="H18" i="2"/>
  <c r="H17" i="2"/>
  <c r="H16" i="2"/>
  <c r="E8" i="4"/>
  <c r="D8" i="4"/>
  <c r="C8" i="4"/>
  <c r="F9" i="4"/>
  <c r="F10" i="4"/>
  <c r="C85" i="4"/>
  <c r="C86" i="4"/>
  <c r="E56" i="4"/>
  <c r="E57" i="4"/>
  <c r="E9" i="4"/>
  <c r="E10" i="4"/>
  <c r="D56" i="4"/>
  <c r="D57" i="4"/>
  <c r="C56" i="4"/>
  <c r="C57" i="4"/>
  <c r="C9" i="4"/>
  <c r="C10" i="4"/>
  <c r="D9" i="4"/>
  <c r="D10" i="4"/>
  <c r="N32" i="1"/>
  <c r="I112" i="1"/>
  <c r="J112" i="1"/>
  <c r="K112" i="1"/>
  <c r="L112" i="1"/>
  <c r="M112" i="1"/>
  <c r="N112" i="1"/>
  <c r="O112" i="1"/>
  <c r="P112" i="1"/>
  <c r="Q112" i="1"/>
  <c r="I117" i="1"/>
  <c r="J117" i="1"/>
  <c r="K117" i="1"/>
  <c r="L117" i="1"/>
  <c r="M117" i="1"/>
  <c r="N117" i="1"/>
  <c r="O117" i="1"/>
  <c r="P117" i="1"/>
  <c r="Q117" i="1"/>
  <c r="I122" i="1"/>
  <c r="J122" i="1"/>
  <c r="K122" i="1"/>
  <c r="L122" i="1"/>
  <c r="M122" i="1"/>
  <c r="N122" i="1"/>
  <c r="O122" i="1"/>
  <c r="P122" i="1"/>
  <c r="Q122" i="1"/>
  <c r="I127" i="1"/>
  <c r="J127" i="1"/>
  <c r="K127" i="1"/>
  <c r="L127" i="1"/>
  <c r="M127" i="1"/>
  <c r="N127" i="1"/>
  <c r="N230" i="1"/>
  <c r="N235" i="1"/>
  <c r="N217" i="1"/>
  <c r="M217" i="1"/>
  <c r="L217" i="1"/>
  <c r="K217" i="1"/>
  <c r="J217" i="1"/>
  <c r="I217" i="1"/>
  <c r="N212" i="1"/>
  <c r="M212" i="1"/>
  <c r="L212" i="1"/>
  <c r="K212" i="1"/>
  <c r="J212" i="1"/>
  <c r="I212" i="1"/>
  <c r="N207" i="1"/>
  <c r="M207" i="1"/>
  <c r="L207" i="1"/>
  <c r="K207" i="1"/>
  <c r="J207" i="1"/>
  <c r="I207" i="1"/>
  <c r="N164" i="1"/>
  <c r="M164" i="1"/>
  <c r="L164" i="1"/>
  <c r="K164" i="1"/>
  <c r="J164" i="1"/>
  <c r="I164" i="1"/>
  <c r="N144" i="1"/>
  <c r="M144" i="1"/>
  <c r="L144" i="1"/>
  <c r="K144" i="1"/>
  <c r="J144" i="1"/>
  <c r="I144" i="1"/>
  <c r="J99" i="1"/>
  <c r="K99" i="1"/>
  <c r="L99" i="1"/>
  <c r="M99" i="1"/>
  <c r="N99" i="1"/>
  <c r="O99" i="1"/>
  <c r="P99" i="1"/>
  <c r="Q99" i="1"/>
  <c r="I99" i="1"/>
  <c r="J94" i="1"/>
  <c r="K94" i="1"/>
  <c r="L94" i="1"/>
  <c r="M94" i="1"/>
  <c r="N94" i="1"/>
  <c r="O94" i="1"/>
  <c r="P94" i="1"/>
  <c r="Q94" i="1"/>
  <c r="I94" i="1"/>
  <c r="J74" i="1"/>
  <c r="K74" i="1"/>
  <c r="L74" i="1"/>
  <c r="O74" i="1"/>
  <c r="P74" i="1"/>
  <c r="Q74" i="1"/>
  <c r="J69" i="1"/>
  <c r="K69" i="1"/>
  <c r="L69" i="1"/>
  <c r="O69" i="1"/>
  <c r="P69" i="1"/>
  <c r="Q69" i="1"/>
  <c r="J64" i="1"/>
  <c r="K64" i="1"/>
  <c r="L64" i="1"/>
  <c r="M64" i="1"/>
  <c r="N64" i="1"/>
  <c r="O64" i="1"/>
  <c r="P64" i="1"/>
  <c r="Q64" i="1"/>
  <c r="I64" i="1"/>
  <c r="J59" i="1"/>
  <c r="K59" i="1"/>
  <c r="L59" i="1"/>
  <c r="M59" i="1"/>
  <c r="N59" i="1"/>
  <c r="O59" i="1"/>
  <c r="P59" i="1"/>
  <c r="Q59" i="1"/>
  <c r="I59" i="1"/>
  <c r="J54" i="1"/>
  <c r="K54" i="1"/>
  <c r="L54" i="1"/>
  <c r="M54" i="1"/>
  <c r="N54" i="1"/>
  <c r="O54" i="1"/>
  <c r="P54" i="1"/>
  <c r="Q54" i="1"/>
  <c r="I54" i="1"/>
  <c r="J49" i="1"/>
  <c r="K49" i="1"/>
  <c r="L49" i="1"/>
  <c r="M49" i="1"/>
  <c r="N49" i="1"/>
  <c r="O49" i="1"/>
  <c r="P49" i="1"/>
  <c r="Q49" i="1"/>
  <c r="I49" i="1"/>
  <c r="I32" i="1"/>
  <c r="J32" i="1"/>
  <c r="K32" i="1"/>
  <c r="L32" i="1"/>
  <c r="H12" i="2"/>
  <c r="E12" i="2"/>
  <c r="E5" i="2"/>
</calcChain>
</file>

<file path=xl/sharedStrings.xml><?xml version="1.0" encoding="utf-8"?>
<sst xmlns="http://schemas.openxmlformats.org/spreadsheetml/2006/main" count="1354" uniqueCount="408">
  <si>
    <t>PRS</t>
  </si>
  <si>
    <t>PRL</t>
  </si>
  <si>
    <t>Result</t>
  </si>
  <si>
    <t>ID</t>
  </si>
  <si>
    <t>Indicators</t>
  </si>
  <si>
    <t>Baseline</t>
  </si>
  <si>
    <t>A</t>
  </si>
  <si>
    <t>Percentage of persons with legal stay</t>
  </si>
  <si>
    <t>VASyR</t>
  </si>
  <si>
    <t>B</t>
  </si>
  <si>
    <t>C</t>
  </si>
  <si>
    <t>Percentage of children born in Lebanon whose birth is registered at the Noufos level</t>
  </si>
  <si>
    <t>36% registered with Noufous  as per VASyR 2017</t>
  </si>
  <si>
    <t>N/A</t>
  </si>
  <si>
    <t>D</t>
  </si>
  <si>
    <t>Percentage of children born in Lebanon whose birth is registered at the Foreign Registry level</t>
  </si>
  <si>
    <t>17% registered with Foreigners' Registry as per VASyR 2017</t>
  </si>
  <si>
    <t>E</t>
  </si>
  <si>
    <t>Number of persons benefitting from resettlement or other humanitarian pathways</t>
  </si>
  <si>
    <t>F</t>
  </si>
  <si>
    <t>Number of persons benefitting from land release</t>
  </si>
  <si>
    <r>
      <rPr>
        <b/>
        <sz val="10"/>
        <rFont val="Calibri"/>
        <family val="2"/>
      </rPr>
      <t>Output 1.1</t>
    </r>
    <r>
      <rPr>
        <sz val="10"/>
        <rFont val="Calibri"/>
        <family val="2"/>
      </rPr>
      <t xml:space="preserve"> Access to Territory Supported and Cross Border Movement Monitored</t>
    </r>
  </si>
  <si>
    <t xml:space="preserve">Number of persons referred to MoSA for admission on exceptional humanitarian grounds </t>
  </si>
  <si>
    <t>Indicator</t>
  </si>
  <si>
    <t>Number of persons who benefitted from counseling, legal assistance, and legal representation regarding civil registration including birth registration, marriage, death, and divorce.</t>
  </si>
  <si>
    <t>Number of persons who benefitted from counseling, legal  assistance, and legal representation regarding legal stay.</t>
  </si>
  <si>
    <t>Number of persons who benefitted from counseling, legal  assistance, and legal representation regarding HLP.</t>
  </si>
  <si>
    <t>Number of persons who benefitted from counseling, legal  assistance, and legal representation regarding other legal issues.</t>
  </si>
  <si>
    <t>Number of persons reached through awareness sessions on legal topics.</t>
  </si>
  <si>
    <r>
      <rPr>
        <b/>
        <sz val="10"/>
        <rFont val="Calibri"/>
        <family val="2"/>
      </rPr>
      <t>Output 1.3:</t>
    </r>
    <r>
      <rPr>
        <sz val="10"/>
        <rFont val="Calibri"/>
        <family val="2"/>
      </rPr>
      <t xml:space="preserve"> Identification, verification and assessment process carried out</t>
    </r>
  </si>
  <si>
    <t>Number of persons who have been assessed individually</t>
  </si>
  <si>
    <t>Number of persons consulted during monitoring visits including to collective sites</t>
  </si>
  <si>
    <t xml:space="preserve">Number of persons with specific needs receiving non-cash support </t>
  </si>
  <si>
    <t>Number of persons supported (cash)</t>
  </si>
  <si>
    <t>Number of persons benefitting from Risk Education sessions/activities</t>
  </si>
  <si>
    <t>Number of square meters cleared/released using manual clearance</t>
  </si>
  <si>
    <r>
      <rPr>
        <b/>
        <sz val="10"/>
        <rFont val="Calibri"/>
        <family val="2"/>
      </rPr>
      <t>Output 1.7</t>
    </r>
    <r>
      <rPr>
        <sz val="10"/>
        <rFont val="Calibri"/>
        <family val="2"/>
      </rPr>
      <t xml:space="preserve"> Administrative Institutions and Practices Strengthened</t>
    </r>
  </si>
  <si>
    <t>Number of  institutions supported</t>
  </si>
  <si>
    <t>Number of persons trained (public officials, civil society, service providers and front liners etc.)</t>
  </si>
  <si>
    <t>Number of  studies, research, reports issued and disseminated</t>
  </si>
  <si>
    <t>Number of initiatives implemented through community-based interventions</t>
  </si>
  <si>
    <t>% of women (20-24) married before 18</t>
  </si>
  <si>
    <t>% of women and girls age 15-49 who state that a husband is justified in hitting or beating his wife</t>
  </si>
  <si>
    <r>
      <t xml:space="preserve">Output 3.1: </t>
    </r>
    <r>
      <rPr>
        <sz val="10"/>
        <rFont val="Calibri"/>
        <family val="2"/>
      </rPr>
      <t>Capacities of national systems and actors to address SGBV strengthened</t>
    </r>
  </si>
  <si>
    <t># of institutional actors trained who demonstrate increased knowledge of SGBV</t>
  </si>
  <si>
    <t># SGBV related policies, strategies, plans, guidance revised, developed, endorsed and operationalized</t>
  </si>
  <si>
    <t># local organizations and MoSA SDCs supported to provide quality services</t>
  </si>
  <si>
    <t>At leat 75% out of the sample 10% of est 111,300 individuals expecting accessing safe spaces</t>
  </si>
  <si>
    <t>At least 90% out of the sample 10% of est 111,300 individuals expecting accessing safe spaces</t>
  </si>
  <si>
    <t>% of case management agencies reporting sufficient capacities to support survivors seeking services</t>
  </si>
  <si>
    <t>100% of the CM Agencies</t>
  </si>
  <si>
    <t># of women, girls, men and boys at risk and survivors accessing SGBV prevention and response services in safe spaces</t>
  </si>
  <si>
    <t>% of community members demonstrating improved knowledge and attitudes towards SGBV</t>
  </si>
  <si>
    <t>New M&amp;E tool being currently piloted. Baseline to be established at the end of the pilot exercise (Dec/2016)
62% as of the end of september</t>
  </si>
  <si>
    <t>At least 75% of 198,750 (might require adjustement after establishement of the baseline)</t>
  </si>
  <si>
    <t>% of women and girls who report actions taken in their communities in the past 6 months that made them feel safer</t>
  </si>
  <si>
    <t>Not available before June 2017
85% as of the end of September based on verified data</t>
  </si>
  <si>
    <t>At least 60% out of the sample 10% of est. 111,300 individuals expecting accessing safe spaces (might require adjustement after establishement of the baseline)</t>
  </si>
  <si>
    <t>At least 70% out of the sample 10% of est. 111,300 individuals expecting accessing safe spaces (might require adjustement after establishement of the baseline)</t>
  </si>
  <si>
    <t># of women, girls, men and boys sensitized on SGBV</t>
  </si>
  <si>
    <t>%  of children 2-14 years who experience violent disciplinary practices</t>
  </si>
  <si>
    <t>% of children aged 5-17 yrs engaged in child labor</t>
  </si>
  <si>
    <t xml:space="preserve">% of children (boys and girls) who reported an improvement in their psychosocial wellbeing as measured through the SDQ </t>
  </si>
  <si>
    <r>
      <t xml:space="preserve">Output 4.1: </t>
    </r>
    <r>
      <rPr>
        <sz val="10"/>
        <rFont val="Calibri"/>
        <family val="2"/>
      </rPr>
      <t xml:space="preserve">Policies, national plans and guidelines to support national child protection systems planning, operations, budgeting and advocacy developed and implemented </t>
    </r>
  </si>
  <si>
    <t># of Policies, strategies, procedures and mechanisms for CP  developed and Endorsed by relevant Actors</t>
  </si>
  <si>
    <t># of girls and boys receiving specialized/focused PSS</t>
  </si>
  <si>
    <t xml:space="preserve"># of communities actively  engaged in child protection initiatives 
</t>
  </si>
  <si>
    <t>Description/ definition</t>
  </si>
  <si>
    <t>MoV / Responsible</t>
  </si>
  <si>
    <t>Unit</t>
  </si>
  <si>
    <t>Frequency</t>
  </si>
  <si>
    <t>The % of persons who have legal residency out of the general displaced Syrian population, per age group and gender</t>
  </si>
  <si>
    <t xml:space="preserve">Percentage of persons referred, provided with services under the categories of the Inter-Agency Referral Database, e.g: , Legal, Persons with Specific Needs, etc.), and whose cases were successfully closed. </t>
  </si>
  <si>
    <t>The percentage of children (0-5 years old)  born in Lebanon whose birth is registered at the level of the Nofous, per gender</t>
  </si>
  <si>
    <t>The percentage of children (0-5 years old)  born in Lebanon whose birth is registered at both the level of the Foreigners' Registry (Personal Status Department)”, per gender</t>
  </si>
  <si>
    <t>Number of persons who have benefitted from resettlement or other humanitarian admission programmes procedures who have departed, per age group and gender</t>
  </si>
  <si>
    <t>G</t>
  </si>
  <si>
    <t>Inter-Agency Tracking System, Activity Info, 
= [Referrals accepted and succesfully closed, all sectors] / [Total referrals to all sectors]</t>
  </si>
  <si>
    <t>proGres</t>
  </si>
  <si>
    <t>ActivityInfo</t>
  </si>
  <si>
    <t>Yearly</t>
  </si>
  <si>
    <t>Bi-yearly</t>
  </si>
  <si>
    <t>Quarterly</t>
  </si>
  <si>
    <t xml:space="preserve">% </t>
  </si>
  <si>
    <t>TBD 2018</t>
  </si>
  <si>
    <t>List Activities under this output 1.1</t>
  </si>
  <si>
    <t xml:space="preserve">Activity 1: Number of persons interviewed </t>
  </si>
  <si>
    <t>Activity 2: Number of persons referred on humanitarian basis to MoSA</t>
  </si>
  <si>
    <t>%</t>
  </si>
  <si>
    <t>SYR</t>
  </si>
  <si>
    <t>LEB</t>
  </si>
  <si>
    <t>List Activities under this output 1.2</t>
  </si>
  <si>
    <t>List Activities under this output 1.3</t>
  </si>
  <si>
    <t>List Activities under this output 1.4</t>
  </si>
  <si>
    <t>INSTIT</t>
  </si>
  <si>
    <t>Beneficiary</t>
  </si>
  <si>
    <t>List Activities under this output 1.7</t>
  </si>
  <si>
    <t>List Activities under this output 1.6</t>
  </si>
  <si>
    <t>List Activities under this output 1.5</t>
  </si>
  <si>
    <t>Indiv</t>
  </si>
  <si>
    <t>sqm</t>
  </si>
  <si>
    <t>Instit</t>
  </si>
  <si>
    <t>Doc</t>
  </si>
  <si>
    <t>BID</t>
  </si>
  <si>
    <t>Comm</t>
  </si>
  <si>
    <t>Target</t>
  </si>
  <si>
    <t>Activityinfo, New eviction incident monitoring (UNHCR)</t>
  </si>
  <si>
    <t>Activity 1: Legal Counselling</t>
  </si>
  <si>
    <t>Activity 2: Legal Assistance and Representation</t>
  </si>
  <si>
    <t xml:space="preserve">Activity 3: Legal Awareness </t>
  </si>
  <si>
    <t xml:space="preserve">Activity 4:  Dispute Resolution Mechanisms </t>
  </si>
  <si>
    <t>Activity 5: Detention Interventions</t>
  </si>
  <si>
    <t xml:space="preserve">ActivityInfo partners' protection monitoring </t>
  </si>
  <si>
    <t>Activity 1: Identification of specific needs through registration, recording, verification and profile for Displaced Syrians, PRS, and Lebanese Returnees.</t>
  </si>
  <si>
    <t>Activity 2: Mapping of persons with specific needs by category .</t>
  </si>
  <si>
    <t xml:space="preserve">Activity 3: Protection Monitoring </t>
  </si>
  <si>
    <t>Activity 1: Individual Counselling and Case Management</t>
  </si>
  <si>
    <t>Activity 2: Emergency One-Off Assistance Cash / Protection Cash</t>
  </si>
  <si>
    <t>Activity 3: Specialized Services for PWD</t>
  </si>
  <si>
    <t>Activity 4: Specialized Services for Older Persons</t>
  </si>
  <si>
    <t>Activity 1:  Assessment of displaced persons for resettlement and preparation of resettlement case files for submission</t>
  </si>
  <si>
    <t>Contaminated areas cleared from the impact of landmines, cluster bombs and other items of Unexploded Ordnance (UXO)</t>
  </si>
  <si>
    <t>Persons benefiting from safe access to cleared land and resources.</t>
  </si>
  <si>
    <t>Activity 1: Mine awareness / Mine risk education activities targeting persons and communities at risk</t>
  </si>
  <si>
    <t>Activity 2: Mine clearance and minefield demarcation</t>
  </si>
  <si>
    <t>Number of administrations, posts or offices of public institutions benefiting from technical and material support. Such public institutions can include:  municipalities, social development centers, police stations, prisons, Civil Status Departments and offices or posts of the General Directorate of General Security.</t>
  </si>
  <si>
    <t xml:space="preserve">ActivityInfo and project monitoring reports. </t>
  </si>
  <si>
    <t>Number of persons benefiting from training on protection issues, which include but are not limited to: legal aid, safe identification and referral, case management.</t>
  </si>
  <si>
    <t>Number of studies, researches, reports on protection issued and disseminated</t>
  </si>
  <si>
    <t>Published reports on protection related issues which are accessible for public use.</t>
  </si>
  <si>
    <t xml:space="preserve">Activity 1: Institutional Support </t>
  </si>
  <si>
    <t xml:space="preserve">Activity 2: Capacity Building </t>
  </si>
  <si>
    <t xml:space="preserve">Activity 3: Research and Advocacy </t>
  </si>
  <si>
    <t>WhatsApp communication tree, partner reports, Activity Info. This indicator will be disaggregated by age and gender</t>
  </si>
  <si>
    <t>Partner reports and ActivityInfo. This indicator will be disaggregated by age and gender.</t>
  </si>
  <si>
    <t>List Activities under this output 2.1</t>
  </si>
  <si>
    <t>Activity 1: Community Awareness and Outreach sessions</t>
  </si>
  <si>
    <t>Activity 2: Communication campaigns and mechanisms (SMS, videos, telephone trees)</t>
  </si>
  <si>
    <t>Activity 3: Activities in Community Centers</t>
  </si>
  <si>
    <t>Partner reports and Activity Info.</t>
  </si>
  <si>
    <t>List Activities under this output 2.2</t>
  </si>
  <si>
    <t xml:space="preserve">Activity 1: Establishment, training, and support/monitoring to community groups and focal points </t>
  </si>
  <si>
    <t>Standard MICS indicator on Child Marriage targeting women 20-24 of age married before age 18. The indicator will be measured every two years. By 2018, a reduction of 12% of the baseline in targeted communities is expected. By 2020, a reduction of 20% in targeted communities is expected</t>
  </si>
  <si>
    <t>MICS 2018, 2020</t>
  </si>
  <si>
    <t>Every 2 years</t>
  </si>
  <si>
    <t xml:space="preserve">Standard MICS indicator used to assess the attitudes of women age 15-49 towards wife beating by asking the respondents whether husbands are justified to hit or beat their wives in a variety of situations, including (i) goes out without telling him, (ii) neglects the children, (iii) argues with him, (iv) refuses sex with him, and (v) burns the food. The purpose of these questions are to capture the social justification of violence (in contexts where women have a lower status in society) as a disciplinary action when a woman does not comply with certain expected gender roles. By 2018, a reduction of 12% of the baseline in targeted communities is expected. By 2020, a reduction of 20% in targeted communities is expected. </t>
  </si>
  <si>
    <t xml:space="preserve">Indicator measures increased knowledge of SGBV (e.g. law enforcement, governemental health actors) and non-SGBV institutional actors on core concepts (such as terminology, guiding principles) through pre-test, post-test (to measure the knowledge gained) and follow-up survey (to measure the retained knowledge after one month and the influence on participant's decisions making, ability ot mitigate the risks, ability to provide quality services). To be collected monthly for quarterly reporting on participants having attended at least 70% of the training sessions. </t>
  </si>
  <si>
    <t xml:space="preserve">SGBV TF M&amp;E Toolkit, partners training reports </t>
  </si>
  <si>
    <t>Actors</t>
  </si>
  <si>
    <t xml:space="preserve">All SGBV tools aiming at supporting/guiding/harmonizing the national capacities revised, developed and endorsed. This can include national strategies, curricula, SOPs, toolkits, checklists etc. </t>
  </si>
  <si>
    <t>SGBV TF reports, partners reports, administrative decisions, and policies/tools produced</t>
  </si>
  <si>
    <t>Bi-Annually</t>
  </si>
  <si>
    <t>Org</t>
  </si>
  <si>
    <t xml:space="preserve">partners reports; SGBV TF reports. </t>
  </si>
  <si>
    <t>Activity 2: Support to capacity building of institutional actors, including through institutionalization of curricula</t>
  </si>
  <si>
    <t>Activity 3: Provide technical and financial support in the development of national strategies and plans</t>
  </si>
  <si>
    <t>Activity 4: Support to expansion of GBVIMS implementation</t>
  </si>
  <si>
    <t>Activity 5: Support the generation of evidence to inform programming and advocacy</t>
  </si>
  <si>
    <t>List Activities under this output 3.1</t>
  </si>
  <si>
    <t xml:space="preserve">Sufficient capacities refer to the necessary human ressources to support survivors seeking services according to an agreed-upon inter-agency scale reflecting the workload of case workers (i.e. number of SGBV cases per case worker). NB. This is not measuring technical skill. The Agencies will report at governoraate level. Separately they will report at national level. </t>
  </si>
  <si>
    <t xml:space="preserve">Reports from partners through monkey survey initiated by the SGBV Task Force. </t>
  </si>
  <si>
    <t>Reports from partners to Activity Info</t>
  </si>
  <si>
    <t>SGBV TF M&amp;E Tool and Partners reports</t>
  </si>
  <si>
    <t>List Activities under this output 3.2</t>
  </si>
  <si>
    <t>Activity 1: Provision of case management adapted to age, gender, diversity</t>
  </si>
  <si>
    <t>Activity 2: Provision of psychosocial support in static and mobile safe spaces</t>
  </si>
  <si>
    <t>Activity 3: Provision of safe shelter options and safety measures</t>
  </si>
  <si>
    <t>Activity 4: Provision of legal counseling and representation</t>
  </si>
  <si>
    <t>Activity 5: Support to health facilities to ensure SGBV quality care for survivors (i.e. CMR)</t>
  </si>
  <si>
    <t>Activity 6: Provision of life skills building to women and girls at risk or survivors of SGBV</t>
  </si>
  <si>
    <t>Activity 7: Provision of material assistance</t>
  </si>
  <si>
    <t>Activity 8: Capacity building of SGBV specialized service providers, including on providing SGBV services that are friendly to youth and people living with disabilities</t>
  </si>
  <si>
    <t xml:space="preserve">Indicator measures increased knowledge and attitudes towards SGBV of trained community members (i.e. women, men, leaders, other community members who have participated in a basic SGBV training on core concepts, guiding principles and safe identification and referrals) through pre-test, post-test (to measure the knowledge gained) and follow-up survey (to measure the retained knowledge after one month and the influence on participant's life and decisions). To be collected monthly for quarterly reporting on participants having attended at least 70% of the training sessions. This indicator will be disaggregated by sex/age. </t>
  </si>
  <si>
    <t>SGBV TF M&amp;E tool and partners reports</t>
  </si>
  <si>
    <t>KAP survey and FGD</t>
  </si>
  <si>
    <t>Bi-annually</t>
  </si>
  <si>
    <t>List Activities under this output 3.3</t>
  </si>
  <si>
    <t>Activity 1: Support to existing local community groups and networks to apply social norms principles in existing and new advocacy and awareness-raising campaigns</t>
  </si>
  <si>
    <t>Activity 2: Awarness raising and capacity development of gatekeepers and community leaders</t>
  </si>
  <si>
    <t>Activity 3: Community-based risk assessment and risk mitigation</t>
  </si>
  <si>
    <t xml:space="preserve">Activity 4: Awareness raising/sensitization and capacity building of rights holders to address key GBV issues through information sharing, community level dialogue, local level advocacy </t>
  </si>
  <si>
    <t>UNICEF Multi-Indicator Cluster Survey Indicator 8.3
Numerator = Number of children age 2-14 years who experienced psychological aggression or physical punishment during the last one month
Denominator = Total number of children age 1-14 years</t>
  </si>
  <si>
    <t>UNICEF Multi-Indicator Cluster Survey Indicator 8.2
Numerator = Number of children age 5-17 years who are involved in child labour
Denominator = Total number of children age 5-17 years</t>
  </si>
  <si>
    <t>children (who are enrolled in PSS programmes) who report and increase in their wellbeing based on SDQ carried out in PSS activities</t>
  </si>
  <si>
    <t>MICS 2018 &amp; 2020</t>
  </si>
  <si>
    <t>SDQ administered in PSS programmes</t>
  </si>
  <si>
    <t>Bi-annualy</t>
  </si>
  <si>
    <t>Annually</t>
  </si>
  <si>
    <t>Semi-annual</t>
  </si>
  <si>
    <t>New MoSA Strategic Plan for Child Protection and Gender Based Violence finalised, MoPH CP Policy/Internal Referal System, Child labour National Action Plan endorsed, Case Management SOP Annexes for BID, Children with disabilities and SGBV cases. Minimum Standards on Interim care developed</t>
  </si>
  <si>
    <t>Policies, tools, e-curriculum, administrative decisions</t>
  </si>
  <si>
    <t>List Activities under this output 4.1</t>
  </si>
  <si>
    <t>1.  Support the development of policies, procedures, training manuals, guidance to support the implementation of CP prevention and response programmes and strengthen application of existing laws and strategies</t>
  </si>
  <si>
    <t>Monthly</t>
  </si>
  <si>
    <t xml:space="preserve"> Objective: To provide tailored psychosocial support to children at medium to high risk of CP-GBV violations which focused on emotional support. And supports the outcomes of children in case management with peer support.  
Target group: Children at medium to high risk or who have experienced a child protection violation and their peers 
Delivery modality: Delivered by professional staff trained and with experience on CP-GBV  
Package: Includes curricula tailored to address specific risks and targeted specifically to be flexible to reach this group with a focus on the Emotionall Support Curriculum developed by the PSS Committee via UNICEF   (timing, location etc should be flexible). 
Duration: Cycle based approach is used with an average of 12 sessions (24 hours) as etr Emotional Support Curriculum and with a minimum of 15 hours.  
Reporting on AI: Occurs once a child has completed a minimum of 15 hours of attendance. All children who attend 15 hours will be reported regardless of their risk type. </t>
  </si>
  <si>
    <t>UNHCR, UNICEF and other CPWG partners</t>
  </si>
  <si>
    <t>List Activities under this output 4.2</t>
  </si>
  <si>
    <t>1. Support training to government and partners on standardised tools for working with at-risk children and survivors</t>
  </si>
  <si>
    <t>UNICEF Knowledge, Attitudes and Practices Survey.
Numerator = Number of women and men who believe psychological aggression or physical punishment of children is acceptable 
Denominator = Total number of women and men age 18 -75 years</t>
  </si>
  <si>
    <t>UNICEF Knowledge, Attitudes and Practices Survey</t>
  </si>
  <si>
    <t># of girls,boys engaged in Community based Child Protection activities</t>
  </si>
  <si>
    <t>Objective: To increase the capacity and awareness of children to negotiate risks and know where to go for help 
Target group:  Open to all  children/adolescents living in vulnerable communities 
Delivery modality: Community members/structures or CBOs with support of NGOs. 
Package: Includes culturally appropriate activities identified by Communities members, Can include but is not limited to Community based PSS objectives through activities as drama, crafts, traditionally storytelling, sports (i.e. sports for development), life-skills training with key CP-GBV messages.
Duration: Should be open to children as long as they need to attend, yearly approach.</t>
  </si>
  <si>
    <t xml:space="preserve"># of caregivers engaged in activites to promote wellbeing and protection of children
</t>
  </si>
  <si>
    <t xml:space="preserve">This activity can take 2 forms: 1. Caregiver Support Groups 2. Parenting Skills/Positive Discipline Training, caregivers can participate in both:                                                                                                                                            1. Caregiver Support Groups                                                                                                                                Objective: To  provide caregivers with a safe space where they can exchange share positive experiences, difficulties and doable solutions with peers whilst raising awareness about mental health and child protection and GBV concerns or problems
Target Group: Parents or caregivers of children (including but not limited to those in PSS) 
Delivery modality: Delivered by trained community members/volunteers and non-professional staff
Package:  Includes key messages on MHPSS and child protection and GBV, topics of discussion are selected by the members of the group
Duration:   Ongoing basis as long as the group is active, monthly meetings are recommended. 
Disaggregated by: population cohort and sex.  
Referral: Caregivers of children benefiting from case management, community based and focused PSS should be referred to caregiver programs.                                                                                                                                                                                                                                                                                                                                                                2. Parenting Skills/Positive Discipline Training                                                                                                                                                                                                                     Objective: To enhance confidence around parenting skills for caregivers living in a situation of profound distress
Target Group: Parents or caregivers of children with priority/targeting to parents/caregivers of high risk children/ children in focused PSS  
Delivery modality: Delivered by trained staff or highly skilled facilitators
Package: Includes curricula tailored to address specific needs identified by caregivers including positive discipline 
Duration:  Cycle based activity with 8-12 sessions recommended. 
However, a minimum of 6 sessions should be attended.  
Reporting on AI: occurs once a minimum of 6 sessions is attended 
Please note that if caregiver attends both support groups and training they CANNOT be double counted. 
Disaggregated by: population cohort and sex.  
Referral: Caregivers of children benefiting from case management, community based and focused PSS should be referred to caregiver programs.                                                                                                                                       Note: Please also reference PSS Committee "PSS interventions for Children and Caregivers Guidance". </t>
  </si>
  <si>
    <t xml:space="preserve">Targeting the most vulnerable localities - includes engaging  CP duty bearers ie  Municipalities, gate keepers,land owners, employers, religious leader, CBOs to  challenge harmful social and behavioral practices that lead to violations of child rights. Includes activities/ intiaitves to prevent WFCL and use of violent discipline and that promote child rights. Communiites can include cadastre level, village/localities and ITSs, </t>
  </si>
  <si>
    <t xml:space="preserve">1. Enhance knowledge and skills of rights holders (girls, boys and women) to address key CP/GBV issues (i.e, WFCL including CAAC/V and violent discipline in homes, schools and community, child marriage and domestic violence) including through child  focused activities, community level dialogues and communication and information campaigns including local level advocacy efforts led by community/religious organisations </t>
  </si>
  <si>
    <t xml:space="preserve">2. Build and strengthen capacity of duty bearers; care givers, influential, “gatekeepers” and informal leaders (religious leaders, community leaders, including female leaders) and community based groups, peer to peer groups so that they actviely promote child protection actvities. </t>
  </si>
  <si>
    <t>List Activities under this output 4.3</t>
  </si>
  <si>
    <t>Output 4.3: Vulnerable children, families and communities supported to promote practices that protect them</t>
  </si>
  <si>
    <t xml:space="preserve">Output 4.2: Holistic and integrated CP services offered to boys and girls at risk and survivors of violence, abuse and exploitation </t>
  </si>
  <si>
    <t xml:space="preserve">Output 4.1: Policies, national plans and guidelines to support national child protection systems planning, operations, budgeting and advocacy developed and implemented </t>
  </si>
  <si>
    <t>Output 3.3: Protective environment through active community engagement in practices that reduce vulnerability to SGBV promoted</t>
  </si>
  <si>
    <t>Output 3.2: Access of Individuals at risk and survivors to quality prevention and response services increased</t>
  </si>
  <si>
    <t>Output 3.1: Capacities of national systems and actors to address SGBV strengthened</t>
  </si>
  <si>
    <t>Output 2.2: Community Level Protection Initiatives Implemented</t>
  </si>
  <si>
    <t>Output 2.1: Information Provision and Feedback Mechanisms Established</t>
  </si>
  <si>
    <t>Output 1.7 Administrative Institutions and Practices Strengthened</t>
  </si>
  <si>
    <t>Output 1.6: Mine Risk Awareness Created, Areas Cleared, and Lands Released</t>
  </si>
  <si>
    <t>Output 1.5: Persons of Concern Resettled or Provided Other Humanitarian Admission Programmes (Excluding Scholarships)</t>
  </si>
  <si>
    <t>Output 1.4: Targeted Support Services to Persons with Specific Needs Provided</t>
  </si>
  <si>
    <t>Output 1.3: Identification, verification and assessment process carried out</t>
  </si>
  <si>
    <t>Output 1.2: Legal Services (Counselling, Assistance, and Representation) to Persons of Concern Delivered.</t>
  </si>
  <si>
    <t>Output 1.1 Access to Territory Supported and Cross Border Movement Monitored</t>
  </si>
  <si>
    <t>n/a</t>
  </si>
  <si>
    <t>At least 75% out of the sample 10% of est 1,400 individuals expecting accessing safe spaces</t>
  </si>
  <si>
    <t>At least 75% out of the sample 10% of est 2,380 individuals expecting accessing safe spaces</t>
  </si>
  <si>
    <t>At least 75% out of the sample 10% of est 24,920 individuals expecting accessing safe spaces</t>
  </si>
  <si>
    <t>At least 90% out of the sample 10% of est 2,380 individuals expecting accessing safe spaces</t>
  </si>
  <si>
    <t>At least 90% out of the sample 10% of est 1,400 individuals expecting accessing safe spaces</t>
  </si>
  <si>
    <t>At least 90% out of the sample 10% of est 24,920 individuals expecting accessing safe spaces</t>
  </si>
  <si>
    <t>228,396 as of the end of september 2017</t>
  </si>
  <si>
    <t>At least 75% of 4,250 (might require adjustement after establishement of the baseline)</t>
  </si>
  <si>
    <t>At least 75% of 2,500 (might require adjustement after establishement of the baseline)</t>
  </si>
  <si>
    <t>At least 75% of 44,500 (might require adjustement after establishement of the baseline)</t>
  </si>
  <si>
    <t>At least 60% out of the sample 10% of est. 24,920 individuals expecting accessing safe spaces (might require adjustement after establishement of the baseline)</t>
  </si>
  <si>
    <t>At least 60% out of the sample 10% of est. 1,400 individuals expecting accessing safe spaces (might require adjustement after establishement of the baseline)</t>
  </si>
  <si>
    <t>At least 60% out of the sample 10% of est. 2,380 individuals expecting accessing safe spaces (might require adjustement after establishement of the baseline)</t>
  </si>
  <si>
    <t>At least 70% out of the sample 10% of est. 24,920 individuals expecting accessing safe spaces (might require adjustement after establishement of the baseline)</t>
  </si>
  <si>
    <t>At least 70% out of the sample 10% of est. 1,400 individuals expecting accessing safe spaces (might require adjustement after establishement of the baseline)</t>
  </si>
  <si>
    <t>At least 70% out of the sample 10% of est. 2,380 individuals expecting accessing safe spaces (might require adjustement after establishement of the baseline)</t>
  </si>
  <si>
    <t xml:space="preserve"> % of communities  who report improved attitudes, behaviour and practices concerning violence, exploitation and abuse of children</t>
  </si>
  <si>
    <t>Percentage of persons referred provided with services</t>
  </si>
  <si>
    <t>Number of persons interviewed</t>
  </si>
  <si>
    <t xml:space="preserve">Number of persons evicted through collective evictions </t>
  </si>
  <si>
    <t>Protection Output</t>
  </si>
  <si>
    <t>Budget 2017</t>
  </si>
  <si>
    <t>Budget 2018</t>
  </si>
  <si>
    <t>Budget 2019</t>
  </si>
  <si>
    <t>Budget 2020</t>
  </si>
  <si>
    <t>%Hum 2017</t>
  </si>
  <si>
    <t>%Stab 2017</t>
  </si>
  <si>
    <t>%Hum 2018</t>
  </si>
  <si>
    <t>%Stab 2018</t>
  </si>
  <si>
    <t>%Hum 2019</t>
  </si>
  <si>
    <t>%Stab 2019</t>
  </si>
  <si>
    <t>%Hum 2020</t>
  </si>
  <si>
    <t>%Stab 2020</t>
  </si>
  <si>
    <t>PROTECTION SECTOR BUDGET AT OUTPUT LEVEL - 2017-2020</t>
  </si>
  <si>
    <t xml:space="preserve"> </t>
  </si>
  <si>
    <t>% of households who have moved accomodation in the last 6 months due to eviction</t>
  </si>
  <si>
    <t>TBD</t>
  </si>
  <si>
    <t>Init.</t>
  </si>
  <si>
    <t>Activity 2: Community-led initiatives</t>
  </si>
  <si>
    <t>PROTECTION SECTOR LOGFRAME - 2017-2020</t>
  </si>
  <si>
    <t>TOTAL</t>
  </si>
  <si>
    <t xml:space="preserve">AI, project monitoring reports. The interviews have to be on persons basis and must take place at the Lebanese border crossings. Responsibility: UNHCR-UNRWA..
Interviews must be related to individual or group cross border crossing. </t>
  </si>
  <si>
    <t xml:space="preserve">ActivityInfo, project monitoring reports. </t>
  </si>
  <si>
    <t>ActivityInfo, project monitoring reports.</t>
  </si>
  <si>
    <t>This must be targeting large crowds or large number of people with/without meeting them face to face (pamphlet distribution, radio programmes, etc.).This indicator will be disaggregated by age and gender.</t>
  </si>
  <si>
    <t xml:space="preserve"> ActivityInfo, project monitoring reports. </t>
  </si>
  <si>
    <t>Persons affected by collective evictions</t>
  </si>
  <si>
    <t>proGres, RAIS. (IOM, UNHCR, UNRWA)</t>
  </si>
  <si>
    <t xml:space="preserve">Number of beneficiaries whose registration is updated/verified. This indicator will be disaggregated by age and gender. </t>
  </si>
  <si>
    <t xml:space="preserve">Partners reporting. </t>
  </si>
  <si>
    <t xml:space="preserve">Cash issued. </t>
  </si>
  <si>
    <t>Partners reporting.</t>
  </si>
  <si>
    <t>Number of persons submitted for resettlement/other humanitarian admissions</t>
  </si>
  <si>
    <t>proGres.</t>
  </si>
  <si>
    <t xml:space="preserve">ActivityInfo. </t>
  </si>
  <si>
    <t>Persons receiving Risk Education through sessions, presentations or door-to-door information dissemination. This indicator will be disaggregated by age and gender.</t>
  </si>
  <si>
    <t xml:space="preserve">ActivityInfo, project monitoring reports. The referral must be received by MoSA. </t>
  </si>
  <si>
    <t xml:space="preserve">Activity 1: Support to local organizations / MOSA SDCs to strengthen capacities to prevent and respond to SGBV </t>
  </si>
  <si>
    <t>% of women and girls  accessing safe spaces reporting feeling empowered</t>
  </si>
  <si>
    <t xml:space="preserve"># of partners and government staff demonstrate increased knowledge and use of  the National Child Protection Standard Operating Procedures (SOP) and Case Management Tools (including CPIMS) for child protection;  Focussed PSS curiculums, SDQ </t>
  </si>
  <si>
    <t>2. Ensure access to a holistic and multi-sectoral CP response service package for children at risk  and survivors of violence, abuse and exploitation; including ensuring linkages between justice system and social welfare sectors for children formerly in conflict with the law or detained.</t>
  </si>
  <si>
    <t>Results</t>
  </si>
  <si>
    <t>Achieved</t>
  </si>
  <si>
    <t>Percentage of persons reporting that information received has helped them accessing services.</t>
  </si>
  <si>
    <t>Percentage of persons reporting that they feel involved in the assessment, design, monitoring and evaluation of programmes and activities.</t>
  </si>
  <si>
    <t>TBD 2019</t>
  </si>
  <si>
    <t>% Stabilization</t>
  </si>
  <si>
    <t>% Fumanitarian</t>
  </si>
  <si>
    <t>Budget</t>
  </si>
  <si>
    <t>% Humanitarian</t>
  </si>
  <si>
    <t xml:space="preserve">Budget </t>
  </si>
  <si>
    <t>Output</t>
  </si>
  <si>
    <t>Outcome</t>
  </si>
  <si>
    <t>TBD in 2018</t>
  </si>
  <si>
    <t>TBD in 2017</t>
  </si>
  <si>
    <t>Institutions (SDCs)</t>
  </si>
  <si>
    <t>Vulnerable Lebanese</t>
  </si>
  <si>
    <t>Persons Displaced from Syria</t>
  </si>
  <si>
    <t>All Population</t>
  </si>
  <si>
    <t>2020</t>
  </si>
  <si>
    <t>2019</t>
  </si>
  <si>
    <t>Indicative Target 2018</t>
  </si>
  <si>
    <t>Targeted 2017</t>
  </si>
  <si>
    <t>In Need (persons)</t>
  </si>
  <si>
    <t>Sector name: Total budget (USD)</t>
  </si>
  <si>
    <t>Budget (Outcome 4, Child Protection)</t>
  </si>
  <si>
    <t xml:space="preserve">Jackline Atwi, jatwi@unicef.org; </t>
  </si>
  <si>
    <t>Contact Information</t>
  </si>
  <si>
    <t>UNICEF</t>
  </si>
  <si>
    <t>Coordinating Agency</t>
  </si>
  <si>
    <t>Ministry of Social Affairs</t>
  </si>
  <si>
    <t>Lead Ministry</t>
  </si>
  <si>
    <t>Child Protection</t>
  </si>
  <si>
    <t>Ministries (5), SDC (50), PHC (20), Municipalities (50)</t>
  </si>
  <si>
    <t>Institutions (List them)</t>
  </si>
  <si>
    <t>Budget (Outcome 3, SGBV)</t>
  </si>
  <si>
    <t>Elsa Bousquet, bousquet@unhcr.org; Petronille Geara, geara@unfpa.org</t>
  </si>
  <si>
    <t>UNHCR and UNFPA</t>
  </si>
  <si>
    <t>MoSA</t>
  </si>
  <si>
    <t>SGBV</t>
  </si>
  <si>
    <t xml:space="preserve">OUTCOME 2: Support and Actively Engage Community Members in Creating a Safe Protection Environment </t>
  </si>
  <si>
    <t>OUTCOME 1: Persons Displaced from Syria Have their Basic Rights (incl. access to territory, legal stay, civil documentation) Respected and Specific Protection Needs Fulfilled</t>
  </si>
  <si>
    <t>Protection: Total budget (USD)</t>
  </si>
  <si>
    <t>Budget (Outcome 1 &amp; 2 , Protection)</t>
  </si>
  <si>
    <t>Central ministries</t>
  </si>
  <si>
    <t>Social development centres</t>
  </si>
  <si>
    <t>Water establishments</t>
  </si>
  <si>
    <t>Schools</t>
  </si>
  <si>
    <t>Secondary health care centres/Hospitals</t>
  </si>
  <si>
    <t>Primary health care centres</t>
  </si>
  <si>
    <t>Municipalities</t>
  </si>
  <si>
    <t>TBD in 2020</t>
  </si>
  <si>
    <t>-</t>
  </si>
  <si>
    <t>Budget (Protection + SGBV + CP)</t>
  </si>
  <si>
    <t xml:space="preserve">Fanette Blanc, blancf@unhcr.org; </t>
  </si>
  <si>
    <t>UNHCR</t>
  </si>
  <si>
    <t>Coordinating Agencies</t>
  </si>
  <si>
    <t>PROTECTION</t>
  </si>
  <si>
    <t>Number of persons involved in assessment, design and M&amp;E activities</t>
  </si>
  <si>
    <t>Activity 3: Engage affected communities in any stage of the program cycle including assessment, design and M&amp;E of programmes and interventions</t>
  </si>
  <si>
    <t># of girls and boys receiving case management through BID</t>
  </si>
  <si>
    <t>3. Case management (BID)</t>
  </si>
  <si>
    <t xml:space="preserve">The % of housholds who have moved accomodation in the last 6 months due to eviction </t>
  </si>
  <si>
    <t>4,8</t>
  </si>
  <si>
    <t>3,7</t>
  </si>
  <si>
    <t xml:space="preserve">Tracking of projects and initiatives; Focus group discussions; Random sampling; Follow-up calls; Participatory self-evaluation (new methodology); VASyR 2019 </t>
  </si>
  <si>
    <t>Total</t>
  </si>
  <si>
    <t>This percentage is likely to be measured every six months, for example through monitoring and evaluating of activities or through incorporation in assessments such as VASyR and KAP.</t>
  </si>
  <si>
    <t>Participatory assessments; Community reference groups; Focus group discussions; Follow-up calls; Participatory self-evaluation; Complaints mechanisms; partner reports, AI, and others</t>
  </si>
  <si>
    <r>
      <rPr>
        <b/>
        <sz val="12"/>
        <rFont val="Calibri"/>
        <family val="2"/>
      </rPr>
      <t>Outcome 1</t>
    </r>
    <r>
      <rPr>
        <sz val="12"/>
        <rFont val="Calibri"/>
        <family val="2"/>
      </rPr>
      <t xml:space="preserve">: </t>
    </r>
    <r>
      <rPr>
        <sz val="10"/>
        <rFont val="Calibri"/>
        <family val="2"/>
      </rPr>
      <t xml:space="preserve">
Persons Displaced from Syria Have their Basic Rights (incl. access to territory, legal stay, civil documentation) Respected and Specific Protection Needs Fulfilled</t>
    </r>
  </si>
  <si>
    <r>
      <rPr>
        <b/>
        <sz val="10"/>
        <rFont val="Calibri"/>
        <family val="2"/>
      </rPr>
      <t>Output 1.2:</t>
    </r>
    <r>
      <rPr>
        <sz val="10"/>
        <rFont val="Calibri"/>
        <family val="2"/>
      </rPr>
      <t xml:space="preserve"> Legal Services (Counselling, Assistance, and Representation) to Persons of Concern Delivered.</t>
    </r>
  </si>
  <si>
    <r>
      <rPr>
        <b/>
        <sz val="10"/>
        <rFont val="Calibri"/>
        <family val="2"/>
      </rPr>
      <t>Output 1.4:</t>
    </r>
    <r>
      <rPr>
        <sz val="10"/>
        <rFont val="Calibri"/>
        <family val="2"/>
      </rPr>
      <t xml:space="preserve"> Targeted Support Services to Persons with Specific Needs Provided </t>
    </r>
  </si>
  <si>
    <t>Number of persons with disabilities supported and their caregivers</t>
  </si>
  <si>
    <t>Number of older persons receiving specific support and their caregivers.</t>
  </si>
  <si>
    <r>
      <rPr>
        <b/>
        <sz val="12"/>
        <rFont val="Calibri"/>
        <family val="2"/>
      </rPr>
      <t xml:space="preserve">Outcome 2: </t>
    </r>
    <r>
      <rPr>
        <b/>
        <sz val="10"/>
        <rFont val="Calibri"/>
        <family val="2"/>
      </rPr>
      <t xml:space="preserve">
</t>
    </r>
    <r>
      <rPr>
        <sz val="10"/>
        <rFont val="Calibri"/>
        <family val="2"/>
      </rPr>
      <t xml:space="preserve">Support and Actively Engage Community Members in Creating a Safe Protection Environment </t>
    </r>
  </si>
  <si>
    <t xml:space="preserve">Activity Info, partner reports (e.g. which will also report on # of persons approaching information desks, receiving leaflets). 
There is likely to be underreporting for this Output, as each person is only counted once while possibly benefitting from multiple sessions/consultations.
</t>
  </si>
  <si>
    <r>
      <rPr>
        <b/>
        <sz val="10"/>
        <rFont val="Calibri"/>
        <family val="2"/>
      </rPr>
      <t>Output 2.2:</t>
    </r>
    <r>
      <rPr>
        <sz val="10"/>
        <rFont val="Calibri"/>
        <family val="2"/>
      </rPr>
      <t xml:space="preserve"> Community Level Protection Initiatives Implemented </t>
    </r>
  </si>
  <si>
    <t xml:space="preserve">Number of initiatives and small scale community projects contributing to improve protection of population in the target community. </t>
  </si>
  <si>
    <r>
      <rPr>
        <b/>
        <sz val="12"/>
        <rFont val="Calibri"/>
        <family val="2"/>
      </rPr>
      <t>Outcome 3</t>
    </r>
    <r>
      <rPr>
        <sz val="12"/>
        <rFont val="Calibri"/>
        <family val="2"/>
      </rPr>
      <t xml:space="preserve">: </t>
    </r>
    <r>
      <rPr>
        <sz val="10"/>
        <rFont val="Calibri"/>
        <family val="2"/>
      </rPr>
      <t xml:space="preserve">
Reduce SGBV risks and improve access to quality services</t>
    </r>
  </si>
  <si>
    <t>Targeted local organizations and SDCs are supported in terms of  infrastructures, staffing, equipement, materials, operational and structural capacities. Transfer of capacities is organized according to specific and comprehensive curricula, including technical and management skills such as establishing organigrame, implementing financial rules and regulations, reinforcing drafting skills for reports and proposals etc  (ad hoc investement excluded).  Indicator will be disagregatted SDC vs. local organizations in AI.</t>
  </si>
  <si>
    <t xml:space="preserve">Indicator measures increased feeling of empowerment of women and adolescent girls accessing mobile or static safe spaces (including women and girls with disabilities) as defined in the SGBV TF checklist (participants of punctual awarness session or community event to be excluded). Empowerment looks at help seeking behaviors/participation/decision making/knowledge of rights/self esteem/interpersonal skills/information self protection. Method used is a set of questions asked to groups of 8-10 women/adolescent girls at the end of a structured curriculum. To be collected monthly for quarterly reporting on participants having attended at least 70% of the sessions. </t>
  </si>
  <si>
    <r>
      <t>Output 3.2:</t>
    </r>
    <r>
      <rPr>
        <sz val="10"/>
        <rFont val="Calibri"/>
        <family val="2"/>
      </rPr>
      <t xml:space="preserve"> Access of Individuals at risk and survivors to quality prevention and response services increased</t>
    </r>
  </si>
  <si>
    <t xml:space="preserve">Number of individuals (disaggregated by sex, age and type of disability) accessing services in static and mobile safe spaces as defined by the SGBV TF checklist. Number includes individuals at risk and survivors. Not representative of  the number of survivors or SGBV incidents. </t>
  </si>
  <si>
    <r>
      <t xml:space="preserve">Output 3.3: </t>
    </r>
    <r>
      <rPr>
        <sz val="10"/>
        <rFont val="Calibri"/>
        <family val="2"/>
      </rPr>
      <t>Protective environment through active community engagement in practices that reduce vulnerability to SGBV promoted</t>
    </r>
  </si>
  <si>
    <t xml:space="preserve">Indicator will be measured through 1-2 questions in KAP survey and through regular monitoring of safe spaces through FGD in intervention areas. Questions will evaluate whether women and girls, including with disabilities, are able to report at least one intervention taken in their communities that made them feel safer. Communities are defined as places where individuals live, work and/or convene. </t>
  </si>
  <si>
    <t xml:space="preserve">Sensitization requires a discussion/interaction with participants (no mass information and/or leaflet distribution). This includes sessions on SGBV, referral pathways, but also sessions where other related topics are used to link with SGBV (e.g. women’s rights, SRH, Protection, PSEA etc.). One off activity and done outside safe spaces. This indicator will be disaggregated by sex/age and split between influencial/community leaders (incl. religious leaders) and other members of the communities. </t>
  </si>
  <si>
    <r>
      <rPr>
        <b/>
        <sz val="12"/>
        <rFont val="Calibri"/>
        <family val="2"/>
      </rPr>
      <t xml:space="preserve">Outcome 4: </t>
    </r>
    <r>
      <rPr>
        <b/>
        <sz val="10"/>
        <rFont val="Calibri"/>
        <family val="2"/>
      </rPr>
      <t xml:space="preserve">
</t>
    </r>
    <r>
      <rPr>
        <sz val="10"/>
        <rFont val="Calibri"/>
        <family val="2"/>
      </rPr>
      <t>Provide boys and girls at risk and survivors of violence, exploitation and abuse with access to an improved and equitable prevention and response</t>
    </r>
  </si>
  <si>
    <r>
      <rPr>
        <b/>
        <sz val="10"/>
        <rFont val="Calibri"/>
        <family val="2"/>
      </rPr>
      <t xml:space="preserve">Output 4.2: </t>
    </r>
    <r>
      <rPr>
        <sz val="10"/>
        <rFont val="Calibri"/>
        <family val="2"/>
      </rPr>
      <t xml:space="preserve">Holistic and integrated CP services offered to boys and girls at risk and survivors of violence, abuse and exploitation </t>
    </r>
  </si>
  <si>
    <t># of girls and boys receiving case management and specialised services</t>
  </si>
  <si>
    <t>Includes 30 hours training of national SOP of case management system and its tool plus 12 months of coaching mentoring 2 days per week and ToT 60 hours on SOP. Includes official training on Emotional Support Curriculum by UNICEF (and related partners) developed by PSS Committee with the support of UNICEF. Include  training to Municipal Police, trainings to MEHE and education sector,. Include trainings to MoPH and Health Secotr, Include trainings using the child protection online curriculum for frontline service providers. Included SDQ training delivered by UNICEF.  Includes partners/UNRWA working in Palestinian camps.</t>
  </si>
  <si>
    <r>
      <rPr>
        <b/>
        <sz val="10"/>
        <rFont val="Calibri"/>
        <family val="2"/>
      </rPr>
      <t xml:space="preserve">Output 4.3: </t>
    </r>
    <r>
      <rPr>
        <sz val="10"/>
        <rFont val="Calibri"/>
        <family val="2"/>
      </rPr>
      <t>Vulnerable children, families and communities supported to promote practices that protect them</t>
    </r>
  </si>
  <si>
    <r>
      <t xml:space="preserve">Output 2.1: </t>
    </r>
    <r>
      <rPr>
        <sz val="10"/>
        <rFont val="Calibri"/>
        <family val="2"/>
      </rPr>
      <t>Communities Engaged and Benefitting From Empowerment, Outreach and Information Activities</t>
    </r>
  </si>
  <si>
    <t>Objective: To provide non-judicial and judicial protection to high risk children (in line with National SOPs) 
Target group: Children at high risk as per National Case Management SOPs             
Package: Cases must be managed under the framework of the National Standard Operating Procedures 
Duration: As long as necessary to close case  
Reporting on AI: Occurs once a case plan is opened for a child to receive case management support
Disaggregated by: population cohort, sex and age (0-5, 6-11 , 12-17)  and following vulnerabilities: *(child labor, UASC, child with disability, child in contact with the law, child subject to violent discipline).  
Referral: Children should be referred to focused PSS and their caregivers to caregiver programs or any other relevant service providers as required.                                                                                                                                                                         *Note: Reporting occurs  only for  children for whom a case file has been opened by the reporting organization.  Reporting also includes cases closed with postive outcomes</t>
  </si>
  <si>
    <t xml:space="preserve">Includes (in addition to all steps of case management) the completion of a BID report  by a Case Worker and the finalization of a Best Interests Determination (decision) by a (multi-disciplinary) BID panel (in respectively Mnt Lebanon, Bekaa, the South and Tripoli/T5), mostly in the context of Durable Solutions. Includes training on BID for UNHCR and case management actors. </t>
  </si>
  <si>
    <t>UNHCR and CM actor records/ # BID reports/ # BID panel meetings</t>
  </si>
  <si>
    <t xml:space="preserve">ActivityInfo, project monitoring reports. Number of persons interviewed regarding their cross-border movement to understand the reasons for arrival and departure and to have the profile of those persons. </t>
  </si>
  <si>
    <t xml:space="preserve">Number of persons referred to MoSA by partners for admission  on exceptional humanitarian grounds. </t>
  </si>
  <si>
    <t xml:space="preserve">The counselling must be targeting persons and must be for obtaining legal stay. The legal representation is for persons who have been represented in in courts, administrative bodies or dispute resolution mechanisms. Legal assistance also covers accompaniment to the GSO. This indicator will be disaggregated by gender. </t>
  </si>
  <si>
    <t>The counselling must be targeting persons and must be for HLP related matters. The legal representation is for persons who have been represented in in courts, administrative bodies or dispute resolution mechanisms. The dispute resolution mechanism must be specifically for HLP matters. This indicator will be disaggregated by  gender.</t>
  </si>
  <si>
    <t>The counselling must be targeting persons and must be for other legal remedies' related matters other than legal residency, civil documentation, HLP such as labor law, family law, other immigration issues, etc. The legal representation is for persons who have been represented in in courts, administrative bodies, and dispute mechanisms. The dispute resolution mechanism must be specifically for other legal remedies' matters and they must be concluded in agreement between parties. This indicator will be disaggregated by gender.</t>
  </si>
  <si>
    <t xml:space="preserve">The number of persons consulted during monitoring visits.  This indicator will be disaggregated gender. </t>
  </si>
  <si>
    <t>Number of beneficiaries, with disabilities, receiving specific support. This indicator will be disaggregated by age, gender, and type of disability (motor, visual, hearing, speaking, and intellectual).</t>
  </si>
  <si>
    <t># of persons actively engaged or involved at any stage of a program cycle through assessments, designing questionnaires, collecting data, monitoring activities, sharing findings, etc. This indicator will be disaggregated by gender and program cycle stages: Assessment; Programme Design; Monitoring of Implementation;Evaluation.</t>
  </si>
  <si>
    <t>The counselling should target persons  for obtaining civil documentation (birth certificates, marriage, divorce). Legal representation is for persons who have been represented in courts, administrative bodies or dispute resolution mechanisms. The appropriate legal mechanisms must be specifically for civil documentation (birth registration, marriage, divorce, and death) matters. This indicator will be disaggregated by gender and civil documentation (birth registration, marriage, divorce, and death).</t>
  </si>
  <si>
    <t xml:space="preserve">The number of beneficiaries who received support (emergency cash and protection cash) through cash programmes. This indicator will be disaggregated by age and gender. </t>
  </si>
  <si>
    <t>Number of beneficiaries, above 60, receiving specific support. This indicator will be disaggregated by gender.</t>
  </si>
  <si>
    <t>Persons who have been submitted for resettlement/other humanitarian admissions .  This indicator will be disaggregated by age and gender.</t>
  </si>
  <si>
    <r>
      <rPr>
        <b/>
        <sz val="10"/>
        <rFont val="Calibri"/>
        <family val="2"/>
      </rPr>
      <t>Output 1.5:</t>
    </r>
    <r>
      <rPr>
        <sz val="10"/>
        <rFont val="Calibri"/>
        <family val="2"/>
      </rPr>
      <t xml:space="preserve"> Persons of Concern Resettled or Provided Other Humanitarian Admission Programmes (Excluding Scholarships)</t>
    </r>
  </si>
  <si>
    <r>
      <rPr>
        <b/>
        <sz val="10"/>
        <rFont val="Calibri"/>
        <family val="2"/>
      </rPr>
      <t>Output 1.6:</t>
    </r>
    <r>
      <rPr>
        <sz val="10"/>
        <rFont val="Calibri"/>
        <family val="2"/>
      </rPr>
      <t xml:space="preserve"> Mine Risk Awareness Created, Areas Cleared, and Lands Released</t>
    </r>
  </si>
  <si>
    <t xml:space="preserve">The # of beneficiaries identified and assessed who received individual counseling and benefited from case management. Case Management categories include: Single parent, older people at risk, PwD (mental and physical), serious medical condition, persons with specific legal and protection needs). Case management excludes GBV and CP Cases and is a way of organizing and carrying out work to address the needs of an individual and/or, as relevant, his or her family/caregiver, including by empowering and building self-reliance, in an appropriate, systematic and timely manner, through any combination of direct support and referrals. It entails an on-going relationship with the individual and/or household, which forms a common thread throughout the provision of services by multiple specialised service providers. As such, it is a collaborative, coordinated and multi-sectoral process that takes place between the caseworker and the individual(s) at risk. This indicator will be disaggregated by age and gender. </t>
  </si>
  <si>
    <t xml:space="preserve">Persons benefiting from legal advice, assistance or representation in detention facilities. This must be targeting persons who are detained  in prisons, police stations, justice palaces and other detention facilities.  This indicator will be disaggregated by gender. </t>
  </si>
  <si>
    <t>Number of persons receiving legal aid in detention facilities.</t>
  </si>
  <si>
    <t xml:space="preserve">Number of detainees receiving, counseling, medical, psychosocial and material support in detention facilities </t>
  </si>
  <si>
    <t>This must be targeting persons in prisons, police stations, detention facilities. persons receive counseling, medical, psycho-social and material support inside the prison. This indicator will be disaggregated by  gender.</t>
  </si>
  <si>
    <t xml:space="preserve">Number of new persons reached by outreach volunteers (OVs), community focal points, community groups, PRS volunteers, staff or organizations, etc. This includes persons who attend information or awareness sessions, or receive individual consultations at, for example, information desks (excl. individual counseling or groups sessions on legal matters).
This indicator will be disaggregated by age and gender </t>
  </si>
  <si>
    <t>Number of new persons benefitting from information sessions, awareness sessions and individual consultations on how to access services (excl. legal services)</t>
  </si>
  <si>
    <t>Number of new persons at the community level providing communication, outreach and feedback to persons of concern.</t>
  </si>
  <si>
    <t>Number of new persons participating in community centers and SDCs</t>
  </si>
  <si>
    <t>Number of new persons trained, supported, and monitored to engage in community-based mechanisms</t>
  </si>
  <si>
    <t xml:space="preserve">Number of new persons benefitting from community-based interventions </t>
  </si>
  <si>
    <t xml:space="preserve">Number of new persons  (including community representatives, members of community groups, but also OVs, focal points, people included in telephone trees, etc.) who actively disseminate information through defined communication channels (sessions, SMS, WhatsApp, door-to-door) to reach other members of their community.  This indicator will be disaggregated by age and gender </t>
  </si>
  <si>
    <t>Number of new persons newly approaching the CDC/SDC during the last reporting period (calendar month). This includes those who receive (life) skills training and those who attend awareness sessions, also when these are organized outside of the centre (mobile entity). This indicator will be disaggregated by age and gender.</t>
  </si>
  <si>
    <t>New focal points and members of community-based mechanisms who are trained and active in improving assistance and services in their community.  Support includes as a minimum mentoring and monitoring. This indicator will be disagregated by age and gender.</t>
  </si>
  <si>
    <t>Number of new direct beneficiaries of community-led initiatives, including outreach, community centre activities, campaigns, OV training, etc. This represents the wider indicator for all community-led activities, of which Output 2.1.C would be a sub-set. .This indicator will be disagregated by age and gender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</si>
</sst>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0_);_(* \(#,##0.0\);_(* &quot;-&quot;??_);_(@_)"/>
  </numFmts>
  <fonts count="22" x14ac:knownFonts="1">
    <font>
      <sz val="11"/>
      <color rgb="FF000000"/>
      <name val="Calibri"/>
    </font>
    <font>
      <sz val="11"/>
      <color theme="1"/>
      <name val="Calibri"/>
      <family val="2"/>
      <scheme val="minor"/>
    </font>
    <font>
      <sz val="11"/>
      <color theme="1"/>
      <name val="Calibri"/>
      <family val="2"/>
      <scheme val="minor"/>
    </font>
    <font>
      <b/>
      <sz val="12"/>
      <color rgb="FF000000"/>
      <name val="Calibri"/>
      <family val="2"/>
    </font>
    <font>
      <sz val="10"/>
      <color rgb="FF000000"/>
      <name val="Calibri"/>
      <family val="2"/>
    </font>
    <font>
      <sz val="11"/>
      <name val="Calibri"/>
      <family val="2"/>
    </font>
    <font>
      <b/>
      <sz val="10"/>
      <name val="Calibri"/>
      <family val="2"/>
    </font>
    <font>
      <sz val="10"/>
      <name val="Calibri"/>
      <family val="2"/>
    </font>
    <font>
      <sz val="11"/>
      <color rgb="FF000000"/>
      <name val="Calibri"/>
      <family val="2"/>
    </font>
    <font>
      <sz val="10"/>
      <name val="Calibri"/>
      <family val="2"/>
      <scheme val="minor"/>
    </font>
    <font>
      <b/>
      <sz val="11"/>
      <color theme="1"/>
      <name val="Calibri"/>
      <family val="2"/>
      <scheme val="minor"/>
    </font>
    <font>
      <sz val="10"/>
      <name val="Arial"/>
      <family val="2"/>
    </font>
    <font>
      <b/>
      <sz val="11"/>
      <name val="Calibri Light"/>
      <family val="2"/>
      <scheme val="major"/>
    </font>
    <font>
      <sz val="11"/>
      <name val="Calibri"/>
      <family val="2"/>
      <scheme val="minor"/>
    </font>
    <font>
      <sz val="11"/>
      <name val="Calibri Light"/>
      <family val="2"/>
      <scheme val="major"/>
    </font>
    <font>
      <sz val="11"/>
      <color theme="0"/>
      <name val="Calibri Light"/>
      <family val="2"/>
      <scheme val="major"/>
    </font>
    <font>
      <u/>
      <sz val="11"/>
      <color theme="10"/>
      <name val="Calibri"/>
      <family val="2"/>
      <scheme val="minor"/>
    </font>
    <font>
      <sz val="11"/>
      <color theme="1"/>
      <name val="Calibri Light"/>
      <family val="2"/>
      <scheme val="major"/>
    </font>
    <font>
      <b/>
      <sz val="12"/>
      <name val="Calibri"/>
      <family val="2"/>
    </font>
    <font>
      <sz val="12"/>
      <name val="Calibri"/>
      <family val="2"/>
    </font>
    <font>
      <b/>
      <sz val="10"/>
      <name val="Calibri"/>
      <family val="2"/>
      <scheme val="minor"/>
    </font>
    <font>
      <b/>
      <sz val="14"/>
      <name val="Calibri"/>
      <family val="2"/>
    </font>
  </fonts>
  <fills count="17">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rgb="FFFBE4D5"/>
      </patternFill>
    </fill>
    <fill>
      <patternFill patternType="solid">
        <fgColor theme="0"/>
        <bgColor rgb="FFFFFF00"/>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rgb="FFD0CECE"/>
      </patternFill>
    </fill>
    <fill>
      <patternFill patternType="solid">
        <fgColor theme="0" tint="-4.9989318521683403E-2"/>
        <bgColor rgb="FFD0CECE"/>
      </patternFill>
    </fill>
  </fills>
  <borders count="61">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right/>
      <top style="thin">
        <color rgb="FF000000"/>
      </top>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style="thin">
        <color indexed="64"/>
      </right>
      <top style="thin">
        <color rgb="FF000000"/>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rgb="FF000000"/>
      </right>
      <top/>
      <bottom style="thin">
        <color indexed="64"/>
      </bottom>
      <diagonal/>
    </border>
    <border>
      <left/>
      <right style="thin">
        <color indexed="64"/>
      </right>
      <top style="thin">
        <color indexed="64"/>
      </top>
      <bottom/>
      <diagonal/>
    </border>
    <border>
      <left style="thin">
        <color rgb="FF000000"/>
      </left>
      <right/>
      <top style="thin">
        <color indexed="64"/>
      </top>
      <bottom/>
      <diagonal/>
    </border>
    <border>
      <left style="thin">
        <color indexed="64"/>
      </left>
      <right/>
      <top style="thin">
        <color indexed="64"/>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bottom/>
      <diagonal/>
    </border>
    <border>
      <left style="thin">
        <color rgb="FF000000"/>
      </left>
      <right/>
      <top style="thin">
        <color rgb="FF000000"/>
      </top>
      <bottom style="thin">
        <color indexed="64"/>
      </bottom>
      <diagonal/>
    </border>
    <border>
      <left/>
      <right/>
      <top/>
      <bottom style="thin">
        <color rgb="FF000000"/>
      </bottom>
      <diagonal/>
    </border>
    <border>
      <left style="thin">
        <color indexed="64"/>
      </left>
      <right style="thin">
        <color indexed="64"/>
      </right>
      <top style="thin">
        <color rgb="FF000000"/>
      </top>
      <bottom/>
      <diagonal/>
    </border>
    <border>
      <left style="thin">
        <color indexed="64"/>
      </left>
      <right style="thin">
        <color rgb="FF000000"/>
      </right>
      <top/>
      <bottom style="thin">
        <color indexed="64"/>
      </bottom>
      <diagonal/>
    </border>
    <border>
      <left style="thick">
        <color theme="0"/>
      </left>
      <right style="thick">
        <color theme="0"/>
      </right>
      <top/>
      <bottom/>
      <diagonal/>
    </border>
    <border>
      <left/>
      <right style="thick">
        <color theme="0"/>
      </right>
      <top/>
      <bottom/>
      <diagonal/>
    </border>
    <border>
      <left/>
      <right/>
      <top style="thin">
        <color auto="1"/>
      </top>
      <bottom style="thin">
        <color theme="0" tint="-0.34998626667073579"/>
      </bottom>
      <diagonal/>
    </border>
    <border>
      <left style="thick">
        <color theme="0"/>
      </left>
      <right style="thick">
        <color theme="0"/>
      </right>
      <top style="thin">
        <color auto="1"/>
      </top>
      <bottom style="thin">
        <color theme="0" tint="-0.34998626667073579"/>
      </bottom>
      <diagonal/>
    </border>
    <border>
      <left/>
      <right style="thick">
        <color theme="0"/>
      </right>
      <top style="thin">
        <color auto="1"/>
      </top>
      <bottom style="thin">
        <color theme="0" tint="-0.34998626667073579"/>
      </bottom>
      <diagonal/>
    </border>
    <border>
      <left style="thick">
        <color theme="0"/>
      </left>
      <right style="thick">
        <color theme="0"/>
      </right>
      <top/>
      <bottom style="thin">
        <color auto="1"/>
      </bottom>
      <diagonal/>
    </border>
    <border>
      <left/>
      <right style="thick">
        <color theme="0"/>
      </right>
      <top/>
      <bottom style="thin">
        <color auto="1"/>
      </bottom>
      <diagonal/>
    </border>
    <border>
      <left/>
      <right/>
      <top style="thin">
        <color indexed="64"/>
      </top>
      <bottom/>
      <diagonal/>
    </border>
    <border>
      <left style="thin">
        <color rgb="FF000000"/>
      </left>
      <right style="thin">
        <color indexed="64"/>
      </right>
      <top style="thin">
        <color indexed="64"/>
      </top>
      <bottom/>
      <diagonal/>
    </border>
    <border>
      <left style="thin">
        <color rgb="FF000000"/>
      </left>
      <right style="thin">
        <color rgb="FF000000"/>
      </right>
      <top style="thin">
        <color indexed="64"/>
      </top>
      <bottom/>
      <diagonal/>
    </border>
  </borders>
  <cellStyleXfs count="15">
    <xf numFmtId="0" fontId="0" fillId="0" borderId="0"/>
    <xf numFmtId="9" fontId="8" fillId="0" borderId="0" applyFont="0" applyFill="0" applyBorder="0" applyAlignment="0" applyProtection="0"/>
    <xf numFmtId="43" fontId="8" fillId="0" borderId="0" applyFont="0" applyFill="0" applyBorder="0" applyAlignment="0" applyProtection="0"/>
    <xf numFmtId="0" fontId="8" fillId="0" borderId="3"/>
    <xf numFmtId="9" fontId="8" fillId="0" borderId="3" applyFont="0" applyFill="0" applyBorder="0" applyAlignment="0" applyProtection="0"/>
    <xf numFmtId="43" fontId="8" fillId="0" borderId="3" applyFont="0" applyFill="0" applyBorder="0" applyAlignment="0" applyProtection="0"/>
    <xf numFmtId="0" fontId="2" fillId="0" borderId="3"/>
    <xf numFmtId="43" fontId="2" fillId="0" borderId="3" applyFont="0" applyFill="0" applyBorder="0" applyAlignment="0" applyProtection="0"/>
    <xf numFmtId="0" fontId="11" fillId="0" borderId="3"/>
    <xf numFmtId="43" fontId="11" fillId="0" borderId="3" applyFont="0" applyFill="0" applyBorder="0" applyAlignment="0" applyProtection="0"/>
    <xf numFmtId="9" fontId="2" fillId="0" borderId="3" applyFont="0" applyFill="0" applyBorder="0" applyAlignment="0" applyProtection="0"/>
    <xf numFmtId="0" fontId="16" fillId="0" borderId="3" applyNumberFormat="0" applyFill="0" applyBorder="0" applyAlignment="0" applyProtection="0"/>
    <xf numFmtId="0" fontId="1" fillId="0" borderId="3"/>
    <xf numFmtId="43" fontId="1" fillId="0" borderId="3" applyFont="0" applyFill="0" applyBorder="0" applyAlignment="0" applyProtection="0"/>
    <xf numFmtId="9" fontId="1" fillId="0" borderId="3" applyFont="0" applyFill="0" applyBorder="0" applyAlignment="0" applyProtection="0"/>
  </cellStyleXfs>
  <cellXfs count="473">
    <xf numFmtId="0" fontId="0" fillId="0" borderId="0" xfId="0"/>
    <xf numFmtId="0" fontId="3" fillId="2" borderId="1" xfId="0" applyFont="1" applyFill="1" applyBorder="1"/>
    <xf numFmtId="0" fontId="4" fillId="2" borderId="1" xfId="0" applyFont="1" applyFill="1" applyBorder="1"/>
    <xf numFmtId="0" fontId="4" fillId="2" borderId="1" xfId="0" applyFont="1" applyFill="1" applyBorder="1" applyAlignment="1">
      <alignment horizontal="left"/>
    </xf>
    <xf numFmtId="0" fontId="4" fillId="2" borderId="3" xfId="0" applyFont="1" applyFill="1" applyBorder="1" applyAlignment="1">
      <alignment horizontal="left"/>
    </xf>
    <xf numFmtId="0" fontId="4" fillId="2" borderId="3" xfId="0" applyFont="1" applyFill="1" applyBorder="1"/>
    <xf numFmtId="0" fontId="4" fillId="3" borderId="3" xfId="0" applyFont="1" applyFill="1" applyBorder="1"/>
    <xf numFmtId="0" fontId="7" fillId="3" borderId="3" xfId="0" applyFont="1" applyFill="1" applyBorder="1" applyAlignment="1">
      <alignment vertical="top" wrapText="1"/>
    </xf>
    <xf numFmtId="3" fontId="7" fillId="4" borderId="3" xfId="0" applyNumberFormat="1" applyFont="1" applyFill="1" applyBorder="1" applyAlignment="1">
      <alignment horizontal="right" vertical="top" wrapText="1"/>
    </xf>
    <xf numFmtId="3" fontId="7" fillId="5" borderId="3" xfId="0" applyNumberFormat="1" applyFont="1" applyFill="1" applyBorder="1" applyAlignment="1">
      <alignment horizontal="right" vertical="top" wrapText="1"/>
    </xf>
    <xf numFmtId="165" fontId="7" fillId="4" borderId="11" xfId="0" applyNumberFormat="1" applyFont="1" applyFill="1" applyBorder="1" applyAlignment="1">
      <alignment horizontal="right" vertical="top" wrapText="1"/>
    </xf>
    <xf numFmtId="165" fontId="7" fillId="5" borderId="11" xfId="0" applyNumberFormat="1" applyFont="1" applyFill="1" applyBorder="1" applyAlignment="1">
      <alignment horizontal="right" vertical="top" wrapText="1"/>
    </xf>
    <xf numFmtId="0" fontId="7" fillId="5" borderId="11" xfId="0" applyFont="1" applyFill="1" applyBorder="1" applyAlignment="1">
      <alignment horizontal="right" vertical="top" wrapText="1"/>
    </xf>
    <xf numFmtId="0" fontId="4" fillId="0" borderId="3" xfId="0" applyFont="1" applyBorder="1"/>
    <xf numFmtId="9" fontId="7" fillId="4" borderId="11" xfId="0" applyNumberFormat="1" applyFont="1" applyFill="1" applyBorder="1" applyAlignment="1">
      <alignment horizontal="right" vertical="top" wrapText="1"/>
    </xf>
    <xf numFmtId="9" fontId="7" fillId="5" borderId="11" xfId="0" applyNumberFormat="1" applyFont="1" applyFill="1" applyBorder="1" applyAlignment="1">
      <alignment horizontal="right" vertical="top" wrapText="1"/>
    </xf>
    <xf numFmtId="0" fontId="7" fillId="6" borderId="11" xfId="0" applyFont="1" applyFill="1" applyBorder="1"/>
    <xf numFmtId="0" fontId="6" fillId="6" borderId="3" xfId="0" applyFont="1" applyFill="1" applyBorder="1" applyAlignment="1">
      <alignment horizontal="left"/>
    </xf>
    <xf numFmtId="165" fontId="7" fillId="4" borderId="7" xfId="2" applyNumberFormat="1" applyFont="1" applyFill="1" applyBorder="1" applyAlignment="1">
      <alignment horizontal="right" vertical="top" wrapText="1"/>
    </xf>
    <xf numFmtId="165" fontId="7" fillId="5" borderId="7" xfId="2" applyNumberFormat="1" applyFont="1" applyFill="1" applyBorder="1" applyAlignment="1">
      <alignment horizontal="right" vertical="top" wrapText="1"/>
    </xf>
    <xf numFmtId="165" fontId="7" fillId="5" borderId="27" xfId="2" applyNumberFormat="1" applyFont="1" applyFill="1" applyBorder="1" applyAlignment="1">
      <alignment horizontal="right" vertical="top" wrapText="1"/>
    </xf>
    <xf numFmtId="165" fontId="7" fillId="4" borderId="8" xfId="2" applyNumberFormat="1" applyFont="1" applyFill="1" applyBorder="1" applyAlignment="1">
      <alignment horizontal="right" vertical="top" wrapText="1"/>
    </xf>
    <xf numFmtId="165" fontId="7" fillId="5" borderId="8" xfId="2" applyNumberFormat="1" applyFont="1" applyFill="1" applyBorder="1" applyAlignment="1">
      <alignment horizontal="right" vertical="top" wrapText="1"/>
    </xf>
    <xf numFmtId="165" fontId="7" fillId="5" borderId="20" xfId="2" applyNumberFormat="1" applyFont="1" applyFill="1" applyBorder="1" applyAlignment="1">
      <alignment horizontal="right" vertical="top" wrapText="1"/>
    </xf>
    <xf numFmtId="165" fontId="7" fillId="4" borderId="11" xfId="2" applyNumberFormat="1" applyFont="1" applyFill="1" applyBorder="1" applyAlignment="1">
      <alignment horizontal="right" vertical="top" wrapText="1"/>
    </xf>
    <xf numFmtId="165" fontId="7" fillId="5" borderId="11" xfId="2" applyNumberFormat="1" applyFont="1" applyFill="1" applyBorder="1" applyAlignment="1">
      <alignment horizontal="right" vertical="top" wrapText="1"/>
    </xf>
    <xf numFmtId="165" fontId="7" fillId="5" borderId="9" xfId="2" applyNumberFormat="1" applyFont="1" applyFill="1" applyBorder="1" applyAlignment="1">
      <alignment horizontal="right" vertical="top" wrapText="1"/>
    </xf>
    <xf numFmtId="0" fontId="6" fillId="6" borderId="0" xfId="0" applyFont="1" applyFill="1" applyAlignment="1">
      <alignment wrapText="1"/>
    </xf>
    <xf numFmtId="0" fontId="7" fillId="6" borderId="0" xfId="0" applyFont="1" applyFill="1"/>
    <xf numFmtId="0" fontId="6" fillId="7" borderId="0" xfId="0" applyFont="1" applyFill="1" applyAlignment="1">
      <alignment wrapText="1"/>
    </xf>
    <xf numFmtId="3" fontId="9" fillId="7" borderId="11" xfId="0" applyNumberFormat="1" applyFont="1" applyFill="1" applyBorder="1" applyAlignment="1">
      <alignment horizontal="right" wrapText="1"/>
    </xf>
    <xf numFmtId="9" fontId="9" fillId="7" borderId="11" xfId="1" applyFont="1" applyFill="1" applyBorder="1" applyAlignment="1">
      <alignment horizontal="right" wrapText="1"/>
    </xf>
    <xf numFmtId="3" fontId="9" fillId="7" borderId="11" xfId="0" applyNumberFormat="1" applyFont="1" applyFill="1" applyBorder="1" applyAlignment="1">
      <alignment horizontal="right" vertical="center" wrapText="1"/>
    </xf>
    <xf numFmtId="9" fontId="9" fillId="7" borderId="11" xfId="1" applyFont="1" applyFill="1" applyBorder="1" applyAlignment="1">
      <alignment horizontal="right" vertical="center" wrapText="1"/>
    </xf>
    <xf numFmtId="0" fontId="6" fillId="8" borderId="0" xfId="0" applyFont="1" applyFill="1" applyAlignment="1">
      <alignment wrapText="1"/>
    </xf>
    <xf numFmtId="3" fontId="9" fillId="8" borderId="11" xfId="0" applyNumberFormat="1" applyFont="1" applyFill="1" applyBorder="1" applyAlignment="1">
      <alignment horizontal="right" wrapText="1"/>
    </xf>
    <xf numFmtId="9" fontId="9" fillId="8" borderId="11" xfId="1" applyFont="1" applyFill="1" applyBorder="1" applyAlignment="1">
      <alignment horizontal="right" wrapText="1"/>
    </xf>
    <xf numFmtId="3" fontId="9" fillId="8" borderId="11" xfId="0" applyNumberFormat="1" applyFont="1" applyFill="1" applyBorder="1" applyAlignment="1">
      <alignment horizontal="right" vertical="center" wrapText="1"/>
    </xf>
    <xf numFmtId="9" fontId="9" fillId="8" borderId="11" xfId="1" applyFont="1" applyFill="1" applyBorder="1" applyAlignment="1">
      <alignment horizontal="right" vertical="center" wrapText="1"/>
    </xf>
    <xf numFmtId="0" fontId="6" fillId="9" borderId="0" xfId="0" applyFont="1" applyFill="1" applyAlignment="1">
      <alignment wrapText="1"/>
    </xf>
    <xf numFmtId="3" fontId="9" fillId="9" borderId="11" xfId="0" applyNumberFormat="1" applyFont="1" applyFill="1" applyBorder="1" applyAlignment="1">
      <alignment horizontal="right" wrapText="1"/>
    </xf>
    <xf numFmtId="9" fontId="9" fillId="9" borderId="11" xfId="1" applyFont="1" applyFill="1" applyBorder="1" applyAlignment="1">
      <alignment horizontal="right" wrapText="1"/>
    </xf>
    <xf numFmtId="3" fontId="9" fillId="9" borderId="11" xfId="0" applyNumberFormat="1" applyFont="1" applyFill="1" applyBorder="1" applyAlignment="1">
      <alignment horizontal="right" vertical="center" wrapText="1"/>
    </xf>
    <xf numFmtId="9" fontId="9" fillId="9" borderId="11" xfId="1" applyFont="1" applyFill="1" applyBorder="1" applyAlignment="1">
      <alignment horizontal="right" vertical="center" wrapText="1"/>
    </xf>
    <xf numFmtId="9" fontId="9" fillId="9" borderId="11" xfId="0" applyNumberFormat="1" applyFont="1" applyFill="1" applyBorder="1" applyAlignment="1">
      <alignment horizontal="right" wrapText="1"/>
    </xf>
    <xf numFmtId="0" fontId="6" fillId="10" borderId="0" xfId="0" applyFont="1" applyFill="1" applyAlignment="1">
      <alignment wrapText="1"/>
    </xf>
    <xf numFmtId="3" fontId="9" fillId="10" borderId="11" xfId="0" applyNumberFormat="1" applyFont="1" applyFill="1" applyBorder="1" applyAlignment="1">
      <alignment horizontal="right" wrapText="1"/>
    </xf>
    <xf numFmtId="3" fontId="9" fillId="10" borderId="11" xfId="0" applyNumberFormat="1" applyFont="1" applyFill="1" applyBorder="1" applyAlignment="1">
      <alignment horizontal="right" vertical="center" wrapText="1"/>
    </xf>
    <xf numFmtId="0" fontId="3" fillId="2" borderId="3" xfId="0" applyFont="1" applyFill="1" applyBorder="1"/>
    <xf numFmtId="165" fontId="7" fillId="5" borderId="7" xfId="2" applyNumberFormat="1" applyFont="1" applyFill="1" applyBorder="1" applyAlignment="1">
      <alignment horizontal="right" vertical="center" wrapText="1"/>
    </xf>
    <xf numFmtId="165" fontId="7" fillId="4" borderId="7" xfId="2" applyNumberFormat="1" applyFont="1" applyFill="1" applyBorder="1" applyAlignment="1">
      <alignment horizontal="center" vertical="center" wrapText="1"/>
    </xf>
    <xf numFmtId="165" fontId="7" fillId="5" borderId="18" xfId="2" applyNumberFormat="1" applyFont="1" applyFill="1" applyBorder="1" applyAlignment="1">
      <alignment horizontal="right" vertical="top" wrapText="1"/>
    </xf>
    <xf numFmtId="165" fontId="7" fillId="5" borderId="12" xfId="2" applyNumberFormat="1" applyFont="1" applyFill="1" applyBorder="1" applyAlignment="1">
      <alignment horizontal="right" vertical="top" wrapText="1"/>
    </xf>
    <xf numFmtId="165" fontId="7" fillId="5" borderId="4" xfId="2" applyNumberFormat="1" applyFont="1" applyFill="1" applyBorder="1" applyAlignment="1">
      <alignment horizontal="right" vertical="top" wrapText="1"/>
    </xf>
    <xf numFmtId="165" fontId="7" fillId="5" borderId="35" xfId="2" applyNumberFormat="1" applyFont="1" applyFill="1" applyBorder="1" applyAlignment="1">
      <alignment horizontal="right" vertical="top" wrapText="1"/>
    </xf>
    <xf numFmtId="165" fontId="7" fillId="5" borderId="5" xfId="2" applyNumberFormat="1" applyFont="1" applyFill="1" applyBorder="1" applyAlignment="1">
      <alignment horizontal="right" vertical="top" wrapText="1"/>
    </xf>
    <xf numFmtId="165" fontId="6" fillId="5" borderId="11" xfId="2" applyNumberFormat="1" applyFont="1" applyFill="1" applyBorder="1" applyAlignment="1">
      <alignment horizontal="right" vertical="top" wrapText="1"/>
    </xf>
    <xf numFmtId="165" fontId="6" fillId="5" borderId="18" xfId="2" applyNumberFormat="1" applyFont="1" applyFill="1" applyBorder="1" applyAlignment="1">
      <alignment horizontal="right" vertical="top" wrapText="1"/>
    </xf>
    <xf numFmtId="165" fontId="6" fillId="5" borderId="33" xfId="2" applyNumberFormat="1" applyFont="1" applyFill="1" applyBorder="1" applyAlignment="1">
      <alignment horizontal="right" vertical="top" wrapText="1"/>
    </xf>
    <xf numFmtId="165" fontId="6" fillId="5" borderId="7" xfId="2" applyNumberFormat="1" applyFont="1" applyFill="1" applyBorder="1" applyAlignment="1">
      <alignment horizontal="right" vertical="top" wrapText="1"/>
    </xf>
    <xf numFmtId="165" fontId="6" fillId="5" borderId="27" xfId="2" applyNumberFormat="1" applyFont="1" applyFill="1" applyBorder="1" applyAlignment="1">
      <alignment horizontal="right" vertical="top" wrapText="1"/>
    </xf>
    <xf numFmtId="165" fontId="6" fillId="4" borderId="11" xfId="2" applyNumberFormat="1" applyFont="1" applyFill="1" applyBorder="1" applyAlignment="1">
      <alignment horizontal="right" vertical="top" wrapText="1"/>
    </xf>
    <xf numFmtId="165" fontId="7" fillId="5" borderId="7" xfId="5" applyNumberFormat="1" applyFont="1" applyFill="1" applyBorder="1" applyAlignment="1">
      <alignment horizontal="right" vertical="top" wrapText="1"/>
    </xf>
    <xf numFmtId="165" fontId="7" fillId="5" borderId="8" xfId="5" applyNumberFormat="1" applyFont="1" applyFill="1" applyBorder="1" applyAlignment="1">
      <alignment horizontal="right" vertical="top" wrapText="1"/>
    </xf>
    <xf numFmtId="165" fontId="7" fillId="5" borderId="11" xfId="5" applyNumberFormat="1" applyFont="1" applyFill="1" applyBorder="1" applyAlignment="1">
      <alignment horizontal="right" vertical="top" wrapText="1"/>
    </xf>
    <xf numFmtId="0" fontId="14" fillId="0" borderId="3" xfId="8" applyFont="1" applyAlignment="1">
      <alignment vertical="center"/>
    </xf>
    <xf numFmtId="0" fontId="12" fillId="0" borderId="3" xfId="8" applyFont="1" applyAlignment="1">
      <alignment vertical="center"/>
    </xf>
    <xf numFmtId="165" fontId="14" fillId="13" borderId="52" xfId="9" applyNumberFormat="1" applyFont="1" applyFill="1" applyBorder="1" applyAlignment="1">
      <alignment vertical="center"/>
    </xf>
    <xf numFmtId="165" fontId="14" fillId="8" borderId="3" xfId="9" applyNumberFormat="1" applyFont="1" applyFill="1" applyAlignment="1">
      <alignment vertical="center"/>
    </xf>
    <xf numFmtId="0" fontId="14" fillId="8" borderId="3" xfId="8" applyFont="1" applyFill="1" applyAlignment="1">
      <alignment horizontal="right" vertical="center"/>
    </xf>
    <xf numFmtId="165" fontId="12" fillId="12" borderId="53" xfId="9" applyNumberFormat="1" applyFont="1" applyFill="1" applyBorder="1" applyAlignment="1">
      <alignment horizontal="right" vertical="center"/>
    </xf>
    <xf numFmtId="165" fontId="12" fillId="12" borderId="54" xfId="9" applyNumberFormat="1" applyFont="1" applyFill="1" applyBorder="1" applyAlignment="1">
      <alignment horizontal="right" vertical="center"/>
    </xf>
    <xf numFmtId="165" fontId="12" fillId="12" borderId="54" xfId="9" applyNumberFormat="1" applyFont="1" applyFill="1" applyBorder="1" applyAlignment="1">
      <alignment vertical="center"/>
    </xf>
    <xf numFmtId="165" fontId="12" fillId="13" borderId="55" xfId="9" applyNumberFormat="1" applyFont="1" applyFill="1" applyBorder="1" applyAlignment="1">
      <alignment vertical="center"/>
    </xf>
    <xf numFmtId="165" fontId="12" fillId="8" borderId="53" xfId="9" applyNumberFormat="1" applyFont="1" applyFill="1" applyBorder="1" applyAlignment="1">
      <alignment vertical="center"/>
    </xf>
    <xf numFmtId="0" fontId="12" fillId="8" borderId="53" xfId="8" applyFont="1" applyFill="1" applyBorder="1" applyAlignment="1">
      <alignment vertical="center"/>
    </xf>
    <xf numFmtId="165" fontId="12" fillId="7" borderId="32" xfId="9" applyNumberFormat="1" applyFont="1" applyFill="1" applyBorder="1" applyAlignment="1">
      <alignment horizontal="right" vertical="center"/>
    </xf>
    <xf numFmtId="165" fontId="12" fillId="7" borderId="56" xfId="9" applyNumberFormat="1" applyFont="1" applyFill="1" applyBorder="1" applyAlignment="1">
      <alignment horizontal="right" vertical="center"/>
    </xf>
    <xf numFmtId="165" fontId="12" fillId="12" borderId="56" xfId="9" quotePrefix="1" applyNumberFormat="1" applyFont="1" applyFill="1" applyBorder="1" applyAlignment="1">
      <alignment horizontal="right" vertical="center" wrapText="1"/>
    </xf>
    <xf numFmtId="165" fontId="12" fillId="13" borderId="57" xfId="9" applyNumberFormat="1" applyFont="1" applyFill="1" applyBorder="1" applyAlignment="1">
      <alignment horizontal="right" vertical="center"/>
    </xf>
    <xf numFmtId="165" fontId="15" fillId="0" borderId="3" xfId="9" applyNumberFormat="1" applyFont="1" applyAlignment="1">
      <alignment vertical="center"/>
    </xf>
    <xf numFmtId="0" fontId="14" fillId="0" borderId="3" xfId="8" applyFont="1" applyAlignment="1">
      <alignment horizontal="right" vertical="center"/>
    </xf>
    <xf numFmtId="0" fontId="14" fillId="8" borderId="11" xfId="8" applyFont="1" applyFill="1" applyBorder="1" applyAlignment="1">
      <alignment horizontal="right" vertical="center"/>
    </xf>
    <xf numFmtId="165" fontId="14" fillId="12" borderId="11" xfId="9" applyNumberFormat="1" applyFont="1" applyFill="1" applyBorder="1" applyAlignment="1">
      <alignment vertical="center"/>
    </xf>
    <xf numFmtId="165" fontId="14" fillId="13" borderId="11" xfId="9" applyNumberFormat="1" applyFont="1" applyFill="1" applyBorder="1" applyAlignment="1">
      <alignment vertical="center"/>
    </xf>
    <xf numFmtId="0" fontId="14" fillId="8" borderId="11" xfId="8" applyFont="1" applyFill="1" applyBorder="1" applyAlignment="1">
      <alignment horizontal="right" vertical="center" wrapText="1"/>
    </xf>
    <xf numFmtId="0" fontId="12" fillId="7" borderId="11" xfId="8" applyFont="1" applyFill="1" applyBorder="1" applyAlignment="1">
      <alignment horizontal="right" vertical="center"/>
    </xf>
    <xf numFmtId="0" fontId="12" fillId="12" borderId="11" xfId="8" applyFont="1" applyFill="1" applyBorder="1" applyAlignment="1">
      <alignment horizontal="right" vertical="center"/>
    </xf>
    <xf numFmtId="0" fontId="12" fillId="13" borderId="11" xfId="8" applyFont="1" applyFill="1" applyBorder="1" applyAlignment="1">
      <alignment horizontal="right" vertical="center"/>
    </xf>
    <xf numFmtId="0" fontId="14" fillId="0" borderId="3" xfId="8" applyFont="1" applyAlignment="1">
      <alignment horizontal="left" vertical="center"/>
    </xf>
    <xf numFmtId="0" fontId="16" fillId="8" borderId="11" xfId="11" applyFill="1" applyBorder="1" applyAlignment="1">
      <alignment horizontal="left" vertical="center" wrapText="1"/>
    </xf>
    <xf numFmtId="0" fontId="14" fillId="8" borderId="11" xfId="8" applyFont="1" applyFill="1" applyBorder="1" applyAlignment="1">
      <alignment vertical="center"/>
    </xf>
    <xf numFmtId="0" fontId="12" fillId="14" borderId="3" xfId="8" applyFont="1" applyFill="1" applyAlignment="1">
      <alignment vertical="center"/>
    </xf>
    <xf numFmtId="0" fontId="14" fillId="8" borderId="11" xfId="8" applyFont="1" applyFill="1" applyBorder="1" applyAlignment="1">
      <alignment horizontal="left" vertical="center"/>
    </xf>
    <xf numFmtId="0" fontId="14" fillId="8" borderId="18" xfId="8" applyFont="1" applyFill="1" applyBorder="1" applyAlignment="1">
      <alignment horizontal="right" vertical="center" wrapText="1"/>
    </xf>
    <xf numFmtId="165" fontId="14" fillId="0" borderId="3" xfId="8" applyNumberFormat="1" applyFont="1" applyAlignment="1">
      <alignment horizontal="right" vertical="center"/>
    </xf>
    <xf numFmtId="165" fontId="14" fillId="0" borderId="3" xfId="8" applyNumberFormat="1" applyFont="1" applyAlignment="1">
      <alignment horizontal="left" vertical="center"/>
    </xf>
    <xf numFmtId="165" fontId="14" fillId="12" borderId="11" xfId="9" applyNumberFormat="1" applyFont="1" applyFill="1" applyBorder="1" applyAlignment="1">
      <alignment horizontal="right" vertical="center"/>
    </xf>
    <xf numFmtId="165" fontId="14" fillId="8" borderId="11" xfId="9" applyNumberFormat="1" applyFont="1" applyFill="1" applyBorder="1" applyAlignment="1">
      <alignment horizontal="right" vertical="center"/>
    </xf>
    <xf numFmtId="165" fontId="14" fillId="8" borderId="11" xfId="9" applyNumberFormat="1" applyFont="1" applyFill="1" applyBorder="1" applyAlignment="1">
      <alignment vertical="center"/>
    </xf>
    <xf numFmtId="165" fontId="12" fillId="12" borderId="11" xfId="9" applyNumberFormat="1" applyFont="1" applyFill="1" applyBorder="1" applyAlignment="1">
      <alignment horizontal="right" vertical="center"/>
    </xf>
    <xf numFmtId="165" fontId="12" fillId="12" borderId="11" xfId="9" applyNumberFormat="1" applyFont="1" applyFill="1" applyBorder="1" applyAlignment="1">
      <alignment vertical="center"/>
    </xf>
    <xf numFmtId="165" fontId="12" fillId="13" borderId="11" xfId="9" applyNumberFormat="1" applyFont="1" applyFill="1" applyBorder="1" applyAlignment="1">
      <alignment vertical="center"/>
    </xf>
    <xf numFmtId="165" fontId="12" fillId="8" borderId="11" xfId="9" applyNumberFormat="1" applyFont="1" applyFill="1" applyBorder="1" applyAlignment="1">
      <alignment vertical="center"/>
    </xf>
    <xf numFmtId="0" fontId="12" fillId="8" borderId="11" xfId="8" applyFont="1" applyFill="1" applyBorder="1" applyAlignment="1">
      <alignment vertical="center"/>
    </xf>
    <xf numFmtId="165" fontId="12" fillId="7" borderId="11" xfId="9" applyNumberFormat="1" applyFont="1" applyFill="1" applyBorder="1" applyAlignment="1">
      <alignment horizontal="right" vertical="center"/>
    </xf>
    <xf numFmtId="165" fontId="12" fillId="12" borderId="11" xfId="9" quotePrefix="1" applyNumberFormat="1" applyFont="1" applyFill="1" applyBorder="1" applyAlignment="1">
      <alignment horizontal="right" vertical="center" wrapText="1"/>
    </xf>
    <xf numFmtId="165" fontId="12" fillId="13" borderId="11" xfId="9" applyNumberFormat="1" applyFont="1" applyFill="1" applyBorder="1" applyAlignment="1">
      <alignment horizontal="right" vertical="center"/>
    </xf>
    <xf numFmtId="0" fontId="16" fillId="0" borderId="3" xfId="11" applyAlignment="1">
      <alignment horizontal="left" vertical="center" wrapText="1"/>
    </xf>
    <xf numFmtId="0" fontId="14" fillId="0" borderId="58" xfId="8" applyFont="1" applyBorder="1" applyAlignment="1">
      <alignment horizontal="left" vertical="center"/>
    </xf>
    <xf numFmtId="0" fontId="12" fillId="14" borderId="11" xfId="8" applyFont="1" applyFill="1" applyBorder="1" applyAlignment="1">
      <alignment vertical="center"/>
    </xf>
    <xf numFmtId="0" fontId="7" fillId="3" borderId="3" xfId="0" applyFont="1" applyFill="1" applyBorder="1"/>
    <xf numFmtId="0" fontId="7" fillId="6" borderId="3" xfId="0" applyFont="1" applyFill="1" applyBorder="1"/>
    <xf numFmtId="3" fontId="20" fillId="9" borderId="11" xfId="0" applyNumberFormat="1" applyFont="1" applyFill="1" applyBorder="1" applyAlignment="1">
      <alignment horizontal="right" wrapText="1"/>
    </xf>
    <xf numFmtId="0" fontId="1" fillId="0" borderId="3" xfId="12" applyAlignment="1">
      <alignment vertical="center"/>
    </xf>
    <xf numFmtId="0" fontId="1" fillId="0" borderId="3" xfId="12" applyAlignment="1">
      <alignment horizontal="center" vertical="center"/>
    </xf>
    <xf numFmtId="3" fontId="8" fillId="11" borderId="11" xfId="12" applyNumberFormat="1" applyFont="1" applyFill="1" applyBorder="1" applyAlignment="1">
      <alignment horizontal="center" vertical="center"/>
    </xf>
    <xf numFmtId="9" fontId="1" fillId="7" borderId="11" xfId="12" applyNumberFormat="1" applyFill="1" applyBorder="1" applyAlignment="1">
      <alignment horizontal="center" vertical="center"/>
    </xf>
    <xf numFmtId="3" fontId="1" fillId="7" borderId="11" xfId="12" applyNumberFormat="1" applyFill="1" applyBorder="1" applyAlignment="1">
      <alignment horizontal="center" vertical="center"/>
    </xf>
    <xf numFmtId="9" fontId="1" fillId="12" borderId="11" xfId="12" applyNumberFormat="1" applyFill="1" applyBorder="1" applyAlignment="1">
      <alignment horizontal="center" vertical="center"/>
    </xf>
    <xf numFmtId="165" fontId="8" fillId="12" borderId="11" xfId="13" applyNumberFormat="1" applyFont="1" applyFill="1" applyBorder="1" applyAlignment="1">
      <alignment horizontal="center" vertical="center"/>
    </xf>
    <xf numFmtId="9" fontId="1" fillId="13" borderId="11" xfId="12" applyNumberFormat="1" applyFill="1" applyBorder="1" applyAlignment="1">
      <alignment horizontal="center" vertical="center"/>
    </xf>
    <xf numFmtId="3" fontId="1" fillId="13" borderId="11" xfId="12" applyNumberFormat="1" applyFill="1" applyBorder="1" applyAlignment="1">
      <alignment horizontal="center" vertical="center"/>
    </xf>
    <xf numFmtId="0" fontId="10" fillId="14" borderId="11" xfId="12" applyFont="1" applyFill="1" applyBorder="1" applyAlignment="1">
      <alignment horizontal="center" vertical="center"/>
    </xf>
    <xf numFmtId="0" fontId="1" fillId="7" borderId="3" xfId="12" applyFill="1" applyAlignment="1">
      <alignment horizontal="right" vertical="center"/>
    </xf>
    <xf numFmtId="0" fontId="1" fillId="7" borderId="51" xfId="12" applyFill="1" applyBorder="1" applyAlignment="1">
      <alignment horizontal="right" vertical="center"/>
    </xf>
    <xf numFmtId="165" fontId="8" fillId="12" borderId="51" xfId="13" applyNumberFormat="1" applyFont="1" applyFill="1" applyBorder="1" applyAlignment="1">
      <alignment vertical="center"/>
    </xf>
    <xf numFmtId="9" fontId="1" fillId="7" borderId="11" xfId="14" applyFill="1" applyBorder="1" applyAlignment="1">
      <alignment horizontal="right" vertical="center"/>
    </xf>
    <xf numFmtId="9" fontId="14" fillId="12" borderId="11" xfId="14" applyFont="1" applyFill="1" applyBorder="1" applyAlignment="1">
      <alignment vertical="center"/>
    </xf>
    <xf numFmtId="9" fontId="14" fillId="13" borderId="11" xfId="14" applyFont="1" applyFill="1" applyBorder="1" applyAlignment="1">
      <alignment vertical="center"/>
    </xf>
    <xf numFmtId="0" fontId="1" fillId="8" borderId="3" xfId="12" applyFill="1" applyAlignment="1">
      <alignment vertical="center"/>
    </xf>
    <xf numFmtId="165" fontId="1" fillId="7" borderId="11" xfId="13" applyNumberFormat="1" applyFill="1" applyBorder="1" applyAlignment="1">
      <alignment horizontal="right" vertical="center"/>
    </xf>
    <xf numFmtId="0" fontId="1" fillId="6" borderId="3" xfId="12" applyFill="1" applyAlignment="1">
      <alignment horizontal="center" vertical="center"/>
    </xf>
    <xf numFmtId="0" fontId="1" fillId="12" borderId="3" xfId="12" applyFill="1" applyAlignment="1">
      <alignment vertical="center"/>
    </xf>
    <xf numFmtId="3" fontId="1" fillId="12" borderId="11" xfId="12" applyNumberFormat="1" applyFill="1" applyBorder="1" applyAlignment="1">
      <alignment horizontal="center" vertical="center"/>
    </xf>
    <xf numFmtId="9" fontId="13" fillId="13" borderId="11" xfId="12" applyNumberFormat="1" applyFont="1" applyFill="1" applyBorder="1" applyAlignment="1">
      <alignment horizontal="center" vertical="center"/>
    </xf>
    <xf numFmtId="3" fontId="13" fillId="13" borderId="11" xfId="12" applyNumberFormat="1" applyFont="1" applyFill="1" applyBorder="1" applyAlignment="1">
      <alignment horizontal="center" vertical="center"/>
    </xf>
    <xf numFmtId="165" fontId="1" fillId="12" borderId="51" xfId="13" applyNumberFormat="1" applyFill="1" applyBorder="1" applyAlignment="1">
      <alignment vertical="center"/>
    </xf>
    <xf numFmtId="43" fontId="8" fillId="0" borderId="3" xfId="13" applyFont="1" applyAlignment="1">
      <alignment vertical="center"/>
    </xf>
    <xf numFmtId="0" fontId="1" fillId="12" borderId="58" xfId="12" applyFill="1" applyBorder="1" applyAlignment="1">
      <alignment vertical="center"/>
    </xf>
    <xf numFmtId="9" fontId="8" fillId="13" borderId="11" xfId="14" applyFont="1" applyFill="1" applyBorder="1" applyAlignment="1">
      <alignment horizontal="center" vertical="center"/>
    </xf>
    <xf numFmtId="0" fontId="17" fillId="7" borderId="11" xfId="12" applyFont="1" applyFill="1" applyBorder="1" applyAlignment="1">
      <alignment horizontal="right" vertical="center"/>
    </xf>
    <xf numFmtId="9" fontId="17" fillId="7" borderId="11" xfId="12" applyNumberFormat="1" applyFont="1" applyFill="1" applyBorder="1" applyAlignment="1">
      <alignment horizontal="right" vertical="center"/>
    </xf>
    <xf numFmtId="0" fontId="1" fillId="8" borderId="29" xfId="12" applyFill="1" applyBorder="1" applyAlignment="1">
      <alignment vertical="center"/>
    </xf>
    <xf numFmtId="9" fontId="17" fillId="7" borderId="11" xfId="14" applyFont="1" applyFill="1" applyBorder="1" applyAlignment="1">
      <alignment horizontal="right" vertical="center"/>
    </xf>
    <xf numFmtId="165" fontId="17" fillId="7" borderId="11" xfId="13" applyNumberFormat="1" applyFont="1" applyFill="1" applyBorder="1" applyAlignment="1">
      <alignment horizontal="right" vertical="center"/>
    </xf>
    <xf numFmtId="0" fontId="1" fillId="7" borderId="11" xfId="12" applyFill="1" applyBorder="1" applyAlignment="1">
      <alignment horizontal="right" vertical="center"/>
    </xf>
    <xf numFmtId="3" fontId="1" fillId="7" borderId="11" xfId="12" applyNumberFormat="1" applyFill="1" applyBorder="1" applyAlignment="1">
      <alignment horizontal="right" vertical="center"/>
    </xf>
    <xf numFmtId="0" fontId="7" fillId="6" borderId="3" xfId="0" applyFont="1" applyFill="1" applyBorder="1" applyAlignment="1">
      <alignment horizontal="center" vertical="top" wrapText="1"/>
    </xf>
    <xf numFmtId="165" fontId="6" fillId="6" borderId="9" xfId="2" applyNumberFormat="1" applyFont="1" applyFill="1" applyBorder="1" applyAlignment="1">
      <alignment horizontal="right" vertical="top" wrapText="1"/>
    </xf>
    <xf numFmtId="165" fontId="6" fillId="3" borderId="9" xfId="2" applyNumberFormat="1" applyFont="1" applyFill="1" applyBorder="1" applyAlignment="1">
      <alignment horizontal="right" vertical="top" wrapText="1"/>
    </xf>
    <xf numFmtId="165" fontId="7" fillId="6" borderId="7" xfId="2" applyNumberFormat="1" applyFont="1" applyFill="1" applyBorder="1" applyAlignment="1">
      <alignment horizontal="right" vertical="top" wrapText="1"/>
    </xf>
    <xf numFmtId="165" fontId="7" fillId="6" borderId="8" xfId="2" applyNumberFormat="1" applyFont="1" applyFill="1" applyBorder="1" applyAlignment="1">
      <alignment horizontal="right" vertical="top" wrapText="1"/>
    </xf>
    <xf numFmtId="165" fontId="7" fillId="6" borderId="11" xfId="2" applyNumberFormat="1" applyFont="1" applyFill="1" applyBorder="1" applyAlignment="1">
      <alignment horizontal="right" vertical="top" wrapText="1"/>
    </xf>
    <xf numFmtId="165" fontId="6" fillId="6" borderId="11" xfId="2" applyNumberFormat="1" applyFont="1" applyFill="1" applyBorder="1" applyAlignment="1">
      <alignment horizontal="right" vertical="top" wrapText="1"/>
    </xf>
    <xf numFmtId="165" fontId="6" fillId="3" borderId="11" xfId="2" applyNumberFormat="1" applyFont="1" applyFill="1" applyBorder="1" applyAlignment="1">
      <alignment horizontal="right" vertical="top" wrapText="1"/>
    </xf>
    <xf numFmtId="165" fontId="7" fillId="6" borderId="18" xfId="2" applyNumberFormat="1" applyFont="1" applyFill="1" applyBorder="1" applyAlignment="1">
      <alignment horizontal="right" vertical="top" wrapText="1"/>
    </xf>
    <xf numFmtId="0" fontId="7" fillId="3" borderId="3" xfId="0" applyFont="1" applyFill="1" applyBorder="1" applyAlignment="1">
      <alignment horizontal="right" vertical="top" wrapText="1"/>
    </xf>
    <xf numFmtId="9" fontId="7" fillId="3" borderId="3" xfId="0" applyNumberFormat="1" applyFont="1" applyFill="1" applyBorder="1" applyAlignment="1">
      <alignment horizontal="right" vertical="top" wrapText="1"/>
    </xf>
    <xf numFmtId="0" fontId="6" fillId="3" borderId="8" xfId="0" applyFont="1" applyFill="1" applyBorder="1" applyAlignment="1">
      <alignment horizontal="center" vertical="center" wrapText="1"/>
    </xf>
    <xf numFmtId="0" fontId="6" fillId="3" borderId="8" xfId="0" applyFont="1" applyFill="1" applyBorder="1" applyAlignment="1">
      <alignment horizontal="left" vertical="center"/>
    </xf>
    <xf numFmtId="0" fontId="6" fillId="3" borderId="36" xfId="0" applyFont="1" applyFill="1" applyBorder="1" applyAlignment="1">
      <alignment horizontal="left" vertical="center"/>
    </xf>
    <xf numFmtId="0" fontId="6" fillId="3" borderId="11" xfId="0" applyFont="1" applyFill="1" applyBorder="1" applyAlignment="1">
      <alignment horizontal="left" vertical="center" wrapText="1"/>
    </xf>
    <xf numFmtId="0" fontId="6" fillId="4" borderId="8" xfId="0" applyFont="1" applyFill="1" applyBorder="1" applyAlignment="1">
      <alignment horizontal="left" vertical="center" wrapText="1"/>
    </xf>
    <xf numFmtId="0" fontId="7" fillId="6" borderId="11" xfId="0" applyFont="1" applyFill="1" applyBorder="1" applyAlignment="1">
      <alignment horizontal="right" vertical="top" wrapText="1"/>
    </xf>
    <xf numFmtId="0" fontId="6" fillId="3" borderId="8" xfId="0" applyFont="1" applyFill="1" applyBorder="1" applyAlignment="1">
      <alignment horizontal="left" vertical="center" wrapText="1"/>
    </xf>
    <xf numFmtId="9" fontId="7" fillId="3" borderId="11" xfId="0" applyNumberFormat="1" applyFont="1" applyFill="1" applyBorder="1" applyAlignment="1">
      <alignment horizontal="right" vertical="top" wrapText="1"/>
    </xf>
    <xf numFmtId="9" fontId="7" fillId="6" borderId="11" xfId="0" applyNumberFormat="1" applyFont="1" applyFill="1" applyBorder="1" applyAlignment="1">
      <alignment horizontal="right" vertical="top" wrapText="1"/>
    </xf>
    <xf numFmtId="0" fontId="7" fillId="3" borderId="11" xfId="0" applyFont="1" applyFill="1" applyBorder="1" applyAlignment="1">
      <alignment horizontal="right" vertical="top" wrapText="1"/>
    </xf>
    <xf numFmtId="0" fontId="7" fillId="4" borderId="11" xfId="0" applyFont="1" applyFill="1" applyBorder="1" applyAlignment="1">
      <alignment horizontal="right" vertical="top" wrapText="1"/>
    </xf>
    <xf numFmtId="1" fontId="7" fillId="3" borderId="11" xfId="1" applyNumberFormat="1" applyFont="1" applyFill="1" applyBorder="1" applyAlignment="1">
      <alignment horizontal="right" vertical="top" wrapText="1"/>
    </xf>
    <xf numFmtId="165" fontId="7" fillId="6" borderId="11" xfId="0" applyNumberFormat="1" applyFont="1" applyFill="1" applyBorder="1" applyAlignment="1">
      <alignment horizontal="right" vertical="top" wrapText="1"/>
    </xf>
    <xf numFmtId="0" fontId="7" fillId="3" borderId="3" xfId="0" applyFont="1" applyFill="1" applyBorder="1" applyAlignment="1">
      <alignment wrapText="1"/>
    </xf>
    <xf numFmtId="0" fontId="7" fillId="3" borderId="1" xfId="0" applyFont="1" applyFill="1" applyBorder="1"/>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4" xfId="0" applyFont="1" applyFill="1" applyBorder="1" applyAlignment="1">
      <alignment vertical="center"/>
    </xf>
    <xf numFmtId="0" fontId="6" fillId="3" borderId="25" xfId="0" applyFont="1" applyFill="1" applyBorder="1" applyAlignment="1">
      <alignment horizontal="center" vertical="center" wrapText="1"/>
    </xf>
    <xf numFmtId="0" fontId="6" fillId="3" borderId="25" xfId="0" applyFont="1" applyFill="1" applyBorder="1" applyAlignment="1">
      <alignment horizontal="left" vertical="center"/>
    </xf>
    <xf numFmtId="0" fontId="6" fillId="3" borderId="25" xfId="0" applyFont="1" applyFill="1" applyBorder="1" applyAlignment="1">
      <alignment horizontal="left" vertical="center" wrapText="1"/>
    </xf>
    <xf numFmtId="0" fontId="6" fillId="3" borderId="5" xfId="0" applyFont="1" applyFill="1" applyBorder="1" applyAlignment="1">
      <alignment horizontal="left" vertical="top" wrapText="1"/>
    </xf>
    <xf numFmtId="0" fontId="7" fillId="3" borderId="5" xfId="0" applyFont="1" applyFill="1" applyBorder="1" applyAlignment="1">
      <alignment horizontal="left" vertical="top" wrapText="1"/>
    </xf>
    <xf numFmtId="165" fontId="7" fillId="3" borderId="11" xfId="2" applyNumberFormat="1" applyFont="1" applyFill="1" applyBorder="1" applyAlignment="1">
      <alignment horizontal="right" vertical="top" wrapText="1"/>
    </xf>
    <xf numFmtId="0" fontId="7" fillId="3" borderId="6" xfId="0" applyFont="1" applyFill="1" applyBorder="1" applyAlignment="1">
      <alignment horizontal="left" vertical="top" wrapText="1"/>
    </xf>
    <xf numFmtId="165" fontId="7" fillId="3" borderId="7" xfId="2" applyNumberFormat="1" applyFont="1" applyFill="1" applyBorder="1" applyAlignment="1">
      <alignment horizontal="right" vertical="top" wrapText="1"/>
    </xf>
    <xf numFmtId="0" fontId="7" fillId="3" borderId="15" xfId="0" applyFont="1" applyFill="1" applyBorder="1" applyAlignment="1">
      <alignment horizontal="left" vertical="top" wrapText="1"/>
    </xf>
    <xf numFmtId="165" fontId="7" fillId="3" borderId="8" xfId="2" applyNumberFormat="1" applyFont="1" applyFill="1" applyBorder="1" applyAlignment="1">
      <alignment horizontal="right" vertical="top" wrapText="1"/>
    </xf>
    <xf numFmtId="0" fontId="6" fillId="3" borderId="11" xfId="0" applyFont="1" applyFill="1" applyBorder="1" applyAlignment="1">
      <alignment horizontal="left" vertical="top" wrapText="1"/>
    </xf>
    <xf numFmtId="0" fontId="7" fillId="3" borderId="3" xfId="0" applyFont="1" applyFill="1" applyBorder="1" applyAlignment="1">
      <alignment horizontal="left" vertical="top" wrapText="1"/>
    </xf>
    <xf numFmtId="0" fontId="6" fillId="3" borderId="8" xfId="0" applyFont="1" applyFill="1" applyBorder="1" applyAlignment="1">
      <alignment vertical="center"/>
    </xf>
    <xf numFmtId="0" fontId="6" fillId="3" borderId="7" xfId="0" applyFont="1" applyFill="1" applyBorder="1" applyAlignment="1">
      <alignment horizontal="center" vertical="center" wrapText="1"/>
    </xf>
    <xf numFmtId="0" fontId="6" fillId="3" borderId="7" xfId="0" applyFont="1" applyFill="1" applyBorder="1" applyAlignment="1">
      <alignment horizontal="left" vertical="center"/>
    </xf>
    <xf numFmtId="0" fontId="6" fillId="3" borderId="35" xfId="0" applyFont="1" applyFill="1" applyBorder="1" applyAlignment="1">
      <alignment horizontal="left" vertical="center"/>
    </xf>
    <xf numFmtId="0" fontId="6" fillId="4" borderId="44" xfId="0" applyFont="1" applyFill="1" applyBorder="1" applyAlignment="1">
      <alignment horizontal="left" vertical="center" wrapText="1"/>
    </xf>
    <xf numFmtId="0" fontId="6" fillId="4" borderId="45" xfId="0" applyFont="1" applyFill="1" applyBorder="1" applyAlignment="1">
      <alignment horizontal="left" vertical="center" wrapText="1"/>
    </xf>
    <xf numFmtId="0" fontId="6" fillId="4" borderId="47" xfId="0" applyFont="1" applyFill="1" applyBorder="1" applyAlignment="1">
      <alignment horizontal="left" vertical="center" wrapText="1"/>
    </xf>
    <xf numFmtId="0" fontId="6" fillId="4" borderId="11" xfId="0" applyFont="1" applyFill="1" applyBorder="1" applyAlignment="1">
      <alignment horizontal="left" vertical="center" wrapText="1"/>
    </xf>
    <xf numFmtId="165" fontId="7" fillId="3" borderId="9" xfId="2" applyNumberFormat="1" applyFont="1" applyFill="1" applyBorder="1" applyAlignment="1">
      <alignment horizontal="right" vertical="top" wrapText="1"/>
    </xf>
    <xf numFmtId="165" fontId="6" fillId="3" borderId="7" xfId="2" applyNumberFormat="1" applyFont="1" applyFill="1" applyBorder="1" applyAlignment="1">
      <alignment horizontal="right" vertical="top" wrapText="1"/>
    </xf>
    <xf numFmtId="165" fontId="6" fillId="3" borderId="7" xfId="2" applyNumberFormat="1" applyFont="1" applyFill="1" applyBorder="1" applyAlignment="1">
      <alignment horizontal="right" vertical="center" wrapText="1"/>
    </xf>
    <xf numFmtId="0" fontId="7" fillId="3" borderId="11" xfId="0" applyFont="1" applyFill="1" applyBorder="1" applyAlignment="1">
      <alignment horizontal="left" vertical="center" wrapText="1"/>
    </xf>
    <xf numFmtId="165" fontId="7" fillId="3" borderId="7" xfId="2" applyNumberFormat="1" applyFont="1" applyFill="1" applyBorder="1" applyAlignment="1">
      <alignment horizontal="right" vertical="center" wrapText="1"/>
    </xf>
    <xf numFmtId="165" fontId="7" fillId="4" borderId="7" xfId="2" applyNumberFormat="1" applyFont="1" applyFill="1" applyBorder="1" applyAlignment="1">
      <alignment horizontal="right" vertical="center" wrapText="1"/>
    </xf>
    <xf numFmtId="0" fontId="5" fillId="6" borderId="11" xfId="0" applyFont="1" applyFill="1" applyBorder="1"/>
    <xf numFmtId="0" fontId="7" fillId="3" borderId="1" xfId="0" applyFont="1" applyFill="1" applyBorder="1" applyAlignment="1">
      <alignment vertical="top" wrapText="1"/>
    </xf>
    <xf numFmtId="0" fontId="7" fillId="3" borderId="1" xfId="0" applyFont="1" applyFill="1" applyBorder="1" applyAlignment="1">
      <alignment horizontal="left" vertical="top" wrapText="1"/>
    </xf>
    <xf numFmtId="0" fontId="6" fillId="3" borderId="36" xfId="0" applyFont="1" applyFill="1" applyBorder="1" applyAlignment="1">
      <alignment horizontal="left" vertical="center" wrapText="1"/>
    </xf>
    <xf numFmtId="165" fontId="6" fillId="3" borderId="46" xfId="2" applyNumberFormat="1" applyFont="1" applyFill="1" applyBorder="1" applyAlignment="1">
      <alignment horizontal="right" vertical="top" wrapText="1"/>
    </xf>
    <xf numFmtId="0" fontId="7" fillId="3" borderId="1" xfId="0" applyFont="1" applyFill="1" applyBorder="1" applyAlignment="1">
      <alignment horizontal="left"/>
    </xf>
    <xf numFmtId="0" fontId="6" fillId="3" borderId="11" xfId="0" applyFont="1" applyFill="1" applyBorder="1" applyAlignment="1">
      <alignment vertical="center"/>
    </xf>
    <xf numFmtId="0" fontId="6" fillId="3" borderId="11" xfId="0" applyFont="1" applyFill="1" applyBorder="1" applyAlignment="1">
      <alignment horizontal="center" vertical="center" wrapText="1"/>
    </xf>
    <xf numFmtId="0" fontId="6" fillId="3" borderId="11" xfId="0" applyFont="1" applyFill="1" applyBorder="1" applyAlignment="1">
      <alignment horizontal="left" vertical="center"/>
    </xf>
    <xf numFmtId="0" fontId="6" fillId="4" borderId="18"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10" xfId="0" applyFont="1" applyFill="1" applyBorder="1" applyAlignment="1">
      <alignment horizontal="left" vertical="center" wrapText="1"/>
    </xf>
    <xf numFmtId="165" fontId="7" fillId="5" borderId="11" xfId="2" applyNumberFormat="1" applyFont="1" applyFill="1" applyBorder="1" applyAlignment="1">
      <alignment horizontal="center" vertical="center" wrapText="1"/>
    </xf>
    <xf numFmtId="165" fontId="7" fillId="5" borderId="11" xfId="2" applyNumberFormat="1" applyFont="1" applyFill="1" applyBorder="1" applyAlignment="1">
      <alignment horizontal="center" vertical="top" wrapText="1"/>
    </xf>
    <xf numFmtId="0" fontId="6" fillId="3" borderId="42" xfId="0" applyFont="1" applyFill="1" applyBorder="1" applyAlignment="1">
      <alignment horizontal="left" vertical="center"/>
    </xf>
    <xf numFmtId="0" fontId="6" fillId="3" borderId="14" xfId="0" applyFont="1" applyFill="1" applyBorder="1" applyAlignment="1">
      <alignment horizontal="left" vertical="center" wrapText="1"/>
    </xf>
    <xf numFmtId="0" fontId="6" fillId="6" borderId="11" xfId="0" applyFont="1" applyFill="1" applyBorder="1" applyAlignment="1">
      <alignment vertical="top" wrapText="1"/>
    </xf>
    <xf numFmtId="0" fontId="6" fillId="3" borderId="7" xfId="0" applyFont="1" applyFill="1" applyBorder="1" applyAlignment="1">
      <alignment horizontal="center" vertical="top" wrapText="1"/>
    </xf>
    <xf numFmtId="0" fontId="6" fillId="3" borderId="7" xfId="0" applyFont="1" applyFill="1" applyBorder="1" applyAlignment="1">
      <alignment horizontal="left" vertical="top"/>
    </xf>
    <xf numFmtId="0" fontId="6" fillId="3" borderId="42" xfId="0" applyFont="1" applyFill="1" applyBorder="1" applyAlignment="1">
      <alignment horizontal="left" vertical="top"/>
    </xf>
    <xf numFmtId="0" fontId="6" fillId="4" borderId="8" xfId="0" applyFont="1" applyFill="1" applyBorder="1" applyAlignment="1">
      <alignment horizontal="left" vertical="top" wrapText="1"/>
    </xf>
    <xf numFmtId="165" fontId="7" fillId="3" borderId="9" xfId="5" applyNumberFormat="1" applyFont="1" applyFill="1" applyBorder="1" applyAlignment="1">
      <alignment horizontal="right" vertical="top" wrapText="1"/>
    </xf>
    <xf numFmtId="165" fontId="7" fillId="6" borderId="7" xfId="5" applyNumberFormat="1" applyFont="1" applyFill="1" applyBorder="1" applyAlignment="1">
      <alignment horizontal="right" vertical="top" wrapText="1"/>
    </xf>
    <xf numFmtId="0" fontId="7" fillId="3" borderId="7" xfId="0" applyFont="1" applyFill="1" applyBorder="1" applyAlignment="1">
      <alignment horizontal="left" vertical="top" wrapText="1"/>
    </xf>
    <xf numFmtId="165" fontId="7" fillId="3" borderId="7" xfId="5" applyNumberFormat="1" applyFont="1" applyFill="1" applyBorder="1" applyAlignment="1">
      <alignment horizontal="right" vertical="top" wrapText="1"/>
    </xf>
    <xf numFmtId="165" fontId="7" fillId="3" borderId="8" xfId="5" applyNumberFormat="1" applyFont="1" applyFill="1" applyBorder="1" applyAlignment="1">
      <alignment horizontal="right" vertical="top" wrapText="1"/>
    </xf>
    <xf numFmtId="165" fontId="7" fillId="6" borderId="8" xfId="5" applyNumberFormat="1" applyFont="1" applyFill="1" applyBorder="1" applyAlignment="1">
      <alignment horizontal="right" vertical="top" wrapText="1"/>
    </xf>
    <xf numFmtId="165" fontId="7" fillId="3" borderId="11" xfId="5" applyNumberFormat="1" applyFont="1" applyFill="1" applyBorder="1" applyAlignment="1">
      <alignment horizontal="right" vertical="top" wrapText="1"/>
    </xf>
    <xf numFmtId="165" fontId="7" fillId="6" borderId="11" xfId="5" applyNumberFormat="1" applyFont="1" applyFill="1" applyBorder="1" applyAlignment="1">
      <alignment horizontal="right" vertical="top" wrapText="1"/>
    </xf>
    <xf numFmtId="0" fontId="7" fillId="6" borderId="3" xfId="0" applyFont="1" applyFill="1" applyBorder="1" applyAlignment="1">
      <alignment horizontal="left" vertical="top" wrapText="1"/>
    </xf>
    <xf numFmtId="0" fontId="7" fillId="6" borderId="3" xfId="0" applyFont="1" applyFill="1" applyBorder="1" applyAlignment="1">
      <alignment horizontal="right" vertical="top" wrapText="1"/>
    </xf>
    <xf numFmtId="9" fontId="7" fillId="6" borderId="3" xfId="0" applyNumberFormat="1" applyFont="1" applyFill="1" applyBorder="1" applyAlignment="1">
      <alignment horizontal="right" vertical="top" wrapText="1"/>
    </xf>
    <xf numFmtId="3" fontId="7" fillId="6" borderId="3" xfId="0" applyNumberFormat="1" applyFont="1" applyFill="1" applyBorder="1" applyAlignment="1">
      <alignment horizontal="right" vertical="top" wrapText="1"/>
    </xf>
    <xf numFmtId="0" fontId="7" fillId="6" borderId="1" xfId="0" applyFont="1" applyFill="1" applyBorder="1"/>
    <xf numFmtId="0" fontId="6" fillId="6" borderId="1" xfId="0" applyFont="1" applyFill="1" applyBorder="1" applyAlignment="1">
      <alignment vertical="center"/>
    </xf>
    <xf numFmtId="0" fontId="6" fillId="6" borderId="1" xfId="0" applyFont="1" applyFill="1" applyBorder="1" applyAlignment="1">
      <alignment horizontal="left" vertical="center"/>
    </xf>
    <xf numFmtId="0" fontId="6" fillId="6" borderId="3" xfId="0" applyFont="1" applyFill="1" applyBorder="1" applyAlignment="1">
      <alignment horizontal="left" vertical="center"/>
    </xf>
    <xf numFmtId="0" fontId="6" fillId="6" borderId="3" xfId="0" applyFont="1" applyFill="1" applyBorder="1" applyAlignment="1">
      <alignment vertical="center"/>
    </xf>
    <xf numFmtId="0" fontId="6" fillId="6" borderId="8" xfId="0" applyFont="1" applyFill="1" applyBorder="1" applyAlignment="1">
      <alignment vertical="center" wrapText="1"/>
    </xf>
    <xf numFmtId="0" fontId="6" fillId="6" borderId="8" xfId="0" applyFont="1" applyFill="1" applyBorder="1" applyAlignment="1">
      <alignment horizontal="center" vertical="center" wrapText="1"/>
    </xf>
    <xf numFmtId="0" fontId="6" fillId="6" borderId="8" xfId="0" applyFont="1" applyFill="1" applyBorder="1" applyAlignment="1">
      <alignment horizontal="left" vertical="center" wrapText="1"/>
    </xf>
    <xf numFmtId="0" fontId="6" fillId="6" borderId="36" xfId="0" applyFont="1" applyFill="1" applyBorder="1" applyAlignment="1">
      <alignment horizontal="left" vertical="center" wrapText="1"/>
    </xf>
    <xf numFmtId="0" fontId="6" fillId="6" borderId="11" xfId="0" applyFont="1" applyFill="1" applyBorder="1" applyAlignment="1">
      <alignment horizontal="left" vertical="center" wrapText="1"/>
    </xf>
    <xf numFmtId="166" fontId="7" fillId="6" borderId="9" xfId="2" applyNumberFormat="1" applyFont="1" applyFill="1" applyBorder="1" applyAlignment="1">
      <alignment horizontal="right" vertical="top" wrapText="1"/>
    </xf>
    <xf numFmtId="166" fontId="7" fillId="6" borderId="7" xfId="2" applyNumberFormat="1" applyFont="1" applyFill="1" applyBorder="1" applyAlignment="1">
      <alignment horizontal="right" vertical="top" wrapText="1"/>
    </xf>
    <xf numFmtId="166" fontId="7" fillId="6" borderId="8" xfId="2" applyNumberFormat="1" applyFont="1" applyFill="1" applyBorder="1" applyAlignment="1">
      <alignment horizontal="right" vertical="top" wrapText="1"/>
    </xf>
    <xf numFmtId="166" fontId="7" fillId="6" borderId="11" xfId="2" applyNumberFormat="1" applyFont="1" applyFill="1" applyBorder="1" applyAlignment="1">
      <alignment horizontal="right" vertical="top" wrapText="1"/>
    </xf>
    <xf numFmtId="0" fontId="7" fillId="6" borderId="3" xfId="0" applyFont="1" applyFill="1" applyBorder="1" applyAlignment="1">
      <alignment wrapText="1"/>
    </xf>
    <xf numFmtId="0" fontId="6" fillId="6" borderId="3" xfId="0" applyFont="1" applyFill="1" applyBorder="1" applyAlignment="1">
      <alignment horizontal="left" vertical="center" wrapText="1"/>
    </xf>
    <xf numFmtId="0" fontId="6" fillId="6" borderId="3" xfId="0" applyFont="1" applyFill="1" applyBorder="1" applyAlignment="1">
      <alignment horizontal="left" wrapText="1"/>
    </xf>
    <xf numFmtId="0" fontId="6" fillId="6" borderId="14" xfId="0" applyFont="1" applyFill="1" applyBorder="1" applyAlignment="1">
      <alignment horizontal="left" vertical="center" wrapText="1"/>
    </xf>
    <xf numFmtId="0" fontId="6" fillId="6" borderId="3" xfId="0" applyFont="1" applyFill="1" applyBorder="1" applyAlignment="1">
      <alignment vertical="center" wrapText="1"/>
    </xf>
    <xf numFmtId="0" fontId="6" fillId="6" borderId="29" xfId="0" applyFont="1" applyFill="1" applyBorder="1" applyAlignment="1">
      <alignment horizontal="left" vertical="center" wrapText="1"/>
    </xf>
    <xf numFmtId="1" fontId="7" fillId="6" borderId="11" xfId="0" applyNumberFormat="1" applyFont="1" applyFill="1" applyBorder="1" applyAlignment="1">
      <alignment horizontal="right" vertical="top" wrapText="1"/>
    </xf>
    <xf numFmtId="1" fontId="7" fillId="6" borderId="11" xfId="0" applyNumberFormat="1" applyFont="1" applyFill="1" applyBorder="1" applyAlignment="1">
      <alignment horizontal="left" vertical="top" wrapText="1"/>
    </xf>
    <xf numFmtId="0" fontId="7" fillId="6" borderId="3" xfId="0" applyFont="1" applyFill="1" applyBorder="1" applyAlignment="1">
      <alignment vertical="top" wrapText="1"/>
    </xf>
    <xf numFmtId="0" fontId="6" fillId="6" borderId="11" xfId="0" applyFont="1" applyFill="1" applyBorder="1" applyAlignment="1">
      <alignment vertical="center" wrapText="1"/>
    </xf>
    <xf numFmtId="0" fontId="6" fillId="6" borderId="12"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6" fillId="6" borderId="8" xfId="0" applyFont="1" applyFill="1" applyBorder="1" applyAlignment="1">
      <alignment vertical="center"/>
    </xf>
    <xf numFmtId="0" fontId="6" fillId="6" borderId="7" xfId="0" applyFont="1" applyFill="1" applyBorder="1" applyAlignment="1">
      <alignment horizontal="center" vertical="center" wrapText="1"/>
    </xf>
    <xf numFmtId="0" fontId="6" fillId="6" borderId="7" xfId="0" applyFont="1" applyFill="1" applyBorder="1" applyAlignment="1">
      <alignment horizontal="left" vertical="center"/>
    </xf>
    <xf numFmtId="0" fontId="6" fillId="6" borderId="36" xfId="0" applyFont="1" applyFill="1" applyBorder="1" applyAlignment="1">
      <alignment horizontal="left" vertical="center"/>
    </xf>
    <xf numFmtId="9" fontId="7" fillId="6" borderId="9" xfId="0" applyNumberFormat="1" applyFont="1" applyFill="1" applyBorder="1" applyAlignment="1">
      <alignment horizontal="right" vertical="top" wrapText="1"/>
    </xf>
    <xf numFmtId="9" fontId="7" fillId="6" borderId="7" xfId="0" applyNumberFormat="1" applyFont="1" applyFill="1" applyBorder="1" applyAlignment="1">
      <alignment horizontal="right" vertical="top" wrapText="1"/>
    </xf>
    <xf numFmtId="0" fontId="7" fillId="6" borderId="7" xfId="0" applyFont="1" applyFill="1" applyBorder="1" applyAlignment="1">
      <alignment horizontal="right" vertical="top" wrapText="1"/>
    </xf>
    <xf numFmtId="10" fontId="7" fillId="6" borderId="7" xfId="0" applyNumberFormat="1" applyFont="1" applyFill="1" applyBorder="1" applyAlignment="1">
      <alignment horizontal="right" vertical="top" wrapText="1"/>
    </xf>
    <xf numFmtId="0" fontId="6" fillId="6" borderId="4" xfId="0" applyFont="1" applyFill="1" applyBorder="1" applyAlignment="1">
      <alignment vertical="center"/>
    </xf>
    <xf numFmtId="0" fontId="6" fillId="6" borderId="11" xfId="0" applyFont="1" applyFill="1" applyBorder="1" applyAlignment="1">
      <alignment horizontal="left" vertical="center"/>
    </xf>
    <xf numFmtId="0" fontId="6" fillId="6" borderId="13"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7" fillId="6" borderId="18" xfId="0" applyFont="1" applyFill="1" applyBorder="1" applyAlignment="1">
      <alignment horizontal="right" vertical="top" wrapText="1"/>
    </xf>
    <xf numFmtId="0" fontId="6" fillId="6" borderId="8" xfId="0" applyFont="1" applyFill="1" applyBorder="1" applyAlignment="1">
      <alignment horizontal="left" vertical="center"/>
    </xf>
    <xf numFmtId="0" fontId="6" fillId="6" borderId="43" xfId="0" applyFont="1" applyFill="1" applyBorder="1" applyAlignment="1">
      <alignment horizontal="left" vertical="center"/>
    </xf>
    <xf numFmtId="9" fontId="6" fillId="6" borderId="11" xfId="0" applyNumberFormat="1" applyFont="1" applyFill="1" applyBorder="1" applyAlignment="1">
      <alignment horizontal="left" vertical="top" wrapText="1"/>
    </xf>
    <xf numFmtId="0" fontId="5" fillId="6" borderId="3" xfId="0" applyFont="1" applyFill="1" applyBorder="1"/>
    <xf numFmtId="9" fontId="7" fillId="6" borderId="11" xfId="1" applyFont="1" applyFill="1" applyBorder="1" applyAlignment="1">
      <alignment horizontal="right" vertical="top" wrapText="1"/>
    </xf>
    <xf numFmtId="165" fontId="7" fillId="6" borderId="11" xfId="2" applyNumberFormat="1" applyFont="1" applyFill="1" applyBorder="1" applyAlignment="1">
      <alignment vertical="top" wrapText="1"/>
    </xf>
    <xf numFmtId="165" fontId="5" fillId="6" borderId="11" xfId="2" applyNumberFormat="1" applyFont="1" applyFill="1" applyBorder="1"/>
    <xf numFmtId="165" fontId="7" fillId="6" borderId="11" xfId="2" applyNumberFormat="1" applyFont="1" applyFill="1" applyBorder="1" applyAlignment="1">
      <alignment horizontal="center" vertical="top" wrapText="1"/>
    </xf>
    <xf numFmtId="0" fontId="6" fillId="3" borderId="3" xfId="0" applyFont="1" applyFill="1" applyBorder="1" applyAlignment="1">
      <alignment vertical="center"/>
    </xf>
    <xf numFmtId="0" fontId="6" fillId="3" borderId="3" xfId="0" applyFont="1" applyFill="1" applyBorder="1" applyAlignment="1">
      <alignment horizontal="left" vertical="center"/>
    </xf>
    <xf numFmtId="0" fontId="5" fillId="6" borderId="0" xfId="0" applyFont="1" applyFill="1"/>
    <xf numFmtId="0" fontId="5" fillId="6" borderId="0" xfId="0" applyFont="1" applyFill="1" applyAlignment="1">
      <alignment horizontal="left"/>
    </xf>
    <xf numFmtId="9" fontId="7" fillId="6" borderId="3" xfId="1" applyFont="1" applyFill="1" applyBorder="1"/>
    <xf numFmtId="0" fontId="7" fillId="3" borderId="3" xfId="0" applyFont="1" applyFill="1" applyBorder="1" applyAlignment="1">
      <alignment horizontal="left" wrapText="1"/>
    </xf>
    <xf numFmtId="165" fontId="7" fillId="6" borderId="3" xfId="0" applyNumberFormat="1" applyFont="1" applyFill="1" applyBorder="1"/>
    <xf numFmtId="164" fontId="7" fillId="6" borderId="3" xfId="0" applyNumberFormat="1" applyFont="1" applyFill="1" applyBorder="1"/>
    <xf numFmtId="0" fontId="6" fillId="6" borderId="0" xfId="0" applyFont="1" applyFill="1"/>
    <xf numFmtId="0" fontId="7" fillId="3" borderId="48" xfId="0" applyFont="1" applyFill="1" applyBorder="1"/>
    <xf numFmtId="0" fontId="6" fillId="3" borderId="7" xfId="0" applyFont="1" applyFill="1" applyBorder="1" applyAlignment="1">
      <alignment vertical="center"/>
    </xf>
    <xf numFmtId="0" fontId="6" fillId="3" borderId="7" xfId="0" applyFont="1" applyFill="1" applyBorder="1" applyAlignment="1">
      <alignment vertical="top"/>
    </xf>
    <xf numFmtId="0" fontId="7" fillId="6" borderId="3" xfId="0" applyFont="1" applyFill="1" applyBorder="1" applyAlignment="1">
      <alignment vertical="top"/>
    </xf>
    <xf numFmtId="0" fontId="5" fillId="6" borderId="0" xfId="0" applyFont="1" applyFill="1" applyAlignment="1">
      <alignment vertical="top"/>
    </xf>
    <xf numFmtId="0" fontId="5" fillId="6" borderId="0" xfId="0" applyFont="1" applyFill="1" applyAlignment="1">
      <alignment wrapText="1"/>
    </xf>
    <xf numFmtId="0" fontId="7" fillId="6" borderId="1" xfId="0" applyFont="1" applyFill="1" applyBorder="1" applyAlignment="1">
      <alignment horizontal="left"/>
    </xf>
    <xf numFmtId="0" fontId="7" fillId="6" borderId="11" xfId="0" applyFont="1" applyFill="1" applyBorder="1" applyAlignment="1">
      <alignment horizontal="left" vertical="top" wrapText="1"/>
    </xf>
    <xf numFmtId="0" fontId="7" fillId="6" borderId="3" xfId="0" applyFont="1" applyFill="1" applyBorder="1" applyAlignment="1">
      <alignment horizontal="left"/>
    </xf>
    <xf numFmtId="0" fontId="7" fillId="6" borderId="18" xfId="0" applyFont="1" applyFill="1" applyBorder="1" applyAlignment="1">
      <alignment horizontal="left" vertical="top" wrapText="1"/>
    </xf>
    <xf numFmtId="0" fontId="6" fillId="6" borderId="18" xfId="0" applyFont="1" applyFill="1" applyBorder="1" applyAlignment="1">
      <alignment horizontal="left" vertical="top" wrapText="1"/>
    </xf>
    <xf numFmtId="0" fontId="7" fillId="6" borderId="3" xfId="0" applyFont="1" applyFill="1" applyBorder="1" applyAlignment="1">
      <alignment horizontal="left" wrapText="1"/>
    </xf>
    <xf numFmtId="0" fontId="6" fillId="6" borderId="11" xfId="0" applyFont="1" applyFill="1" applyBorder="1" applyAlignment="1">
      <alignment horizontal="center" vertical="center" wrapText="1"/>
    </xf>
    <xf numFmtId="9" fontId="7" fillId="6" borderId="11" xfId="0" applyNumberFormat="1" applyFont="1" applyFill="1" applyBorder="1" applyAlignment="1">
      <alignment horizontal="left" vertical="top" wrapText="1"/>
    </xf>
    <xf numFmtId="0" fontId="6" fillId="6" borderId="3" xfId="0" applyFont="1" applyFill="1" applyBorder="1" applyAlignment="1">
      <alignment wrapText="1"/>
    </xf>
    <xf numFmtId="0" fontId="5" fillId="6" borderId="3" xfId="0" applyFont="1" applyFill="1" applyBorder="1" applyAlignment="1">
      <alignment wrapText="1"/>
    </xf>
    <xf numFmtId="0" fontId="5" fillId="6" borderId="32" xfId="0" applyFont="1" applyFill="1" applyBorder="1" applyAlignment="1">
      <alignment wrapText="1"/>
    </xf>
    <xf numFmtId="0" fontId="6" fillId="6" borderId="11" xfId="0" applyFont="1" applyFill="1" applyBorder="1" applyAlignment="1">
      <alignment horizontal="left" vertical="top" wrapText="1"/>
    </xf>
    <xf numFmtId="0" fontId="7" fillId="3" borderId="3" xfId="0" applyFont="1" applyFill="1" applyBorder="1" applyAlignment="1">
      <alignment horizontal="left"/>
    </xf>
    <xf numFmtId="0" fontId="6" fillId="6" borderId="3" xfId="0" applyFont="1" applyFill="1" applyBorder="1" applyAlignment="1">
      <alignment horizontal="center" vertical="center"/>
    </xf>
    <xf numFmtId="0" fontId="7" fillId="3" borderId="8" xfId="0" applyFont="1" applyFill="1" applyBorder="1" applyAlignment="1">
      <alignment horizontal="left" vertical="top" wrapText="1"/>
    </xf>
    <xf numFmtId="0" fontId="7" fillId="3" borderId="11" xfId="0" applyFont="1" applyFill="1" applyBorder="1" applyAlignment="1">
      <alignment vertical="top" wrapText="1"/>
    </xf>
    <xf numFmtId="0" fontId="7" fillId="3" borderId="14" xfId="0" applyFont="1" applyFill="1" applyBorder="1" applyAlignment="1">
      <alignment horizontal="left" vertical="top" wrapText="1"/>
    </xf>
    <xf numFmtId="0" fontId="7" fillId="3" borderId="11" xfId="0" applyFont="1" applyFill="1" applyBorder="1" applyAlignment="1">
      <alignment horizontal="left" vertical="top" wrapText="1"/>
    </xf>
    <xf numFmtId="0" fontId="6" fillId="3" borderId="3" xfId="0" applyFont="1" applyFill="1" applyBorder="1" applyAlignment="1">
      <alignment horizontal="center" vertical="center"/>
    </xf>
    <xf numFmtId="165" fontId="6" fillId="6" borderId="7" xfId="2" applyNumberFormat="1" applyFont="1" applyFill="1" applyBorder="1" applyAlignment="1">
      <alignment horizontal="right" vertical="top" wrapText="1"/>
    </xf>
    <xf numFmtId="0" fontId="13" fillId="12" borderId="11" xfId="12" applyFont="1" applyFill="1" applyBorder="1" applyAlignment="1">
      <alignment horizontal="center" vertical="center"/>
    </xf>
    <xf numFmtId="0" fontId="12" fillId="14" borderId="11" xfId="8" applyFont="1" applyFill="1" applyBorder="1" applyAlignment="1">
      <alignment horizontal="left" vertical="center" wrapText="1"/>
    </xf>
    <xf numFmtId="0" fontId="1" fillId="8" borderId="11" xfId="12" applyFill="1" applyBorder="1" applyAlignment="1">
      <alignment horizontal="left" vertical="center" wrapText="1"/>
    </xf>
    <xf numFmtId="0" fontId="13" fillId="13" borderId="11" xfId="12" applyFont="1" applyFill="1" applyBorder="1" applyAlignment="1">
      <alignment horizontal="center" vertical="center"/>
    </xf>
    <xf numFmtId="0" fontId="1" fillId="8" borderId="36" xfId="12" applyFill="1" applyBorder="1" applyAlignment="1">
      <alignment horizontal="left" vertical="center" wrapText="1"/>
    </xf>
    <xf numFmtId="0" fontId="1" fillId="8" borderId="33" xfId="12" applyFill="1" applyBorder="1" applyAlignment="1">
      <alignment horizontal="left" vertical="center" wrapText="1"/>
    </xf>
    <xf numFmtId="0" fontId="8" fillId="8" borderId="36" xfId="12" applyFont="1" applyFill="1" applyBorder="1" applyAlignment="1">
      <alignment horizontal="left" vertical="center" wrapText="1"/>
    </xf>
    <xf numFmtId="0" fontId="8" fillId="8" borderId="33" xfId="12" applyFont="1" applyFill="1" applyBorder="1" applyAlignment="1">
      <alignment horizontal="left" vertical="center" wrapText="1"/>
    </xf>
    <xf numFmtId="0" fontId="12" fillId="14" borderId="11" xfId="8" applyFont="1" applyFill="1" applyBorder="1" applyAlignment="1">
      <alignment vertical="center"/>
    </xf>
    <xf numFmtId="165" fontId="12" fillId="14" borderId="29" xfId="9" applyNumberFormat="1" applyFont="1" applyFill="1" applyBorder="1" applyAlignment="1">
      <alignment vertical="center"/>
    </xf>
    <xf numFmtId="165" fontId="12" fillId="14" borderId="32" xfId="9" applyNumberFormat="1" applyFont="1" applyFill="1" applyBorder="1" applyAlignment="1">
      <alignment vertical="center"/>
    </xf>
    <xf numFmtId="0" fontId="10" fillId="14" borderId="11" xfId="12" applyFont="1" applyFill="1" applyBorder="1" applyAlignment="1">
      <alignment horizontal="center" vertical="center"/>
    </xf>
    <xf numFmtId="0" fontId="10" fillId="8" borderId="11" xfId="12" applyFont="1" applyFill="1" applyBorder="1" applyAlignment="1">
      <alignment horizontal="center" vertical="center"/>
    </xf>
    <xf numFmtId="0" fontId="12" fillId="14" borderId="14" xfId="8" applyFont="1" applyFill="1" applyBorder="1" applyAlignment="1">
      <alignment vertical="center"/>
    </xf>
    <xf numFmtId="165" fontId="12" fillId="14" borderId="11" xfId="9" applyNumberFormat="1" applyFont="1" applyFill="1" applyBorder="1" applyAlignment="1">
      <alignment vertical="center"/>
    </xf>
    <xf numFmtId="0" fontId="7" fillId="6" borderId="11" xfId="0" applyFont="1" applyFill="1" applyBorder="1" applyAlignment="1">
      <alignment horizontal="left" vertical="top" wrapText="1"/>
    </xf>
    <xf numFmtId="0" fontId="7" fillId="6" borderId="11" xfId="0" applyFont="1" applyFill="1" applyBorder="1" applyAlignment="1">
      <alignment horizontal="center" vertical="top" wrapText="1"/>
    </xf>
    <xf numFmtId="0" fontId="7" fillId="6" borderId="14" xfId="0" applyFont="1" applyFill="1" applyBorder="1" applyAlignment="1">
      <alignment horizontal="center" vertical="top" wrapText="1"/>
    </xf>
    <xf numFmtId="0" fontId="7" fillId="6" borderId="17" xfId="0" applyFont="1" applyFill="1" applyBorder="1" applyAlignment="1">
      <alignment horizontal="center" vertical="top" wrapText="1"/>
    </xf>
    <xf numFmtId="0" fontId="7" fillId="6" borderId="18" xfId="0" applyFont="1" applyFill="1" applyBorder="1" applyAlignment="1">
      <alignment horizontal="center" vertical="top" wrapText="1"/>
    </xf>
    <xf numFmtId="0" fontId="7" fillId="6" borderId="3" xfId="0" applyFont="1" applyFill="1" applyBorder="1" applyAlignment="1">
      <alignment horizontal="left"/>
    </xf>
    <xf numFmtId="0" fontId="7" fillId="6" borderId="14" xfId="0" applyFont="1" applyFill="1" applyBorder="1" applyAlignment="1">
      <alignment vertical="top" wrapText="1"/>
    </xf>
    <xf numFmtId="0" fontId="7" fillId="6" borderId="17" xfId="0" applyFont="1" applyFill="1" applyBorder="1" applyAlignment="1">
      <alignment vertical="top" wrapText="1"/>
    </xf>
    <xf numFmtId="0" fontId="7" fillId="6" borderId="18" xfId="0" applyFont="1" applyFill="1" applyBorder="1" applyAlignment="1">
      <alignment vertical="top" wrapText="1"/>
    </xf>
    <xf numFmtId="0" fontId="7" fillId="6" borderId="14" xfId="0" applyFont="1" applyFill="1" applyBorder="1" applyAlignment="1">
      <alignment horizontal="left" vertical="top" wrapText="1"/>
    </xf>
    <xf numFmtId="0" fontId="7" fillId="6" borderId="17" xfId="0" applyFont="1" applyFill="1" applyBorder="1" applyAlignment="1">
      <alignment horizontal="left" vertical="top" wrapText="1"/>
    </xf>
    <xf numFmtId="0" fontId="7" fillId="6" borderId="18" xfId="0" applyFont="1" applyFill="1" applyBorder="1" applyAlignment="1">
      <alignment horizontal="left" vertical="top" wrapText="1"/>
    </xf>
    <xf numFmtId="0" fontId="6" fillId="6" borderId="14" xfId="0" applyFont="1" applyFill="1" applyBorder="1" applyAlignment="1">
      <alignment horizontal="left" vertical="top" wrapText="1"/>
    </xf>
    <xf numFmtId="0" fontId="6" fillId="6" borderId="17" xfId="0" applyFont="1" applyFill="1" applyBorder="1" applyAlignment="1">
      <alignment horizontal="left" vertical="top" wrapText="1"/>
    </xf>
    <xf numFmtId="0" fontId="6" fillId="6" borderId="18" xfId="0" applyFont="1" applyFill="1" applyBorder="1" applyAlignment="1">
      <alignment horizontal="left" vertical="top" wrapText="1"/>
    </xf>
    <xf numFmtId="0" fontId="7" fillId="6" borderId="3" xfId="0" applyFont="1" applyFill="1" applyBorder="1" applyAlignment="1">
      <alignment horizontal="left" wrapText="1"/>
    </xf>
    <xf numFmtId="0" fontId="6" fillId="6" borderId="11"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7" fillId="6" borderId="33" xfId="0" applyFont="1" applyFill="1" applyBorder="1" applyAlignment="1">
      <alignment horizontal="left" vertical="top" wrapText="1"/>
    </xf>
    <xf numFmtId="9" fontId="7" fillId="6" borderId="11" xfId="0" applyNumberFormat="1" applyFont="1" applyFill="1" applyBorder="1" applyAlignment="1">
      <alignment horizontal="left" vertical="top" wrapText="1"/>
    </xf>
    <xf numFmtId="0" fontId="7" fillId="6" borderId="11" xfId="0" applyFont="1" applyFill="1" applyBorder="1" applyAlignment="1">
      <alignment vertical="top" wrapText="1"/>
    </xf>
    <xf numFmtId="0" fontId="6" fillId="6" borderId="43" xfId="0" applyFont="1" applyFill="1" applyBorder="1" applyAlignment="1">
      <alignment horizontal="center" vertical="center" wrapText="1"/>
    </xf>
    <xf numFmtId="0" fontId="6" fillId="6" borderId="41"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6" fillId="6" borderId="3" xfId="0" applyFont="1" applyFill="1" applyBorder="1" applyAlignment="1">
      <alignment wrapText="1"/>
    </xf>
    <xf numFmtId="0" fontId="5" fillId="6" borderId="3" xfId="0" applyFont="1" applyFill="1" applyBorder="1" applyAlignment="1">
      <alignment wrapText="1"/>
    </xf>
    <xf numFmtId="0" fontId="6" fillId="6" borderId="3" xfId="0" applyFont="1" applyFill="1" applyBorder="1" applyAlignment="1">
      <alignment horizontal="center" wrapText="1"/>
    </xf>
    <xf numFmtId="0" fontId="5" fillId="6" borderId="32" xfId="0" applyFont="1" applyFill="1" applyBorder="1" applyAlignment="1">
      <alignment wrapText="1"/>
    </xf>
    <xf numFmtId="0" fontId="6" fillId="6" borderId="36"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7" fillId="6" borderId="12" xfId="0" applyFont="1" applyFill="1" applyBorder="1" applyAlignment="1">
      <alignment horizontal="left" vertical="top" wrapText="1"/>
    </xf>
    <xf numFmtId="0" fontId="7" fillId="6" borderId="13" xfId="0" applyFont="1" applyFill="1" applyBorder="1" applyAlignment="1">
      <alignment horizontal="left" vertical="top" wrapText="1"/>
    </xf>
    <xf numFmtId="0" fontId="7" fillId="6" borderId="40" xfId="0" applyFont="1" applyFill="1" applyBorder="1" applyAlignment="1">
      <alignment horizontal="left" vertical="top" wrapText="1"/>
    </xf>
    <xf numFmtId="9" fontId="7" fillId="6" borderId="60" xfId="0" applyNumberFormat="1" applyFont="1" applyFill="1" applyBorder="1" applyAlignment="1">
      <alignment horizontal="left" vertical="top" wrapText="1"/>
    </xf>
    <xf numFmtId="9" fontId="7" fillId="6" borderId="10" xfId="0" applyNumberFormat="1" applyFont="1" applyFill="1" applyBorder="1" applyAlignment="1">
      <alignment horizontal="left" vertical="top" wrapText="1"/>
    </xf>
    <xf numFmtId="9" fontId="7" fillId="6" borderId="19" xfId="0" applyNumberFormat="1" applyFont="1" applyFill="1" applyBorder="1" applyAlignment="1">
      <alignment horizontal="left" vertical="top" wrapText="1"/>
    </xf>
    <xf numFmtId="9" fontId="7" fillId="6" borderId="59" xfId="0" applyNumberFormat="1" applyFont="1" applyFill="1" applyBorder="1" applyAlignment="1">
      <alignment horizontal="left" vertical="top" wrapText="1"/>
    </xf>
    <xf numFmtId="9" fontId="7" fillId="6" borderId="21" xfId="0" applyNumberFormat="1" applyFont="1" applyFill="1" applyBorder="1" applyAlignment="1">
      <alignment horizontal="left" vertical="top" wrapText="1"/>
    </xf>
    <xf numFmtId="9" fontId="7" fillId="6" borderId="22" xfId="0" applyNumberFormat="1" applyFont="1" applyFill="1" applyBorder="1" applyAlignment="1">
      <alignment horizontal="left" vertical="top" wrapText="1"/>
    </xf>
    <xf numFmtId="9" fontId="7" fillId="6" borderId="8" xfId="0" applyNumberFormat="1" applyFont="1" applyFill="1" applyBorder="1" applyAlignment="1">
      <alignment horizontal="left" vertical="top" wrapText="1"/>
    </xf>
    <xf numFmtId="9" fontId="7" fillId="6" borderId="9" xfId="0" applyNumberFormat="1" applyFont="1" applyFill="1" applyBorder="1" applyAlignment="1">
      <alignment horizontal="left" vertical="top" wrapText="1"/>
    </xf>
    <xf numFmtId="9" fontId="7" fillId="6" borderId="14" xfId="0" applyNumberFormat="1" applyFont="1" applyFill="1" applyBorder="1" applyAlignment="1">
      <alignment horizontal="left" vertical="top" wrapText="1"/>
    </xf>
    <xf numFmtId="9" fontId="7" fillId="6" borderId="17" xfId="0" applyNumberFormat="1" applyFont="1" applyFill="1" applyBorder="1" applyAlignment="1">
      <alignment horizontal="left" vertical="top" wrapText="1"/>
    </xf>
    <xf numFmtId="9" fontId="7" fillId="6" borderId="18" xfId="0" applyNumberFormat="1" applyFont="1" applyFill="1" applyBorder="1" applyAlignment="1">
      <alignment horizontal="left" vertical="top" wrapText="1"/>
    </xf>
    <xf numFmtId="0" fontId="6" fillId="6" borderId="11" xfId="0" applyFont="1" applyFill="1" applyBorder="1" applyAlignment="1">
      <alignment horizontal="left" vertical="top" wrapText="1"/>
    </xf>
    <xf numFmtId="0" fontId="7" fillId="6" borderId="16" xfId="0" applyFont="1" applyFill="1" applyBorder="1" applyAlignment="1">
      <alignment horizontal="left" vertical="top" wrapText="1"/>
    </xf>
    <xf numFmtId="0" fontId="7" fillId="3" borderId="3" xfId="0" applyFont="1" applyFill="1" applyBorder="1" applyAlignment="1">
      <alignment horizontal="left"/>
    </xf>
    <xf numFmtId="0" fontId="6" fillId="6" borderId="30" xfId="0" applyFont="1" applyFill="1" applyBorder="1" applyAlignment="1">
      <alignment horizontal="left" vertical="top" wrapText="1"/>
    </xf>
    <xf numFmtId="0" fontId="6" fillId="6" borderId="31" xfId="0" applyFont="1" applyFill="1" applyBorder="1" applyAlignment="1">
      <alignment horizontal="left" vertical="top" wrapText="1"/>
    </xf>
    <xf numFmtId="0" fontId="6" fillId="6" borderId="34" xfId="0" applyFont="1" applyFill="1" applyBorder="1" applyAlignment="1">
      <alignment horizontal="left" vertical="top" wrapText="1"/>
    </xf>
    <xf numFmtId="0" fontId="6" fillId="6" borderId="3" xfId="0" applyFont="1" applyFill="1" applyBorder="1" applyAlignment="1">
      <alignment horizontal="center" vertical="center"/>
    </xf>
    <xf numFmtId="0" fontId="5" fillId="6" borderId="3" xfId="0" applyFont="1" applyFill="1" applyBorder="1"/>
    <xf numFmtId="0" fontId="5" fillId="6" borderId="32" xfId="0" applyFont="1" applyFill="1" applyBorder="1"/>
    <xf numFmtId="9" fontId="7" fillId="6" borderId="20" xfId="0" applyNumberFormat="1" applyFont="1" applyFill="1" applyBorder="1" applyAlignment="1">
      <alignment horizontal="left" vertical="top" wrapText="1"/>
    </xf>
    <xf numFmtId="9" fontId="7" fillId="6" borderId="23" xfId="0" applyNumberFormat="1" applyFont="1" applyFill="1" applyBorder="1" applyAlignment="1">
      <alignment horizontal="left" vertical="top" wrapText="1"/>
    </xf>
    <xf numFmtId="0" fontId="7" fillId="6" borderId="41" xfId="0" applyFont="1" applyFill="1" applyBorder="1" applyAlignment="1">
      <alignment horizontal="left" vertical="top" wrapText="1"/>
    </xf>
    <xf numFmtId="0" fontId="7" fillId="6" borderId="31" xfId="0" applyFont="1" applyFill="1" applyBorder="1" applyAlignment="1">
      <alignment horizontal="left" vertical="top" wrapText="1"/>
    </xf>
    <xf numFmtId="0" fontId="7" fillId="6" borderId="34" xfId="0" applyFont="1" applyFill="1" applyBorder="1" applyAlignment="1">
      <alignment horizontal="left" vertical="top" wrapText="1"/>
    </xf>
    <xf numFmtId="0" fontId="6" fillId="6" borderId="3" xfId="0" applyFont="1" applyFill="1" applyBorder="1"/>
    <xf numFmtId="0" fontId="6" fillId="6" borderId="3" xfId="0" applyFont="1" applyFill="1" applyBorder="1" applyAlignment="1">
      <alignment horizontal="center"/>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15" borderId="30" xfId="0" applyFont="1" applyFill="1" applyBorder="1" applyAlignment="1">
      <alignment horizontal="left" vertical="top" wrapText="1"/>
    </xf>
    <xf numFmtId="0" fontId="7" fillId="15" borderId="31" xfId="0" applyFont="1" applyFill="1" applyBorder="1" applyAlignment="1">
      <alignment horizontal="left" vertical="top" wrapText="1"/>
    </xf>
    <xf numFmtId="0" fontId="7" fillId="15" borderId="34" xfId="0" applyFont="1" applyFill="1" applyBorder="1" applyAlignment="1">
      <alignment horizontal="left" vertical="top" wrapText="1"/>
    </xf>
    <xf numFmtId="0" fontId="7" fillId="3" borderId="11" xfId="0" applyFont="1" applyFill="1" applyBorder="1" applyAlignment="1">
      <alignment vertical="top" wrapText="1"/>
    </xf>
    <xf numFmtId="0" fontId="6" fillId="4" borderId="1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3" borderId="14" xfId="0" applyFont="1" applyFill="1" applyBorder="1" applyAlignment="1">
      <alignment horizontal="left" vertical="top" wrapText="1"/>
    </xf>
    <xf numFmtId="0" fontId="7" fillId="3" borderId="17" xfId="0" applyFont="1" applyFill="1" applyBorder="1" applyAlignment="1">
      <alignment horizontal="left" vertical="top" wrapText="1"/>
    </xf>
    <xf numFmtId="0" fontId="7" fillId="3" borderId="18" xfId="0" applyFont="1" applyFill="1" applyBorder="1" applyAlignment="1">
      <alignment horizontal="left" vertical="top" wrapText="1"/>
    </xf>
    <xf numFmtId="0" fontId="6" fillId="3" borderId="2" xfId="0" applyFont="1" applyFill="1" applyBorder="1"/>
    <xf numFmtId="0" fontId="6" fillId="4" borderId="43"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3" borderId="3" xfId="0" applyFont="1" applyFill="1" applyBorder="1" applyAlignment="1">
      <alignment horizontal="center"/>
    </xf>
    <xf numFmtId="0" fontId="7" fillId="15" borderId="11" xfId="0" applyFont="1" applyFill="1" applyBorder="1" applyAlignment="1">
      <alignment horizontal="left" vertical="top" wrapText="1"/>
    </xf>
    <xf numFmtId="0" fontId="7" fillId="3" borderId="11"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13" xfId="0" applyFont="1" applyFill="1" applyBorder="1" applyAlignment="1">
      <alignment horizontal="left" vertical="top" wrapText="1"/>
    </xf>
    <xf numFmtId="0" fontId="7" fillId="3" borderId="16"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3" xfId="0" applyFont="1" applyFill="1" applyBorder="1" applyAlignment="1">
      <alignment horizontal="left" vertical="top"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9" xfId="0" applyFont="1" applyFill="1" applyBorder="1" applyAlignment="1">
      <alignment horizontal="left" vertical="center" wrapText="1"/>
    </xf>
    <xf numFmtId="0" fontId="6" fillId="4" borderId="36"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7" fillId="3" borderId="9" xfId="0" applyFont="1" applyFill="1" applyBorder="1" applyAlignment="1">
      <alignment horizontal="left" vertical="top" wrapText="1"/>
    </xf>
    <xf numFmtId="0" fontId="7" fillId="3" borderId="19" xfId="0" applyFont="1" applyFill="1" applyBorder="1" applyAlignment="1">
      <alignment horizontal="left" vertical="top" wrapText="1"/>
    </xf>
    <xf numFmtId="0" fontId="7" fillId="15" borderId="26" xfId="0" applyFont="1" applyFill="1" applyBorder="1" applyAlignment="1">
      <alignment horizontal="left" vertical="top" wrapText="1"/>
    </xf>
    <xf numFmtId="0" fontId="7" fillId="15" borderId="28" xfId="0" applyFont="1" applyFill="1" applyBorder="1" applyAlignment="1">
      <alignment horizontal="left" vertical="top" wrapText="1"/>
    </xf>
    <xf numFmtId="0" fontId="7" fillId="15" borderId="29" xfId="0" applyFont="1" applyFill="1" applyBorder="1" applyAlignment="1">
      <alignment horizontal="left" vertical="top" wrapText="1"/>
    </xf>
    <xf numFmtId="0" fontId="7" fillId="3" borderId="8"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6" borderId="8" xfId="0" applyFont="1" applyFill="1" applyBorder="1" applyAlignment="1">
      <alignment horizontal="left" vertical="top" wrapText="1"/>
    </xf>
    <xf numFmtId="0" fontId="7" fillId="6" borderId="10" xfId="0" applyFont="1" applyFill="1" applyBorder="1" applyAlignment="1">
      <alignment horizontal="left" vertical="top" wrapText="1"/>
    </xf>
    <xf numFmtId="0" fontId="6" fillId="6" borderId="36" xfId="0" applyFont="1" applyFill="1" applyBorder="1" applyAlignment="1">
      <alignment horizontal="left" vertical="top" wrapText="1"/>
    </xf>
    <xf numFmtId="0" fontId="7" fillId="3" borderId="49"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left" vertical="center" wrapText="1"/>
    </xf>
    <xf numFmtId="0" fontId="6" fillId="15" borderId="14" xfId="0" applyFont="1" applyFill="1" applyBorder="1" applyAlignment="1">
      <alignment horizontal="left" vertical="top" wrapText="1"/>
    </xf>
    <xf numFmtId="0" fontId="6" fillId="15" borderId="17" xfId="0" applyFont="1" applyFill="1" applyBorder="1" applyAlignment="1">
      <alignment horizontal="left" vertical="top" wrapText="1"/>
    </xf>
    <xf numFmtId="0" fontId="7" fillId="15" borderId="17" xfId="0" applyFont="1" applyFill="1" applyBorder="1" applyAlignment="1">
      <alignment horizontal="left" vertical="top" wrapText="1"/>
    </xf>
    <xf numFmtId="0" fontId="7" fillId="15" borderId="18" xfId="0" applyFont="1" applyFill="1" applyBorder="1" applyAlignment="1">
      <alignment horizontal="left" vertical="top" wrapText="1"/>
    </xf>
    <xf numFmtId="0" fontId="7" fillId="3" borderId="41" xfId="0" applyFont="1" applyFill="1" applyBorder="1" applyAlignment="1">
      <alignment horizontal="left" vertical="top" wrapText="1"/>
    </xf>
    <xf numFmtId="0" fontId="7" fillId="3" borderId="31" xfId="0" applyFont="1" applyFill="1" applyBorder="1" applyAlignment="1">
      <alignment horizontal="left" vertical="top" wrapText="1"/>
    </xf>
    <xf numFmtId="0" fontId="7" fillId="3" borderId="34" xfId="0" applyFont="1" applyFill="1" applyBorder="1" applyAlignment="1">
      <alignment horizontal="left" vertical="top" wrapText="1"/>
    </xf>
    <xf numFmtId="0" fontId="7" fillId="3" borderId="14"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15" borderId="14" xfId="0" applyFont="1" applyFill="1" applyBorder="1" applyAlignment="1">
      <alignment horizontal="left" vertical="top" wrapText="1"/>
    </xf>
    <xf numFmtId="0" fontId="7" fillId="3" borderId="37" xfId="0" applyFont="1" applyFill="1" applyBorder="1" applyAlignment="1">
      <alignment horizontal="left" vertical="top" wrapText="1"/>
    </xf>
    <xf numFmtId="0" fontId="7" fillId="3" borderId="38" xfId="0" applyFont="1" applyFill="1" applyBorder="1" applyAlignment="1">
      <alignment horizontal="left" vertical="top" wrapText="1"/>
    </xf>
    <xf numFmtId="0" fontId="7" fillId="3" borderId="39" xfId="0" applyFont="1" applyFill="1" applyBorder="1" applyAlignment="1">
      <alignment horizontal="left" vertical="top" wrapText="1"/>
    </xf>
    <xf numFmtId="0" fontId="7" fillId="3" borderId="40" xfId="0" applyFont="1" applyFill="1" applyBorder="1" applyAlignment="1">
      <alignment horizontal="left" vertical="top" wrapText="1"/>
    </xf>
    <xf numFmtId="0" fontId="6" fillId="3" borderId="3" xfId="0" applyFont="1" applyFill="1" applyBorder="1" applyAlignment="1">
      <alignment horizontal="center" vertical="center"/>
    </xf>
    <xf numFmtId="0" fontId="7" fillId="6" borderId="49" xfId="0" applyFont="1" applyFill="1" applyBorder="1" applyAlignment="1">
      <alignment horizontal="left" vertical="top" wrapText="1"/>
    </xf>
    <xf numFmtId="0" fontId="7" fillId="3" borderId="50" xfId="0" applyFont="1" applyFill="1" applyBorder="1" applyAlignment="1">
      <alignment horizontal="left" vertical="top" wrapText="1"/>
    </xf>
    <xf numFmtId="0" fontId="6" fillId="6" borderId="2" xfId="0" applyFont="1" applyFill="1" applyBorder="1"/>
    <xf numFmtId="0" fontId="7" fillId="3" borderId="33" xfId="0" applyFont="1" applyFill="1" applyBorder="1" applyAlignment="1">
      <alignment horizontal="left" vertical="top" wrapText="1"/>
    </xf>
    <xf numFmtId="0" fontId="21" fillId="6" borderId="3" xfId="0" applyFont="1" applyFill="1" applyBorder="1" applyAlignment="1">
      <alignment horizontal="left" vertical="top"/>
    </xf>
    <xf numFmtId="0" fontId="7" fillId="16" borderId="49" xfId="0" applyFont="1" applyFill="1" applyBorder="1" applyAlignment="1">
      <alignment horizontal="left" vertical="top" wrapText="1"/>
    </xf>
    <xf numFmtId="0" fontId="7" fillId="16" borderId="17" xfId="0" applyFont="1" applyFill="1" applyBorder="1" applyAlignment="1">
      <alignment horizontal="left" vertical="top" wrapText="1"/>
    </xf>
    <xf numFmtId="0" fontId="7" fillId="16" borderId="18" xfId="0" applyFont="1" applyFill="1" applyBorder="1" applyAlignment="1">
      <alignment horizontal="left" vertical="top" wrapText="1"/>
    </xf>
    <xf numFmtId="0" fontId="7" fillId="16" borderId="26" xfId="0" applyFont="1" applyFill="1" applyBorder="1" applyAlignment="1">
      <alignment horizontal="left" vertical="top" wrapText="1"/>
    </xf>
    <xf numFmtId="0" fontId="7" fillId="16" borderId="28" xfId="0" applyFont="1" applyFill="1" applyBorder="1" applyAlignment="1">
      <alignment horizontal="left" vertical="top" wrapText="1"/>
    </xf>
    <xf numFmtId="0" fontId="7" fillId="16" borderId="29" xfId="0" applyFont="1" applyFill="1" applyBorder="1" applyAlignment="1">
      <alignment horizontal="left" vertical="top" wrapText="1"/>
    </xf>
    <xf numFmtId="0" fontId="7" fillId="11" borderId="11" xfId="0" applyFont="1" applyFill="1" applyBorder="1" applyAlignment="1">
      <alignment horizontal="left" vertical="top" wrapText="1"/>
    </xf>
    <xf numFmtId="0" fontId="6" fillId="11" borderId="11" xfId="0" applyFont="1" applyFill="1" applyBorder="1" applyAlignment="1">
      <alignment horizontal="left" vertical="top" wrapText="1"/>
    </xf>
  </cellXfs>
  <cellStyles count="15">
    <cellStyle name="Comma" xfId="2" builtinId="3"/>
    <cellStyle name="Comma 2" xfId="5" xr:uid="{00000000-0005-0000-0000-000001000000}"/>
    <cellStyle name="Comma 2 2" xfId="9" xr:uid="{00000000-0005-0000-0000-000002000000}"/>
    <cellStyle name="Comma 3 2" xfId="7" xr:uid="{00000000-0005-0000-0000-000003000000}"/>
    <cellStyle name="Comma 3 2 2" xfId="13" xr:uid="{00000000-0005-0000-0000-000004000000}"/>
    <cellStyle name="Hyperlink" xfId="11" builtinId="8"/>
    <cellStyle name="Normal" xfId="0" builtinId="0"/>
    <cellStyle name="Normal 2" xfId="3" xr:uid="{00000000-0005-0000-0000-000007000000}"/>
    <cellStyle name="Normal 2 2" xfId="8" xr:uid="{00000000-0005-0000-0000-000008000000}"/>
    <cellStyle name="Normal 3 2" xfId="6" xr:uid="{00000000-0005-0000-0000-000009000000}"/>
    <cellStyle name="Normal 3 2 2" xfId="12" xr:uid="{00000000-0005-0000-0000-00000A000000}"/>
    <cellStyle name="Percent" xfId="1" builtinId="5"/>
    <cellStyle name="Percent 2" xfId="4" xr:uid="{00000000-0005-0000-0000-00000C000000}"/>
    <cellStyle name="Percent 3 2" xfId="10" xr:uid="{00000000-0005-0000-0000-00000D000000}"/>
    <cellStyle name="Percent 3 2 2"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Shant\Desktop\LCRP%20Protection%20Sector%20Log%20Frame%20PWG%20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Outcome 1"/>
      <sheetName val="Outcome 2"/>
      <sheetName val="Outcome 3"/>
      <sheetName val="Outcome 4"/>
    </sheetNames>
    <sheetDataSet>
      <sheetData sheetId="0" refreshError="1"/>
      <sheetData sheetId="1">
        <row r="11">
          <cell r="A11" t="str">
            <v>OUTPUT 1.1: Access to Territory Supported and Cross Border Movement Monitored</v>
          </cell>
        </row>
      </sheetData>
      <sheetData sheetId="2">
        <row r="1">
          <cell r="A1" t="str">
            <v xml:space="preserve">OUTCOME 2: Support and Actively Engage Community Members in Creating a Safe Protection Environment </v>
          </cell>
        </row>
      </sheetData>
      <sheetData sheetId="3">
        <row r="1">
          <cell r="A1" t="str">
            <v>OUTCOME 3: Reduce SGBV risks and improve access to quality services</v>
          </cell>
        </row>
        <row r="8">
          <cell r="A8" t="str">
            <v>OUTPUT 3.1: Capacities of national systems and actors to address SGBV strengthened</v>
          </cell>
        </row>
        <row r="11">
          <cell r="C11">
            <v>6750000</v>
          </cell>
          <cell r="D11">
            <v>7500000</v>
          </cell>
          <cell r="E11">
            <v>7000000</v>
          </cell>
        </row>
        <row r="12">
          <cell r="C12">
            <v>0.2</v>
          </cell>
          <cell r="D12">
            <v>0.15</v>
          </cell>
          <cell r="E12">
            <v>0.15</v>
          </cell>
        </row>
        <row r="13">
          <cell r="C13">
            <v>0.8</v>
          </cell>
          <cell r="D13">
            <v>0.85</v>
          </cell>
          <cell r="E13">
            <v>0.85</v>
          </cell>
        </row>
        <row r="29">
          <cell r="A29" t="str">
            <v>OUTPUT 3.2: Access of Individuals at risk and survivors to quality prevention and response services increased</v>
          </cell>
        </row>
        <row r="32">
          <cell r="C32">
            <v>15400000</v>
          </cell>
          <cell r="D32">
            <v>13500000</v>
          </cell>
          <cell r="E32">
            <v>13000000</v>
          </cell>
        </row>
        <row r="33">
          <cell r="C33">
            <v>0.7</v>
          </cell>
          <cell r="D33">
            <v>0.65</v>
          </cell>
          <cell r="E33">
            <v>0.65</v>
          </cell>
        </row>
        <row r="34">
          <cell r="C34">
            <v>0.3</v>
          </cell>
          <cell r="D34">
            <v>0.35</v>
          </cell>
          <cell r="E34">
            <v>0.35</v>
          </cell>
        </row>
        <row r="55">
          <cell r="C55">
            <v>10000000</v>
          </cell>
          <cell r="D55">
            <v>11000000</v>
          </cell>
          <cell r="E55">
            <v>10500000</v>
          </cell>
        </row>
        <row r="56">
          <cell r="C56">
            <v>0.6</v>
          </cell>
          <cell r="D56">
            <v>0.6</v>
          </cell>
          <cell r="E56">
            <v>0.6</v>
          </cell>
        </row>
        <row r="57">
          <cell r="C57">
            <v>0.4</v>
          </cell>
          <cell r="D57">
            <v>0.4</v>
          </cell>
          <cell r="E57">
            <v>0.4</v>
          </cell>
        </row>
      </sheetData>
      <sheetData sheetId="4">
        <row r="1">
          <cell r="A1" t="str">
            <v>OUTCOME 4: Provide boys and girls at risk and survivors of violence, exploitation and abuse with access to an improved and equitable prevention and response</v>
          </cell>
        </row>
        <row r="10">
          <cell r="A10" t="str">
            <v xml:space="preserve">OUTPUT 4.1: Policies, national plans and guidelines to support national child protection systems planning, operations, budgeting and advocacy developed and implemented </v>
          </cell>
        </row>
        <row r="13">
          <cell r="C13">
            <v>5170000</v>
          </cell>
        </row>
        <row r="14">
          <cell r="C14">
            <v>0.2</v>
          </cell>
          <cell r="E14">
            <v>0.1</v>
          </cell>
        </row>
        <row r="15">
          <cell r="C15">
            <v>0.8</v>
          </cell>
          <cell r="E15">
            <v>0.9</v>
          </cell>
        </row>
        <row r="26">
          <cell r="A26" t="str">
            <v xml:space="preserve">OUTPUT 4.2: Holistic and integrated CP services offered to boys and girls at risk and survivors of violence, abuse and exploitation </v>
          </cell>
        </row>
        <row r="29">
          <cell r="C29">
            <v>19413000</v>
          </cell>
        </row>
        <row r="30">
          <cell r="C30">
            <v>0.4</v>
          </cell>
          <cell r="E30">
            <v>0.3</v>
          </cell>
        </row>
        <row r="31">
          <cell r="C31">
            <v>0.6</v>
          </cell>
          <cell r="E31">
            <v>0.7</v>
          </cell>
        </row>
        <row r="46">
          <cell r="A46" t="str">
            <v>OUTPUT 4.3: Vulnerable children, families and communities supported to promote practices that protect them</v>
          </cell>
        </row>
        <row r="49">
          <cell r="C49">
            <v>7549000</v>
          </cell>
        </row>
        <row r="50">
          <cell r="C50">
            <v>0.4</v>
          </cell>
          <cell r="E50">
            <v>0.3</v>
          </cell>
        </row>
        <row r="51">
          <cell r="C51">
            <v>0.6</v>
          </cell>
          <cell r="E51">
            <v>0.7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isen@unfpa.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3"/>
  <sheetViews>
    <sheetView zoomScale="80" zoomScaleNormal="80" workbookViewId="0">
      <selection activeCell="K17" sqref="K17"/>
    </sheetView>
  </sheetViews>
  <sheetFormatPr defaultColWidth="9.140625" defaultRowHeight="15" x14ac:dyDescent="0.25"/>
  <cols>
    <col min="1" max="1" width="28.7109375" style="114" customWidth="1"/>
    <col min="2" max="2" width="43.28515625" style="114" customWidth="1"/>
    <col min="3" max="3" width="19.7109375" style="114" bestFit="1" customWidth="1"/>
    <col min="4" max="4" width="16" style="114" bestFit="1" customWidth="1"/>
    <col min="5" max="5" width="16" style="114" customWidth="1"/>
    <col min="6" max="14" width="17.85546875" style="114" customWidth="1"/>
    <col min="15" max="16384" width="9.140625" style="114"/>
  </cols>
  <sheetData>
    <row r="1" spans="1:6" x14ac:dyDescent="0.25">
      <c r="A1" s="92" t="s">
        <v>341</v>
      </c>
      <c r="B1" s="69"/>
      <c r="C1" s="109"/>
    </row>
    <row r="2" spans="1:6" x14ac:dyDescent="0.25">
      <c r="A2" s="110"/>
      <c r="B2" s="82"/>
      <c r="C2" s="89"/>
    </row>
    <row r="3" spans="1:6" x14ac:dyDescent="0.25">
      <c r="A3" s="110" t="s">
        <v>315</v>
      </c>
      <c r="B3" s="93" t="s">
        <v>322</v>
      </c>
      <c r="C3" s="89"/>
    </row>
    <row r="4" spans="1:6" x14ac:dyDescent="0.25">
      <c r="A4" s="110" t="s">
        <v>340</v>
      </c>
      <c r="B4" s="93" t="s">
        <v>339</v>
      </c>
      <c r="C4" s="89"/>
    </row>
    <row r="5" spans="1:6" x14ac:dyDescent="0.25">
      <c r="A5" s="110" t="s">
        <v>311</v>
      </c>
      <c r="B5" s="90" t="s">
        <v>338</v>
      </c>
      <c r="C5" s="89"/>
    </row>
    <row r="6" spans="1:6" x14ac:dyDescent="0.25">
      <c r="A6" s="66"/>
      <c r="B6" s="108"/>
      <c r="C6" s="89"/>
    </row>
    <row r="7" spans="1:6" x14ac:dyDescent="0.25">
      <c r="A7" s="326" t="s">
        <v>337</v>
      </c>
      <c r="B7" s="326"/>
      <c r="C7" s="88">
        <v>2017</v>
      </c>
      <c r="D7" s="87">
        <v>2018</v>
      </c>
      <c r="E7" s="86">
        <v>2019</v>
      </c>
      <c r="F7" s="86">
        <v>2020</v>
      </c>
    </row>
    <row r="8" spans="1:6" x14ac:dyDescent="0.25">
      <c r="A8" s="130"/>
      <c r="B8" s="94" t="s">
        <v>326</v>
      </c>
      <c r="C8" s="84">
        <f>IFERROR(C28+C55+C84, "TBD")</f>
        <v>163782000</v>
      </c>
      <c r="D8" s="83">
        <f>IFERROR(D28+D55+D84, "TBD")</f>
        <v>171600000</v>
      </c>
      <c r="E8" s="145">
        <f>IFERROR(E28+E55+E84, "TBD")</f>
        <v>174100000</v>
      </c>
      <c r="F8" s="141" t="str">
        <f>IFERROR(F28+F55+F84, "TBD")</f>
        <v>TBD</v>
      </c>
    </row>
    <row r="9" spans="1:6" x14ac:dyDescent="0.25">
      <c r="A9" s="130"/>
      <c r="B9" s="82" t="s">
        <v>293</v>
      </c>
      <c r="C9" s="129">
        <f>IFERROR((C28*C29+C55*C56+C84*C85)/C8,"TBD")</f>
        <v>0.62338230086334279</v>
      </c>
      <c r="D9" s="128">
        <f>IFERROR((D28*D29+D55*D56+D84*D85)/D8,"TBD")</f>
        <v>0.60031002331002326</v>
      </c>
      <c r="E9" s="144">
        <f>IFERROR((E28*E29+E55*E56+E84*E85)/E8,"TBD")</f>
        <v>0.58215508328546817</v>
      </c>
      <c r="F9" s="141" t="str">
        <f>IFERROR((F28*F29+F55*F56+F84*F85)/F8,"TBD")</f>
        <v>TBD</v>
      </c>
    </row>
    <row r="10" spans="1:6" x14ac:dyDescent="0.25">
      <c r="A10" s="130"/>
      <c r="B10" s="82" t="s">
        <v>290</v>
      </c>
      <c r="C10" s="129">
        <f>IFERROR(1-C9,"TBD")</f>
        <v>0.37661769913665721</v>
      </c>
      <c r="D10" s="128">
        <f>IFERROR(1-D9,"TBD")</f>
        <v>0.39968997668997674</v>
      </c>
      <c r="E10" s="142">
        <f>IFERROR(1-E9,"TBD")</f>
        <v>0.41784491671453183</v>
      </c>
      <c r="F10" s="141" t="str">
        <f>IFERROR(1-F9,"TBD")</f>
        <v>TBD</v>
      </c>
    </row>
    <row r="11" spans="1:6" x14ac:dyDescent="0.25">
      <c r="A11" s="65"/>
      <c r="B11" s="81"/>
      <c r="C11" s="96"/>
      <c r="D11" s="96"/>
      <c r="E11" s="96"/>
      <c r="F11" s="95"/>
    </row>
    <row r="12" spans="1:6" ht="39" customHeight="1" x14ac:dyDescent="0.25">
      <c r="A12" s="332" t="s">
        <v>307</v>
      </c>
      <c r="B12" s="332"/>
      <c r="C12" s="107" t="s">
        <v>306</v>
      </c>
      <c r="D12" s="106">
        <v>2018</v>
      </c>
      <c r="E12" s="105" t="s">
        <v>304</v>
      </c>
      <c r="F12" s="105" t="s">
        <v>303</v>
      </c>
    </row>
    <row r="13" spans="1:6" x14ac:dyDescent="0.25">
      <c r="A13" s="104" t="s">
        <v>302</v>
      </c>
      <c r="B13" s="103">
        <v>0</v>
      </c>
      <c r="C13" s="102">
        <v>0</v>
      </c>
      <c r="D13" s="101">
        <v>0</v>
      </c>
      <c r="E13" s="100" t="s">
        <v>336</v>
      </c>
      <c r="F13" s="100" t="s">
        <v>336</v>
      </c>
    </row>
    <row r="14" spans="1:6" x14ac:dyDescent="0.25">
      <c r="A14" s="82" t="s">
        <v>301</v>
      </c>
      <c r="B14" s="99">
        <v>1500000</v>
      </c>
      <c r="C14" s="84">
        <v>1500000</v>
      </c>
      <c r="D14" s="83">
        <v>1500000</v>
      </c>
      <c r="E14" s="147">
        <v>1500000</v>
      </c>
      <c r="F14" s="146" t="s">
        <v>335</v>
      </c>
    </row>
    <row r="15" spans="1:6" x14ac:dyDescent="0.25">
      <c r="A15" s="82" t="s">
        <v>300</v>
      </c>
      <c r="B15" s="99">
        <v>1500000</v>
      </c>
      <c r="C15" s="84">
        <v>336000</v>
      </c>
      <c r="D15" s="83">
        <v>336000</v>
      </c>
      <c r="E15" s="147">
        <v>336000</v>
      </c>
      <c r="F15" s="146" t="s">
        <v>335</v>
      </c>
    </row>
    <row r="16" spans="1:6" x14ac:dyDescent="0.25">
      <c r="A16" s="82" t="s">
        <v>0</v>
      </c>
      <c r="B16" s="99">
        <v>28800</v>
      </c>
      <c r="C16" s="84">
        <v>31502</v>
      </c>
      <c r="D16" s="83">
        <v>34000</v>
      </c>
      <c r="E16" s="147">
        <v>28800</v>
      </c>
      <c r="F16" s="146" t="s">
        <v>335</v>
      </c>
    </row>
    <row r="17" spans="1:14" x14ac:dyDescent="0.25">
      <c r="A17" s="82" t="s">
        <v>1</v>
      </c>
      <c r="B17" s="99">
        <v>180000</v>
      </c>
      <c r="C17" s="84">
        <v>20000</v>
      </c>
      <c r="D17" s="83">
        <v>20000</v>
      </c>
      <c r="E17" s="147">
        <v>20000</v>
      </c>
      <c r="F17" s="146" t="s">
        <v>335</v>
      </c>
    </row>
    <row r="18" spans="1:14" x14ac:dyDescent="0.25">
      <c r="A18" s="82" t="s">
        <v>318</v>
      </c>
      <c r="B18" s="99">
        <v>0</v>
      </c>
      <c r="C18" s="84">
        <v>0</v>
      </c>
      <c r="D18" s="83">
        <v>0</v>
      </c>
      <c r="E18" s="146"/>
      <c r="F18" s="146"/>
    </row>
    <row r="19" spans="1:14" x14ac:dyDescent="0.25">
      <c r="A19" s="82" t="s">
        <v>334</v>
      </c>
      <c r="B19" s="98">
        <v>1005</v>
      </c>
      <c r="C19" s="84"/>
      <c r="D19" s="97">
        <v>249</v>
      </c>
      <c r="E19" s="146"/>
      <c r="F19" s="146"/>
    </row>
    <row r="20" spans="1:14" x14ac:dyDescent="0.25">
      <c r="A20" s="82" t="s">
        <v>333</v>
      </c>
      <c r="B20" s="98">
        <v>102</v>
      </c>
      <c r="C20" s="84"/>
      <c r="D20" s="97">
        <v>35</v>
      </c>
      <c r="E20" s="146"/>
      <c r="F20" s="146"/>
    </row>
    <row r="21" spans="1:14" x14ac:dyDescent="0.25">
      <c r="A21" s="82" t="s">
        <v>332</v>
      </c>
      <c r="B21" s="98">
        <v>153</v>
      </c>
      <c r="C21" s="84"/>
      <c r="D21" s="97">
        <v>25</v>
      </c>
      <c r="E21" s="146"/>
      <c r="F21" s="146"/>
    </row>
    <row r="22" spans="1:14" x14ac:dyDescent="0.25">
      <c r="A22" s="82" t="s">
        <v>331</v>
      </c>
      <c r="B22" s="98" t="s">
        <v>223</v>
      </c>
      <c r="C22" s="84"/>
      <c r="D22" s="97" t="s">
        <v>223</v>
      </c>
      <c r="E22" s="146"/>
      <c r="F22" s="146"/>
    </row>
    <row r="23" spans="1:14" x14ac:dyDescent="0.25">
      <c r="A23" s="82" t="s">
        <v>330</v>
      </c>
      <c r="B23" s="98" t="s">
        <v>223</v>
      </c>
      <c r="C23" s="84"/>
      <c r="D23" s="97" t="s">
        <v>223</v>
      </c>
      <c r="E23" s="146"/>
      <c r="F23" s="146"/>
    </row>
    <row r="24" spans="1:14" x14ac:dyDescent="0.25">
      <c r="A24" s="82" t="s">
        <v>329</v>
      </c>
      <c r="B24" s="98">
        <v>233</v>
      </c>
      <c r="C24" s="84"/>
      <c r="D24" s="97">
        <v>57</v>
      </c>
      <c r="E24" s="146"/>
      <c r="F24" s="146"/>
    </row>
    <row r="25" spans="1:14" x14ac:dyDescent="0.25">
      <c r="A25" s="82" t="s">
        <v>328</v>
      </c>
      <c r="B25" s="98">
        <v>23</v>
      </c>
      <c r="C25" s="84"/>
      <c r="D25" s="97">
        <v>6</v>
      </c>
      <c r="E25" s="146"/>
      <c r="F25" s="146"/>
    </row>
    <row r="26" spans="1:14" x14ac:dyDescent="0.25">
      <c r="A26" s="65"/>
      <c r="B26" s="81"/>
      <c r="C26" s="96"/>
      <c r="D26" s="96"/>
      <c r="E26" s="96"/>
      <c r="F26" s="95"/>
    </row>
    <row r="27" spans="1:14" x14ac:dyDescent="0.25">
      <c r="A27" s="326" t="s">
        <v>327</v>
      </c>
      <c r="B27" s="326"/>
      <c r="C27" s="88">
        <v>2017</v>
      </c>
      <c r="D27" s="87">
        <v>2018</v>
      </c>
      <c r="E27" s="86">
        <v>2019</v>
      </c>
      <c r="F27" s="86">
        <v>2020</v>
      </c>
    </row>
    <row r="28" spans="1:14" x14ac:dyDescent="0.25">
      <c r="A28" s="130"/>
      <c r="B28" s="94" t="s">
        <v>326</v>
      </c>
      <c r="C28" s="84">
        <f>IF(IFERROR(SUM(C35:C41)+SUM(C43:C44),"TBD")&gt;0,IFERROR(SUM(C35:C41)+SUM(C43:C44),"TBD"),"TBD")</f>
        <v>99500000</v>
      </c>
      <c r="D28" s="83">
        <f>IF(IFERROR(SUM(F35:F41)+SUM(F43:F44),"TBD")&gt;0,IFERROR(SUM(F35:F41)+SUM(F43:F44),"TBD"),"TBD")</f>
        <v>100000000</v>
      </c>
      <c r="E28" s="145">
        <f>IF(IFERROR(SUM(I35:I41)+SUM(I43:I44),"TBD")&gt;0,IFERROR(SUM(I35:I41)+SUM(I43:I44),"TBD"),"TBD")</f>
        <v>104000000</v>
      </c>
      <c r="F28" s="141" t="str">
        <f>IF(IFERROR(SUM(L35:L41),"TBD")&gt;0,IFERROR(SUM(L35:L41),"TBD"),"TBD")</f>
        <v>TBD</v>
      </c>
    </row>
    <row r="29" spans="1:14" x14ac:dyDescent="0.25">
      <c r="A29" s="130"/>
      <c r="B29" s="82" t="s">
        <v>293</v>
      </c>
      <c r="C29" s="129">
        <f>(C35*D35+C36*D36+C37*D37+C38*D38+C39*D39+C40*D40+C41*D41+C43*D43+C44*D44)/C28</f>
        <v>0.72512562814070347</v>
      </c>
      <c r="D29" s="128">
        <f>(F35*G35+F36*G36+F37*G37+F38*G38+F39*G39+F40*G40+F41*G41+F43*G43+F44*G44)/D28</f>
        <v>0.70989999999999998</v>
      </c>
      <c r="E29" s="144">
        <f>(I35*J35+I36*J36+I37*J37+I38*J38+I39*J39+I40*J40+I41*J41+I43*J43+I44*J44)/E28</f>
        <v>0.71144230769230765</v>
      </c>
      <c r="F29" s="141" t="str">
        <f>IFERROR((L35*M35+L36*M36+L37*M37+L38*M38+L39*M39+L40*M40+L41*M41+L43*M43+L44*M44)/F28,"TBD")</f>
        <v>TBD</v>
      </c>
    </row>
    <row r="30" spans="1:14" x14ac:dyDescent="0.25">
      <c r="A30" s="143"/>
      <c r="B30" s="82" t="s">
        <v>290</v>
      </c>
      <c r="C30" s="129">
        <f>1-C29</f>
        <v>0.27487437185929653</v>
      </c>
      <c r="D30" s="128">
        <f>1-D29</f>
        <v>0.29010000000000002</v>
      </c>
      <c r="E30" s="142">
        <f>1-E29</f>
        <v>0.28855769230769235</v>
      </c>
      <c r="F30" s="141" t="str">
        <f>IFERROR(1-F29,"TBD")</f>
        <v>TBD</v>
      </c>
    </row>
    <row r="31" spans="1:14" x14ac:dyDescent="0.25">
      <c r="A31" s="66"/>
      <c r="B31" s="65"/>
    </row>
    <row r="32" spans="1:14" ht="15.6" customHeight="1" x14ac:dyDescent="0.25">
      <c r="A32" s="329" t="s">
        <v>296</v>
      </c>
      <c r="B32" s="330" t="s">
        <v>295</v>
      </c>
      <c r="C32" s="321">
        <v>2017</v>
      </c>
      <c r="D32" s="321"/>
      <c r="E32" s="321"/>
      <c r="F32" s="318">
        <v>2018</v>
      </c>
      <c r="G32" s="318"/>
      <c r="H32" s="318"/>
      <c r="I32" s="318">
        <v>2019</v>
      </c>
      <c r="J32" s="318"/>
      <c r="K32" s="318"/>
      <c r="L32" s="318">
        <v>2020</v>
      </c>
      <c r="M32" s="318"/>
      <c r="N32" s="318"/>
    </row>
    <row r="33" spans="1:14" x14ac:dyDescent="0.25">
      <c r="A33" s="329"/>
      <c r="B33" s="330"/>
      <c r="C33" s="123" t="s">
        <v>292</v>
      </c>
      <c r="D33" s="123" t="s">
        <v>293</v>
      </c>
      <c r="E33" s="123" t="s">
        <v>290</v>
      </c>
      <c r="F33" s="123" t="s">
        <v>294</v>
      </c>
      <c r="G33" s="123" t="s">
        <v>293</v>
      </c>
      <c r="H33" s="123" t="s">
        <v>290</v>
      </c>
      <c r="I33" s="123" t="s">
        <v>292</v>
      </c>
      <c r="J33" s="123" t="s">
        <v>293</v>
      </c>
      <c r="K33" s="123" t="s">
        <v>290</v>
      </c>
      <c r="L33" s="123" t="s">
        <v>292</v>
      </c>
      <c r="M33" s="123" t="s">
        <v>291</v>
      </c>
      <c r="N33" s="123" t="s">
        <v>290</v>
      </c>
    </row>
    <row r="34" spans="1:14" ht="42" customHeight="1" x14ac:dyDescent="0.25">
      <c r="A34" s="319" t="s">
        <v>325</v>
      </c>
      <c r="B34" s="319"/>
      <c r="C34" s="319"/>
      <c r="D34" s="319"/>
      <c r="E34" s="319"/>
      <c r="F34" s="319"/>
      <c r="G34" s="319"/>
      <c r="H34" s="319"/>
      <c r="I34" s="319"/>
      <c r="J34" s="319"/>
      <c r="K34" s="319"/>
      <c r="L34" s="319"/>
      <c r="M34" s="319"/>
      <c r="N34" s="319"/>
    </row>
    <row r="35" spans="1:14" ht="45" customHeight="1" x14ac:dyDescent="0.25">
      <c r="A35" s="320" t="s">
        <v>222</v>
      </c>
      <c r="B35" s="320"/>
      <c r="C35" s="122">
        <v>6500000</v>
      </c>
      <c r="D35" s="121">
        <v>1</v>
      </c>
      <c r="E35" s="121">
        <v>0</v>
      </c>
      <c r="F35" s="134">
        <v>6000000</v>
      </c>
      <c r="G35" s="119">
        <v>1</v>
      </c>
      <c r="H35" s="119">
        <v>0</v>
      </c>
      <c r="I35" s="118">
        <v>6000000</v>
      </c>
      <c r="J35" s="117">
        <v>1</v>
      </c>
      <c r="K35" s="117">
        <v>0</v>
      </c>
      <c r="L35" s="116" t="s">
        <v>289</v>
      </c>
      <c r="M35" s="116" t="s">
        <v>289</v>
      </c>
      <c r="N35" s="116" t="s">
        <v>289</v>
      </c>
    </row>
    <row r="36" spans="1:14" ht="45" customHeight="1" x14ac:dyDescent="0.25">
      <c r="A36" s="320" t="s">
        <v>221</v>
      </c>
      <c r="B36" s="320" t="s">
        <v>221</v>
      </c>
      <c r="C36" s="122">
        <v>20000000</v>
      </c>
      <c r="D36" s="121">
        <v>0.8</v>
      </c>
      <c r="E36" s="121">
        <v>0.2</v>
      </c>
      <c r="F36" s="134">
        <v>22500000</v>
      </c>
      <c r="G36" s="119">
        <v>0.8</v>
      </c>
      <c r="H36" s="119">
        <v>0.2</v>
      </c>
      <c r="I36" s="118">
        <v>24500000</v>
      </c>
      <c r="J36" s="117">
        <v>0.8</v>
      </c>
      <c r="K36" s="117">
        <v>0.2</v>
      </c>
      <c r="L36" s="116" t="s">
        <v>289</v>
      </c>
      <c r="M36" s="116" t="s">
        <v>289</v>
      </c>
      <c r="N36" s="116" t="s">
        <v>289</v>
      </c>
    </row>
    <row r="37" spans="1:14" ht="45" customHeight="1" x14ac:dyDescent="0.25">
      <c r="A37" s="320" t="s">
        <v>220</v>
      </c>
      <c r="B37" s="320" t="s">
        <v>220</v>
      </c>
      <c r="C37" s="122">
        <v>10000000</v>
      </c>
      <c r="D37" s="121">
        <v>0.96</v>
      </c>
      <c r="E37" s="121">
        <v>0.04</v>
      </c>
      <c r="F37" s="134">
        <v>9000000</v>
      </c>
      <c r="G37" s="119">
        <v>0.96</v>
      </c>
      <c r="H37" s="119">
        <v>0.04</v>
      </c>
      <c r="I37" s="118">
        <v>9000000</v>
      </c>
      <c r="J37" s="117">
        <v>0.96</v>
      </c>
      <c r="K37" s="117">
        <v>0.04</v>
      </c>
      <c r="L37" s="116" t="s">
        <v>289</v>
      </c>
      <c r="M37" s="116" t="s">
        <v>289</v>
      </c>
      <c r="N37" s="116" t="s">
        <v>289</v>
      </c>
    </row>
    <row r="38" spans="1:14" ht="45" customHeight="1" x14ac:dyDescent="0.25">
      <c r="A38" s="320" t="s">
        <v>219</v>
      </c>
      <c r="B38" s="320" t="s">
        <v>219</v>
      </c>
      <c r="C38" s="122">
        <v>15500000</v>
      </c>
      <c r="D38" s="121">
        <v>0.7</v>
      </c>
      <c r="E38" s="121">
        <v>0.3</v>
      </c>
      <c r="F38" s="134">
        <v>15500000</v>
      </c>
      <c r="G38" s="119">
        <v>0.7</v>
      </c>
      <c r="H38" s="119">
        <v>0.3</v>
      </c>
      <c r="I38" s="118">
        <v>17500000</v>
      </c>
      <c r="J38" s="117">
        <v>0.7</v>
      </c>
      <c r="K38" s="117">
        <v>0.3</v>
      </c>
      <c r="L38" s="116" t="s">
        <v>289</v>
      </c>
      <c r="M38" s="116" t="s">
        <v>289</v>
      </c>
      <c r="N38" s="116" t="s">
        <v>289</v>
      </c>
    </row>
    <row r="39" spans="1:14" ht="45" customHeight="1" x14ac:dyDescent="0.25">
      <c r="A39" s="320" t="s">
        <v>218</v>
      </c>
      <c r="B39" s="320" t="s">
        <v>218</v>
      </c>
      <c r="C39" s="122">
        <v>4000000</v>
      </c>
      <c r="D39" s="121">
        <v>1</v>
      </c>
      <c r="E39" s="121">
        <v>0</v>
      </c>
      <c r="F39" s="134">
        <v>4000000</v>
      </c>
      <c r="G39" s="119">
        <v>1</v>
      </c>
      <c r="H39" s="119">
        <v>0</v>
      </c>
      <c r="I39" s="118">
        <v>4000000</v>
      </c>
      <c r="J39" s="117">
        <v>1</v>
      </c>
      <c r="K39" s="117">
        <v>0</v>
      </c>
      <c r="L39" s="116" t="s">
        <v>289</v>
      </c>
      <c r="M39" s="116" t="s">
        <v>289</v>
      </c>
      <c r="N39" s="116" t="s">
        <v>289</v>
      </c>
    </row>
    <row r="40" spans="1:14" ht="45" customHeight="1" x14ac:dyDescent="0.25">
      <c r="A40" s="320" t="s">
        <v>217</v>
      </c>
      <c r="B40" s="320" t="s">
        <v>217</v>
      </c>
      <c r="C40" s="122">
        <v>1500000</v>
      </c>
      <c r="D40" s="121">
        <v>0.4</v>
      </c>
      <c r="E40" s="121">
        <v>0.6</v>
      </c>
      <c r="F40" s="134">
        <v>1500000</v>
      </c>
      <c r="G40" s="119">
        <v>0.4</v>
      </c>
      <c r="H40" s="119">
        <v>0.6</v>
      </c>
      <c r="I40" s="118">
        <v>1500000</v>
      </c>
      <c r="J40" s="117">
        <v>0.4</v>
      </c>
      <c r="K40" s="117">
        <v>0.6</v>
      </c>
      <c r="L40" s="116" t="s">
        <v>289</v>
      </c>
      <c r="M40" s="116" t="s">
        <v>289</v>
      </c>
      <c r="N40" s="116" t="s">
        <v>289</v>
      </c>
    </row>
    <row r="41" spans="1:14" ht="45" customHeight="1" x14ac:dyDescent="0.25">
      <c r="A41" s="320" t="s">
        <v>216</v>
      </c>
      <c r="B41" s="320" t="s">
        <v>216</v>
      </c>
      <c r="C41" s="122">
        <v>16000000</v>
      </c>
      <c r="D41" s="121">
        <v>0.4</v>
      </c>
      <c r="E41" s="121">
        <v>0.6</v>
      </c>
      <c r="F41" s="134">
        <v>15000000</v>
      </c>
      <c r="G41" s="119">
        <v>0.4</v>
      </c>
      <c r="H41" s="119">
        <v>0.6</v>
      </c>
      <c r="I41" s="118">
        <v>15000000</v>
      </c>
      <c r="J41" s="117">
        <v>0.4</v>
      </c>
      <c r="K41" s="117">
        <v>0.6</v>
      </c>
      <c r="L41" s="116" t="s">
        <v>289</v>
      </c>
      <c r="M41" s="116" t="s">
        <v>289</v>
      </c>
      <c r="N41" s="116" t="s">
        <v>289</v>
      </c>
    </row>
    <row r="42" spans="1:14" ht="45" customHeight="1" x14ac:dyDescent="0.25">
      <c r="A42" s="319" t="s">
        <v>324</v>
      </c>
      <c r="B42" s="319"/>
      <c r="C42" s="319"/>
      <c r="D42" s="319"/>
      <c r="E42" s="319"/>
      <c r="F42" s="319"/>
      <c r="G42" s="319"/>
      <c r="H42" s="319"/>
      <c r="I42" s="319"/>
      <c r="J42" s="319"/>
      <c r="K42" s="319"/>
      <c r="L42" s="319"/>
      <c r="M42" s="319"/>
      <c r="N42" s="319"/>
    </row>
    <row r="43" spans="1:14" ht="45" customHeight="1" x14ac:dyDescent="0.25">
      <c r="A43" s="320" t="s">
        <v>215</v>
      </c>
      <c r="B43" s="320" t="s">
        <v>215</v>
      </c>
      <c r="C43" s="122">
        <v>17000000</v>
      </c>
      <c r="D43" s="140">
        <v>0.7</v>
      </c>
      <c r="E43" s="121">
        <v>0.3</v>
      </c>
      <c r="F43" s="134">
        <v>16500000</v>
      </c>
      <c r="G43" s="119">
        <v>0.6</v>
      </c>
      <c r="H43" s="119">
        <v>0.4</v>
      </c>
      <c r="I43" s="118">
        <v>16500000</v>
      </c>
      <c r="J43" s="117">
        <v>0.6</v>
      </c>
      <c r="K43" s="117">
        <v>0.4</v>
      </c>
      <c r="L43" s="116" t="s">
        <v>289</v>
      </c>
      <c r="M43" s="116" t="s">
        <v>289</v>
      </c>
      <c r="N43" s="116" t="s">
        <v>289</v>
      </c>
    </row>
    <row r="44" spans="1:14" ht="45" customHeight="1" x14ac:dyDescent="0.25">
      <c r="A44" s="320" t="s">
        <v>214</v>
      </c>
      <c r="B44" s="320" t="s">
        <v>214</v>
      </c>
      <c r="C44" s="122">
        <v>9000000</v>
      </c>
      <c r="D44" s="140">
        <v>0.7</v>
      </c>
      <c r="E44" s="121">
        <v>0.3</v>
      </c>
      <c r="F44" s="134">
        <v>10000000</v>
      </c>
      <c r="G44" s="119">
        <v>0.7</v>
      </c>
      <c r="H44" s="119">
        <v>0.3</v>
      </c>
      <c r="I44" s="118">
        <v>10000000</v>
      </c>
      <c r="J44" s="117">
        <v>0.7</v>
      </c>
      <c r="K44" s="117">
        <v>0.3</v>
      </c>
      <c r="L44" s="116" t="s">
        <v>289</v>
      </c>
      <c r="M44" s="116" t="s">
        <v>289</v>
      </c>
      <c r="N44" s="116" t="s">
        <v>289</v>
      </c>
    </row>
    <row r="45" spans="1:14" x14ac:dyDescent="0.25">
      <c r="A45" s="139"/>
      <c r="B45" s="139"/>
      <c r="C45" s="139"/>
      <c r="D45" s="139"/>
      <c r="E45" s="139"/>
      <c r="F45" s="139"/>
      <c r="G45" s="139"/>
      <c r="H45" s="139"/>
      <c r="I45" s="139"/>
      <c r="J45" s="139"/>
      <c r="K45" s="139"/>
      <c r="L45" s="139"/>
      <c r="M45" s="139"/>
      <c r="N45" s="139"/>
    </row>
    <row r="46" spans="1:14" x14ac:dyDescent="0.25">
      <c r="A46" s="133"/>
      <c r="B46" s="133"/>
      <c r="C46" s="133"/>
      <c r="D46" s="133"/>
      <c r="E46" s="133"/>
      <c r="F46" s="133"/>
      <c r="G46" s="133"/>
      <c r="H46" s="133"/>
      <c r="I46" s="133"/>
      <c r="J46" s="133"/>
      <c r="K46" s="133"/>
      <c r="L46" s="133"/>
      <c r="M46" s="133"/>
      <c r="N46" s="133"/>
    </row>
    <row r="48" spans="1:14" x14ac:dyDescent="0.25">
      <c r="A48" s="92" t="s">
        <v>323</v>
      </c>
      <c r="B48" s="69"/>
      <c r="C48" s="89"/>
    </row>
    <row r="49" spans="1:8" x14ac:dyDescent="0.25">
      <c r="A49" s="92"/>
      <c r="B49" s="69"/>
      <c r="C49" s="89"/>
    </row>
    <row r="50" spans="1:8" x14ac:dyDescent="0.25">
      <c r="A50" s="110" t="s">
        <v>315</v>
      </c>
      <c r="B50" s="93" t="s">
        <v>322</v>
      </c>
      <c r="C50" s="89"/>
    </row>
    <row r="51" spans="1:8" x14ac:dyDescent="0.25">
      <c r="A51" s="110" t="s">
        <v>313</v>
      </c>
      <c r="B51" s="93" t="s">
        <v>321</v>
      </c>
      <c r="C51" s="89"/>
    </row>
    <row r="52" spans="1:8" ht="30" x14ac:dyDescent="0.25">
      <c r="A52" s="110" t="s">
        <v>311</v>
      </c>
      <c r="B52" s="90" t="s">
        <v>320</v>
      </c>
      <c r="C52" s="89"/>
    </row>
    <row r="53" spans="1:8" x14ac:dyDescent="0.25">
      <c r="A53" s="65"/>
      <c r="B53" s="81"/>
      <c r="C53" s="89"/>
    </row>
    <row r="54" spans="1:8" x14ac:dyDescent="0.25">
      <c r="A54" s="331" t="s">
        <v>319</v>
      </c>
      <c r="B54" s="326"/>
      <c r="C54" s="88">
        <v>2017</v>
      </c>
      <c r="D54" s="87">
        <v>2018</v>
      </c>
      <c r="E54" s="86">
        <v>2019</v>
      </c>
      <c r="F54" s="86">
        <v>2020</v>
      </c>
    </row>
    <row r="55" spans="1:8" x14ac:dyDescent="0.25">
      <c r="A55" s="130"/>
      <c r="B55" s="85" t="s">
        <v>308</v>
      </c>
      <c r="C55" s="84">
        <f>IF(SUM(C71:C73)&gt;0,SUM(C71:C73),"TBD")</f>
        <v>32150000</v>
      </c>
      <c r="D55" s="83">
        <f>IF(SUM(F71:F73)&gt;0,SUM(F71:F73),"TBD")</f>
        <v>32000000</v>
      </c>
      <c r="E55" s="131">
        <f>IF(SUM(I71:I73)&gt;0,SUM(I71:I73),"TBD")</f>
        <v>30500000</v>
      </c>
      <c r="F55" s="131" t="str">
        <f>IF(SUM(L71:L73)&gt;0,SUM(L71:L73),"TBD")</f>
        <v>TBD</v>
      </c>
    </row>
    <row r="56" spans="1:8" x14ac:dyDescent="0.25">
      <c r="A56" s="130"/>
      <c r="B56" s="82" t="s">
        <v>293</v>
      </c>
      <c r="C56" s="129">
        <f>IFERROR((C71*D71+C72*D72+C73*D73)/C55,"TBD")</f>
        <v>0.56391912908242614</v>
      </c>
      <c r="D56" s="128">
        <f>IFERROR((F71*G71+F72*G72+F73*G73)/D55,"TBD")</f>
        <v>0.515625</v>
      </c>
      <c r="E56" s="127">
        <f>IFERROR((I71*J71+I72*J72+I73*J73)/E55,"TBD")</f>
        <v>0.5180327868852459</v>
      </c>
      <c r="F56" s="127" t="str">
        <f>IFERROR((L71*M71+L72*M72+L73*M73)/F55,"TBD")</f>
        <v>TBD</v>
      </c>
    </row>
    <row r="57" spans="1:8" x14ac:dyDescent="0.25">
      <c r="A57" s="130"/>
      <c r="B57" s="82" t="s">
        <v>290</v>
      </c>
      <c r="C57" s="129">
        <f>IFERROR(1-C56,"TBD")</f>
        <v>0.43608087091757386</v>
      </c>
      <c r="D57" s="128">
        <f>IFERROR(1-D56,"TBD")</f>
        <v>0.484375</v>
      </c>
      <c r="E57" s="127">
        <f>IFERROR(1-E56,"TBD")</f>
        <v>0.4819672131147541</v>
      </c>
      <c r="F57" s="127" t="str">
        <f>IFERROR(1-F56,"TBD")</f>
        <v>TBD</v>
      </c>
      <c r="H57" s="138"/>
    </row>
    <row r="58" spans="1:8" x14ac:dyDescent="0.25">
      <c r="A58" s="81"/>
      <c r="B58" s="80"/>
      <c r="C58" s="80"/>
    </row>
    <row r="59" spans="1:8" ht="30" hidden="1" x14ac:dyDescent="0.25">
      <c r="A59" s="327" t="s">
        <v>307</v>
      </c>
      <c r="B59" s="328"/>
      <c r="C59" s="79" t="s">
        <v>306</v>
      </c>
      <c r="D59" s="78" t="s">
        <v>305</v>
      </c>
      <c r="E59" s="77" t="s">
        <v>304</v>
      </c>
      <c r="F59" s="76" t="s">
        <v>303</v>
      </c>
    </row>
    <row r="60" spans="1:8" hidden="1" x14ac:dyDescent="0.25">
      <c r="A60" s="75" t="s">
        <v>302</v>
      </c>
      <c r="B60" s="74">
        <v>0</v>
      </c>
      <c r="C60" s="73">
        <v>390000</v>
      </c>
      <c r="D60" s="72">
        <v>425000</v>
      </c>
      <c r="E60" s="71" t="s">
        <v>298</v>
      </c>
      <c r="F60" s="70" t="s">
        <v>297</v>
      </c>
    </row>
    <row r="61" spans="1:8" hidden="1" x14ac:dyDescent="0.25">
      <c r="A61" s="69" t="s">
        <v>301</v>
      </c>
      <c r="B61" s="68">
        <v>1500000</v>
      </c>
      <c r="C61" s="67">
        <v>310050</v>
      </c>
      <c r="D61" s="137">
        <v>337875</v>
      </c>
      <c r="E61" s="125" t="s">
        <v>298</v>
      </c>
      <c r="F61" s="124" t="s">
        <v>297</v>
      </c>
    </row>
    <row r="62" spans="1:8" hidden="1" x14ac:dyDescent="0.25">
      <c r="A62" s="69" t="s">
        <v>300</v>
      </c>
      <c r="B62" s="68">
        <v>336000</v>
      </c>
      <c r="C62" s="67">
        <v>69420</v>
      </c>
      <c r="D62" s="137">
        <v>75650</v>
      </c>
      <c r="E62" s="125" t="s">
        <v>298</v>
      </c>
      <c r="F62" s="124" t="s">
        <v>297</v>
      </c>
    </row>
    <row r="63" spans="1:8" hidden="1" x14ac:dyDescent="0.25">
      <c r="A63" s="69" t="s">
        <v>0</v>
      </c>
      <c r="B63" s="68">
        <v>31502</v>
      </c>
      <c r="C63" s="67">
        <v>6630</v>
      </c>
      <c r="D63" s="137">
        <v>7225</v>
      </c>
      <c r="E63" s="125" t="s">
        <v>298</v>
      </c>
      <c r="F63" s="124" t="s">
        <v>297</v>
      </c>
    </row>
    <row r="64" spans="1:8" hidden="1" x14ac:dyDescent="0.25">
      <c r="A64" s="69" t="s">
        <v>1</v>
      </c>
      <c r="B64" s="68">
        <v>20000</v>
      </c>
      <c r="C64" s="67">
        <v>3900</v>
      </c>
      <c r="D64" s="137">
        <v>4250</v>
      </c>
      <c r="E64" s="125" t="s">
        <v>298</v>
      </c>
      <c r="F64" s="124" t="s">
        <v>297</v>
      </c>
    </row>
    <row r="65" spans="1:14" hidden="1" x14ac:dyDescent="0.25">
      <c r="A65" s="69" t="s">
        <v>318</v>
      </c>
      <c r="B65" s="68" t="s">
        <v>317</v>
      </c>
      <c r="C65" s="67">
        <v>125</v>
      </c>
      <c r="D65" s="137">
        <v>150</v>
      </c>
      <c r="E65" s="125" t="s">
        <v>298</v>
      </c>
      <c r="F65" s="124" t="s">
        <v>297</v>
      </c>
    </row>
    <row r="66" spans="1:14" hidden="1" x14ac:dyDescent="0.25">
      <c r="A66" s="66"/>
      <c r="B66" s="65"/>
    </row>
    <row r="67" spans="1:14" hidden="1" x14ac:dyDescent="0.25">
      <c r="A67" s="66"/>
      <c r="B67" s="65"/>
    </row>
    <row r="68" spans="1:14" x14ac:dyDescent="0.25">
      <c r="A68" s="329" t="s">
        <v>296</v>
      </c>
      <c r="B68" s="330" t="s">
        <v>295</v>
      </c>
      <c r="C68" s="321">
        <v>2017</v>
      </c>
      <c r="D68" s="321"/>
      <c r="E68" s="321"/>
      <c r="F68" s="318">
        <v>2018</v>
      </c>
      <c r="G68" s="318"/>
      <c r="H68" s="318"/>
      <c r="I68" s="318">
        <v>2019</v>
      </c>
      <c r="J68" s="318"/>
      <c r="K68" s="318"/>
      <c r="L68" s="318">
        <v>2020</v>
      </c>
      <c r="M68" s="318"/>
      <c r="N68" s="318"/>
    </row>
    <row r="69" spans="1:14" x14ac:dyDescent="0.25">
      <c r="A69" s="329"/>
      <c r="B69" s="330"/>
      <c r="C69" s="123" t="s">
        <v>292</v>
      </c>
      <c r="D69" s="123" t="s">
        <v>293</v>
      </c>
      <c r="E69" s="123" t="s">
        <v>290</v>
      </c>
      <c r="F69" s="123" t="s">
        <v>294</v>
      </c>
      <c r="G69" s="123" t="s">
        <v>293</v>
      </c>
      <c r="H69" s="123" t="s">
        <v>290</v>
      </c>
      <c r="I69" s="123" t="s">
        <v>292</v>
      </c>
      <c r="J69" s="123" t="s">
        <v>293</v>
      </c>
      <c r="K69" s="123" t="s">
        <v>290</v>
      </c>
      <c r="L69" s="123" t="s">
        <v>292</v>
      </c>
      <c r="M69" s="123" t="s">
        <v>291</v>
      </c>
      <c r="N69" s="123" t="s">
        <v>290</v>
      </c>
    </row>
    <row r="70" spans="1:14" ht="45" customHeight="1" x14ac:dyDescent="0.25">
      <c r="A70" s="319" t="str">
        <f>'[1]Outcome 3'!A1:W1</f>
        <v>OUTCOME 3: Reduce SGBV risks and improve access to quality services</v>
      </c>
      <c r="B70" s="319"/>
      <c r="C70" s="319"/>
      <c r="D70" s="319"/>
      <c r="E70" s="319"/>
      <c r="F70" s="319"/>
      <c r="G70" s="319"/>
      <c r="H70" s="319"/>
      <c r="I70" s="319"/>
      <c r="J70" s="319"/>
      <c r="K70" s="319"/>
      <c r="L70" s="319"/>
      <c r="M70" s="319"/>
      <c r="N70" s="319"/>
    </row>
    <row r="71" spans="1:14" ht="45" customHeight="1" x14ac:dyDescent="0.25">
      <c r="A71" s="322" t="str">
        <f>'[1]Outcome 3'!A8:Q8</f>
        <v>OUTPUT 3.1: Capacities of national systems and actors to address SGBV strengthened</v>
      </c>
      <c r="B71" s="323"/>
      <c r="C71" s="136">
        <f>'[1]Outcome 3'!C11</f>
        <v>6750000</v>
      </c>
      <c r="D71" s="135">
        <f>'[1]Outcome 3'!C12</f>
        <v>0.2</v>
      </c>
      <c r="E71" s="135">
        <f>'[1]Outcome 3'!C13</f>
        <v>0.8</v>
      </c>
      <c r="F71" s="134">
        <f>'[1]Outcome 3'!D11</f>
        <v>7500000</v>
      </c>
      <c r="G71" s="119">
        <f>'[1]Outcome 3'!D12</f>
        <v>0.15</v>
      </c>
      <c r="H71" s="119">
        <f>'[1]Outcome 3'!D13</f>
        <v>0.85</v>
      </c>
      <c r="I71" s="118">
        <f>'[1]Outcome 3'!E11</f>
        <v>7000000</v>
      </c>
      <c r="J71" s="117">
        <f>'[1]Outcome 3'!E12</f>
        <v>0.15</v>
      </c>
      <c r="K71" s="117">
        <f>'[1]Outcome 3'!E13</f>
        <v>0.85</v>
      </c>
      <c r="L71" s="116" t="s">
        <v>289</v>
      </c>
      <c r="M71" s="116" t="s">
        <v>289</v>
      </c>
      <c r="N71" s="116" t="s">
        <v>289</v>
      </c>
    </row>
    <row r="72" spans="1:14" ht="45" customHeight="1" x14ac:dyDescent="0.25">
      <c r="A72" s="322" t="str">
        <f>'[1]Outcome 3'!A29:Q29</f>
        <v>OUTPUT 3.2: Access of Individuals at risk and survivors to quality prevention and response services increased</v>
      </c>
      <c r="B72" s="323"/>
      <c r="C72" s="136">
        <f>'[1]Outcome 3'!C32</f>
        <v>15400000</v>
      </c>
      <c r="D72" s="135">
        <f>'[1]Outcome 3'!C33</f>
        <v>0.7</v>
      </c>
      <c r="E72" s="135">
        <f>'[1]Outcome 3'!C34</f>
        <v>0.3</v>
      </c>
      <c r="F72" s="134">
        <f>'[1]Outcome 3'!D32</f>
        <v>13500000</v>
      </c>
      <c r="G72" s="119">
        <f>'[1]Outcome 3'!D33</f>
        <v>0.65</v>
      </c>
      <c r="H72" s="119">
        <f>'[1]Outcome 3'!D34</f>
        <v>0.35</v>
      </c>
      <c r="I72" s="118">
        <f>'[1]Outcome 3'!E32</f>
        <v>13000000</v>
      </c>
      <c r="J72" s="117">
        <f>'[1]Outcome 3'!E33</f>
        <v>0.65</v>
      </c>
      <c r="K72" s="117">
        <f>'[1]Outcome 3'!E34</f>
        <v>0.35</v>
      </c>
      <c r="L72" s="116" t="s">
        <v>289</v>
      </c>
      <c r="M72" s="116" t="s">
        <v>289</v>
      </c>
      <c r="N72" s="116" t="s">
        <v>289</v>
      </c>
    </row>
    <row r="73" spans="1:14" ht="45" customHeight="1" x14ac:dyDescent="0.25">
      <c r="A73" s="324" t="s">
        <v>211</v>
      </c>
      <c r="B73" s="325"/>
      <c r="C73" s="136">
        <f>'[1]Outcome 3'!C55</f>
        <v>10000000</v>
      </c>
      <c r="D73" s="135">
        <f>'[1]Outcome 3'!C56</f>
        <v>0.6</v>
      </c>
      <c r="E73" s="135">
        <f>'[1]Outcome 3'!C57</f>
        <v>0.4</v>
      </c>
      <c r="F73" s="134">
        <f>'[1]Outcome 3'!D55</f>
        <v>11000000</v>
      </c>
      <c r="G73" s="119">
        <f>'[1]Outcome 3'!D56</f>
        <v>0.6</v>
      </c>
      <c r="H73" s="119">
        <f>'[1]Outcome 3'!D57</f>
        <v>0.4</v>
      </c>
      <c r="I73" s="118">
        <f>'[1]Outcome 3'!E55</f>
        <v>10500000</v>
      </c>
      <c r="J73" s="117">
        <f>'[1]Outcome 3'!E56</f>
        <v>0.6</v>
      </c>
      <c r="K73" s="117">
        <f>'[1]Outcome 3'!E57</f>
        <v>0.4</v>
      </c>
      <c r="L73" s="116" t="s">
        <v>289</v>
      </c>
      <c r="M73" s="116" t="s">
        <v>289</v>
      </c>
      <c r="N73" s="116" t="s">
        <v>289</v>
      </c>
    </row>
    <row r="74" spans="1:14" x14ac:dyDescent="0.25">
      <c r="A74" s="133"/>
      <c r="B74" s="133"/>
      <c r="C74" s="133"/>
      <c r="D74" s="133"/>
      <c r="E74" s="133"/>
      <c r="F74" s="133"/>
      <c r="G74" s="133"/>
      <c r="H74" s="133"/>
      <c r="I74" s="133"/>
      <c r="J74" s="133"/>
      <c r="K74" s="133"/>
      <c r="L74" s="133"/>
      <c r="M74" s="133"/>
      <c r="N74" s="133"/>
    </row>
    <row r="75" spans="1:14" x14ac:dyDescent="0.25">
      <c r="A75" s="133"/>
      <c r="B75" s="133"/>
      <c r="C75" s="133"/>
      <c r="D75" s="133"/>
      <c r="E75" s="133"/>
      <c r="F75" s="133"/>
      <c r="G75" s="133"/>
      <c r="H75" s="133"/>
      <c r="I75" s="133"/>
      <c r="J75" s="133"/>
      <c r="K75" s="133"/>
      <c r="L75" s="133"/>
      <c r="M75" s="133"/>
      <c r="N75" s="133"/>
    </row>
    <row r="76" spans="1:14" x14ac:dyDescent="0.25">
      <c r="A76" s="132"/>
      <c r="B76" s="132"/>
      <c r="C76" s="132"/>
      <c r="D76" s="132"/>
      <c r="E76" s="132"/>
      <c r="F76" s="132"/>
      <c r="G76" s="132"/>
      <c r="H76" s="132"/>
    </row>
    <row r="77" spans="1:14" x14ac:dyDescent="0.25">
      <c r="A77" s="92" t="s">
        <v>316</v>
      </c>
      <c r="B77" s="69"/>
      <c r="C77" s="89"/>
    </row>
    <row r="78" spans="1:14" x14ac:dyDescent="0.25">
      <c r="A78" s="92"/>
      <c r="B78" s="69"/>
      <c r="C78" s="89"/>
    </row>
    <row r="79" spans="1:14" x14ac:dyDescent="0.25">
      <c r="A79" s="110" t="s">
        <v>315</v>
      </c>
      <c r="B79" s="91" t="s">
        <v>314</v>
      </c>
      <c r="C79" s="89"/>
    </row>
    <row r="80" spans="1:14" x14ac:dyDescent="0.25">
      <c r="A80" s="110" t="s">
        <v>313</v>
      </c>
      <c r="B80" s="91" t="s">
        <v>312</v>
      </c>
      <c r="C80" s="89"/>
    </row>
    <row r="81" spans="1:6" x14ac:dyDescent="0.25">
      <c r="A81" s="110" t="s">
        <v>311</v>
      </c>
      <c r="B81" s="90" t="s">
        <v>310</v>
      </c>
      <c r="C81" s="89"/>
    </row>
    <row r="82" spans="1:6" x14ac:dyDescent="0.25">
      <c r="A82" s="65"/>
      <c r="B82" s="81"/>
      <c r="C82" s="89"/>
    </row>
    <row r="83" spans="1:6" x14ac:dyDescent="0.25">
      <c r="A83" s="326" t="s">
        <v>309</v>
      </c>
      <c r="B83" s="326"/>
      <c r="C83" s="88">
        <v>2017</v>
      </c>
      <c r="D83" s="87">
        <v>2018</v>
      </c>
      <c r="E83" s="86">
        <v>2019</v>
      </c>
      <c r="F83" s="86">
        <v>2020</v>
      </c>
    </row>
    <row r="84" spans="1:6" x14ac:dyDescent="0.25">
      <c r="A84" s="130"/>
      <c r="B84" s="85" t="s">
        <v>308</v>
      </c>
      <c r="C84" s="84">
        <f>IF(SUM(C100:C102)&gt;0,SUM(C100:C102),"TBD")</f>
        <v>32132000</v>
      </c>
      <c r="D84" s="83">
        <f>IF(SUM(F100:F102)&gt;0,SUM(F100:F102),"TBD")</f>
        <v>39600000</v>
      </c>
      <c r="E84" s="131">
        <f>IF(SUM(I100:I102)&gt;0,SUM(I100:I102),"TBD")</f>
        <v>39600000</v>
      </c>
      <c r="F84" s="131" t="str">
        <f>IF(SUM(L100:L102)&gt;0,SUM(L100:L102),"TBD")</f>
        <v>TBD</v>
      </c>
    </row>
    <row r="85" spans="1:6" x14ac:dyDescent="0.25">
      <c r="A85" s="130"/>
      <c r="B85" s="82" t="s">
        <v>293</v>
      </c>
      <c r="C85" s="129">
        <f>IFERROR((C100*D100+C101*D101+C102*D102)/C84,"TBD")</f>
        <v>0.36782024150379683</v>
      </c>
      <c r="D85" s="128">
        <f>IFERROR((F100*G100+F101*G101+F102*G102)/D84,"TBD")</f>
        <v>0.39200000000000002</v>
      </c>
      <c r="E85" s="127">
        <f>IFERROR((I100*J100+I101*J101+I102*J102)/E84,"TBD")</f>
        <v>0.29199999999999998</v>
      </c>
      <c r="F85" s="127" t="str">
        <f>IFERROR((L100*M100+L101*M101+L102*M102)/F84,"TBD")</f>
        <v>TBD</v>
      </c>
    </row>
    <row r="86" spans="1:6" x14ac:dyDescent="0.25">
      <c r="A86" s="130"/>
      <c r="B86" s="82" t="s">
        <v>290</v>
      </c>
      <c r="C86" s="129">
        <f>IFERROR(1-C85,"TBD")</f>
        <v>0.63217975849620323</v>
      </c>
      <c r="D86" s="128">
        <f>IFERROR(1-D85,"TBD")</f>
        <v>0.60799999999999998</v>
      </c>
      <c r="E86" s="127">
        <f>IFERROR(1-E85,"TBD")</f>
        <v>0.70799999999999996</v>
      </c>
      <c r="F86" s="127" t="str">
        <f>IFERROR(1-F85,"TBD")</f>
        <v>TBD</v>
      </c>
    </row>
    <row r="87" spans="1:6" x14ac:dyDescent="0.25">
      <c r="A87" s="81"/>
      <c r="B87" s="80"/>
      <c r="C87" s="80"/>
    </row>
    <row r="88" spans="1:6" ht="30" hidden="1" x14ac:dyDescent="0.25">
      <c r="A88" s="327" t="s">
        <v>307</v>
      </c>
      <c r="B88" s="328"/>
      <c r="C88" s="79" t="s">
        <v>306</v>
      </c>
      <c r="D88" s="78" t="s">
        <v>305</v>
      </c>
      <c r="E88" s="77" t="s">
        <v>304</v>
      </c>
      <c r="F88" s="76" t="s">
        <v>303</v>
      </c>
    </row>
    <row r="89" spans="1:6" hidden="1" x14ac:dyDescent="0.25">
      <c r="A89" s="75" t="s">
        <v>302</v>
      </c>
      <c r="B89" s="74">
        <f>SUM(B90:B93)</f>
        <v>1311746</v>
      </c>
      <c r="C89" s="73">
        <f>SUM(C90:C93)</f>
        <v>613289</v>
      </c>
      <c r="D89" s="72">
        <v>0</v>
      </c>
      <c r="E89" s="71" t="s">
        <v>298</v>
      </c>
      <c r="F89" s="70" t="s">
        <v>297</v>
      </c>
    </row>
    <row r="90" spans="1:6" hidden="1" x14ac:dyDescent="0.25">
      <c r="A90" s="69" t="s">
        <v>301</v>
      </c>
      <c r="B90" s="68">
        <v>600083</v>
      </c>
      <c r="C90" s="67">
        <v>290767</v>
      </c>
      <c r="D90" s="126">
        <v>0</v>
      </c>
      <c r="E90" s="125" t="s">
        <v>298</v>
      </c>
      <c r="F90" s="124" t="s">
        <v>297</v>
      </c>
    </row>
    <row r="91" spans="1:6" hidden="1" x14ac:dyDescent="0.25">
      <c r="A91" s="69" t="s">
        <v>300</v>
      </c>
      <c r="B91" s="68">
        <v>591847</v>
      </c>
      <c r="C91" s="67">
        <v>267012</v>
      </c>
      <c r="D91" s="126">
        <v>0</v>
      </c>
      <c r="E91" s="125" t="s">
        <v>298</v>
      </c>
      <c r="F91" s="124" t="s">
        <v>297</v>
      </c>
    </row>
    <row r="92" spans="1:6" hidden="1" x14ac:dyDescent="0.25">
      <c r="A92" s="69" t="s">
        <v>0</v>
      </c>
      <c r="B92" s="68">
        <v>15743</v>
      </c>
      <c r="C92" s="67">
        <v>7583</v>
      </c>
      <c r="D92" s="126">
        <v>0</v>
      </c>
      <c r="E92" s="125" t="s">
        <v>298</v>
      </c>
      <c r="F92" s="124" t="s">
        <v>297</v>
      </c>
    </row>
    <row r="93" spans="1:6" hidden="1" x14ac:dyDescent="0.25">
      <c r="A93" s="69" t="s">
        <v>1</v>
      </c>
      <c r="B93" s="68">
        <v>104073</v>
      </c>
      <c r="C93" s="67">
        <v>47927</v>
      </c>
      <c r="D93" s="126">
        <v>0</v>
      </c>
      <c r="E93" s="125" t="s">
        <v>298</v>
      </c>
      <c r="F93" s="124" t="s">
        <v>297</v>
      </c>
    </row>
    <row r="94" spans="1:6" hidden="1" x14ac:dyDescent="0.25">
      <c r="A94" s="69" t="s">
        <v>299</v>
      </c>
      <c r="B94" s="68"/>
      <c r="C94" s="67">
        <v>57</v>
      </c>
      <c r="D94" s="126">
        <v>0</v>
      </c>
      <c r="E94" s="125" t="s">
        <v>298</v>
      </c>
      <c r="F94" s="124" t="s">
        <v>297</v>
      </c>
    </row>
    <row r="95" spans="1:6" hidden="1" x14ac:dyDescent="0.25">
      <c r="A95" s="66"/>
      <c r="B95" s="65"/>
    </row>
    <row r="96" spans="1:6" hidden="1" x14ac:dyDescent="0.25">
      <c r="A96" s="66"/>
      <c r="B96" s="65"/>
    </row>
    <row r="97" spans="1:14" x14ac:dyDescent="0.25">
      <c r="A97" s="329" t="s">
        <v>296</v>
      </c>
      <c r="B97" s="330" t="s">
        <v>295</v>
      </c>
      <c r="C97" s="321">
        <v>2017</v>
      </c>
      <c r="D97" s="321"/>
      <c r="E97" s="321"/>
      <c r="F97" s="318">
        <v>2018</v>
      </c>
      <c r="G97" s="318"/>
      <c r="H97" s="318"/>
      <c r="I97" s="318">
        <v>2019</v>
      </c>
      <c r="J97" s="318"/>
      <c r="K97" s="318"/>
      <c r="L97" s="318">
        <v>2020</v>
      </c>
      <c r="M97" s="318"/>
      <c r="N97" s="318"/>
    </row>
    <row r="98" spans="1:14" x14ac:dyDescent="0.25">
      <c r="A98" s="329"/>
      <c r="B98" s="330"/>
      <c r="C98" s="123" t="s">
        <v>292</v>
      </c>
      <c r="D98" s="123" t="s">
        <v>293</v>
      </c>
      <c r="E98" s="123" t="s">
        <v>290</v>
      </c>
      <c r="F98" s="123" t="s">
        <v>294</v>
      </c>
      <c r="G98" s="123" t="s">
        <v>293</v>
      </c>
      <c r="H98" s="123" t="s">
        <v>290</v>
      </c>
      <c r="I98" s="123" t="s">
        <v>292</v>
      </c>
      <c r="J98" s="123" t="s">
        <v>293</v>
      </c>
      <c r="K98" s="123" t="s">
        <v>290</v>
      </c>
      <c r="L98" s="123" t="s">
        <v>292</v>
      </c>
      <c r="M98" s="123" t="s">
        <v>291</v>
      </c>
      <c r="N98" s="123" t="s">
        <v>290</v>
      </c>
    </row>
    <row r="99" spans="1:14" ht="45" customHeight="1" x14ac:dyDescent="0.25">
      <c r="A99" s="319" t="str">
        <f>'[1]Outcome 4'!A1:AB1</f>
        <v>OUTCOME 4: Provide boys and girls at risk and survivors of violence, exploitation and abuse with access to an improved and equitable prevention and response</v>
      </c>
      <c r="B99" s="319"/>
      <c r="C99" s="319"/>
      <c r="D99" s="319"/>
      <c r="E99" s="319"/>
      <c r="F99" s="319"/>
      <c r="G99" s="319"/>
      <c r="H99" s="319"/>
      <c r="I99" s="319"/>
      <c r="J99" s="319"/>
      <c r="K99" s="319"/>
      <c r="L99" s="319"/>
      <c r="M99" s="319"/>
      <c r="N99" s="319"/>
    </row>
    <row r="100" spans="1:14" ht="45" customHeight="1" x14ac:dyDescent="0.25">
      <c r="A100" s="320" t="str">
        <f>'[1]Outcome 4'!A10:Q10</f>
        <v xml:space="preserve">OUTPUT 4.1: Policies, national plans and guidelines to support national child protection systems planning, operations, budgeting and advocacy developed and implemented </v>
      </c>
      <c r="B100" s="320"/>
      <c r="C100" s="122">
        <f>'[1]Outcome 4'!C13</f>
        <v>5170000</v>
      </c>
      <c r="D100" s="121">
        <f>'[1]Outcome 4'!C14</f>
        <v>0.2</v>
      </c>
      <c r="E100" s="121">
        <f>'[1]Outcome 4'!C15</f>
        <v>0.8</v>
      </c>
      <c r="F100" s="120">
        <v>1584000</v>
      </c>
      <c r="G100" s="119">
        <v>0.2</v>
      </c>
      <c r="H100" s="119">
        <v>0.8</v>
      </c>
      <c r="I100" s="118">
        <v>1584000</v>
      </c>
      <c r="J100" s="117">
        <f>'[1]Outcome 4'!E14</f>
        <v>0.1</v>
      </c>
      <c r="K100" s="117">
        <f>'[1]Outcome 4'!E15</f>
        <v>0.9</v>
      </c>
      <c r="L100" s="116" t="s">
        <v>289</v>
      </c>
      <c r="M100" s="116" t="s">
        <v>289</v>
      </c>
      <c r="N100" s="116" t="s">
        <v>289</v>
      </c>
    </row>
    <row r="101" spans="1:14" ht="45" customHeight="1" x14ac:dyDescent="0.25">
      <c r="A101" s="320" t="str">
        <f>'[1]Outcome 4'!A26:Q26</f>
        <v xml:space="preserve">OUTPUT 4.2: Holistic and integrated CP services offered to boys and girls at risk and survivors of violence, abuse and exploitation </v>
      </c>
      <c r="B101" s="320"/>
      <c r="C101" s="122">
        <f>'[1]Outcome 4'!C29</f>
        <v>19413000</v>
      </c>
      <c r="D101" s="121">
        <f>'[1]Outcome 4'!C30</f>
        <v>0.4</v>
      </c>
      <c r="E101" s="121">
        <f>'[1]Outcome 4'!C31</f>
        <v>0.6</v>
      </c>
      <c r="F101" s="120">
        <v>21384000</v>
      </c>
      <c r="G101" s="119">
        <v>0.4</v>
      </c>
      <c r="H101" s="119">
        <v>0.6</v>
      </c>
      <c r="I101" s="118">
        <v>21384000</v>
      </c>
      <c r="J101" s="117">
        <f>'[1]Outcome 4'!E30</f>
        <v>0.3</v>
      </c>
      <c r="K101" s="117">
        <f>'[1]Outcome 4'!E31</f>
        <v>0.7</v>
      </c>
      <c r="L101" s="116" t="s">
        <v>289</v>
      </c>
      <c r="M101" s="116" t="s">
        <v>289</v>
      </c>
      <c r="N101" s="116" t="s">
        <v>289</v>
      </c>
    </row>
    <row r="102" spans="1:14" ht="45" customHeight="1" x14ac:dyDescent="0.25">
      <c r="A102" s="320" t="str">
        <f>'[1]Outcome 4'!A46:Q46</f>
        <v>OUTPUT 4.3: Vulnerable children, families and communities supported to promote practices that protect them</v>
      </c>
      <c r="B102" s="320"/>
      <c r="C102" s="122">
        <f>'[1]Outcome 4'!C49</f>
        <v>7549000</v>
      </c>
      <c r="D102" s="121">
        <f>'[1]Outcome 4'!C50</f>
        <v>0.4</v>
      </c>
      <c r="E102" s="121">
        <f>'[1]Outcome 4'!C51</f>
        <v>0.6</v>
      </c>
      <c r="F102" s="120">
        <v>16632000</v>
      </c>
      <c r="G102" s="119">
        <v>0.4</v>
      </c>
      <c r="H102" s="119">
        <v>0.6</v>
      </c>
      <c r="I102" s="118">
        <v>16632000</v>
      </c>
      <c r="J102" s="117">
        <f>'[1]Outcome 4'!E50</f>
        <v>0.3</v>
      </c>
      <c r="K102" s="117">
        <f>'[1]Outcome 4'!E51</f>
        <v>0.7</v>
      </c>
      <c r="L102" s="116" t="s">
        <v>289</v>
      </c>
      <c r="M102" s="116" t="s">
        <v>289</v>
      </c>
      <c r="N102" s="116" t="s">
        <v>289</v>
      </c>
    </row>
    <row r="103" spans="1:14" x14ac:dyDescent="0.25">
      <c r="C103" s="115"/>
      <c r="D103" s="115"/>
      <c r="E103" s="115"/>
      <c r="F103" s="115"/>
      <c r="G103" s="115"/>
      <c r="H103" s="115"/>
      <c r="I103" s="115"/>
      <c r="J103" s="115"/>
      <c r="K103" s="115"/>
      <c r="L103" s="115"/>
      <c r="M103" s="115"/>
      <c r="N103" s="115"/>
    </row>
  </sheetData>
  <mergeCells count="44">
    <mergeCell ref="F32:H32"/>
    <mergeCell ref="I32:K32"/>
    <mergeCell ref="L32:N32"/>
    <mergeCell ref="A34:N34"/>
    <mergeCell ref="A39:B39"/>
    <mergeCell ref="A35:B35"/>
    <mergeCell ref="A36:B36"/>
    <mergeCell ref="C32:E32"/>
    <mergeCell ref="A37:B37"/>
    <mergeCell ref="A38:B38"/>
    <mergeCell ref="A7:B7"/>
    <mergeCell ref="A12:B12"/>
    <mergeCell ref="A27:B27"/>
    <mergeCell ref="A32:A33"/>
    <mergeCell ref="B32:B33"/>
    <mergeCell ref="A71:B71"/>
    <mergeCell ref="A68:A69"/>
    <mergeCell ref="B68:B69"/>
    <mergeCell ref="A40:B40"/>
    <mergeCell ref="A41:B41"/>
    <mergeCell ref="A43:B43"/>
    <mergeCell ref="A44:B44"/>
    <mergeCell ref="A54:B54"/>
    <mergeCell ref="A59:B59"/>
    <mergeCell ref="A42:N42"/>
    <mergeCell ref="C68:E68"/>
    <mergeCell ref="F68:H68"/>
    <mergeCell ref="I68:K68"/>
    <mergeCell ref="L68:N68"/>
    <mergeCell ref="A70:N70"/>
    <mergeCell ref="A72:B72"/>
    <mergeCell ref="A73:B73"/>
    <mergeCell ref="A102:B102"/>
    <mergeCell ref="A83:B83"/>
    <mergeCell ref="A88:B88"/>
    <mergeCell ref="A97:A98"/>
    <mergeCell ref="B97:B98"/>
    <mergeCell ref="I97:K97"/>
    <mergeCell ref="L97:N97"/>
    <mergeCell ref="A99:N99"/>
    <mergeCell ref="A100:B100"/>
    <mergeCell ref="A101:B101"/>
    <mergeCell ref="C97:E97"/>
    <mergeCell ref="F97:H97"/>
  </mergeCells>
  <hyperlinks>
    <hyperlink ref="B52" r:id="rId1" display="nisen@unfpa.org" xr:uid="{00000000-0004-0000-0000-000000000000}"/>
  </hyperlinks>
  <pageMargins left="0.7" right="0.7" top="0.75" bottom="0.75" header="0.3" footer="0.3"/>
  <pageSetup paperSize="8" scale="46"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1216"/>
  <sheetViews>
    <sheetView tabSelected="1" topLeftCell="A379" zoomScale="80" zoomScaleNormal="80" zoomScaleSheetLayoutView="100" workbookViewId="0">
      <selection activeCell="A393" sqref="A393"/>
    </sheetView>
  </sheetViews>
  <sheetFormatPr defaultColWidth="14.42578125" defaultRowHeight="15" customHeight="1" x14ac:dyDescent="0.25"/>
  <cols>
    <col min="1" max="1" width="23.7109375" style="285" customWidth="1"/>
    <col min="2" max="2" width="3.42578125" style="285" customWidth="1"/>
    <col min="3" max="3" width="31.42578125" style="285" customWidth="1"/>
    <col min="4" max="4" width="6.28515625" style="285" customWidth="1"/>
    <col min="5" max="5" width="67.28515625" style="285" customWidth="1"/>
    <col min="6" max="6" width="50.28515625" style="285" customWidth="1"/>
    <col min="7" max="7" width="11.5703125" style="285" customWidth="1"/>
    <col min="8" max="8" width="13.42578125" style="285" customWidth="1"/>
    <col min="9" max="9" width="12.85546875" style="285" customWidth="1"/>
    <col min="10" max="12" width="15.7109375" style="278" customWidth="1"/>
    <col min="13" max="14" width="9.7109375" style="278" customWidth="1"/>
    <col min="15" max="15" width="10" style="278" customWidth="1"/>
    <col min="16" max="16" width="9.7109375" style="278" customWidth="1"/>
    <col min="17" max="17" width="9.85546875" style="278" customWidth="1"/>
    <col min="18" max="20" width="9.28515625" style="236" customWidth="1"/>
    <col min="21" max="44" width="14.42578125" style="236"/>
    <col min="45" max="16384" width="14.42578125" style="285"/>
  </cols>
  <sheetData>
    <row r="1" spans="1:44" ht="15" customHeight="1" x14ac:dyDescent="0.25">
      <c r="A1" s="464" t="s">
        <v>263</v>
      </c>
      <c r="B1" s="464"/>
      <c r="C1" s="464"/>
      <c r="D1" s="464"/>
      <c r="E1" s="464"/>
      <c r="F1" s="464"/>
      <c r="G1" s="464"/>
      <c r="H1" s="464"/>
      <c r="I1" s="464"/>
      <c r="J1" s="464"/>
      <c r="K1" s="464"/>
      <c r="L1" s="464"/>
      <c r="M1" s="464"/>
      <c r="N1" s="464"/>
      <c r="O1" s="464"/>
      <c r="P1" s="464"/>
      <c r="Q1" s="464"/>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row>
    <row r="2" spans="1:44" ht="15" customHeight="1" x14ac:dyDescent="0.25">
      <c r="A2" s="464"/>
      <c r="B2" s="464"/>
      <c r="C2" s="464"/>
      <c r="D2" s="464"/>
      <c r="E2" s="464"/>
      <c r="F2" s="464"/>
      <c r="G2" s="464"/>
      <c r="H2" s="464"/>
      <c r="I2" s="464"/>
      <c r="J2" s="464"/>
      <c r="K2" s="464"/>
      <c r="L2" s="464"/>
      <c r="M2" s="464"/>
      <c r="N2" s="464"/>
      <c r="O2" s="464"/>
      <c r="P2" s="464"/>
      <c r="Q2" s="464"/>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row>
    <row r="3" spans="1:44" ht="12.75" customHeight="1" x14ac:dyDescent="0.25">
      <c r="A3" s="173"/>
      <c r="B3" s="174"/>
      <c r="C3" s="174"/>
      <c r="D3" s="175"/>
      <c r="E3" s="175"/>
      <c r="F3" s="175"/>
      <c r="G3" s="175"/>
      <c r="H3" s="175"/>
      <c r="I3" s="174"/>
      <c r="J3" s="406">
        <v>2017</v>
      </c>
      <c r="K3" s="405"/>
      <c r="L3" s="406">
        <v>2018</v>
      </c>
      <c r="M3" s="405"/>
      <c r="N3" s="406">
        <v>2019</v>
      </c>
      <c r="O3" s="405"/>
      <c r="P3" s="406">
        <v>2020</v>
      </c>
      <c r="Q3" s="405"/>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row>
    <row r="4" spans="1:44" s="286" customFormat="1" x14ac:dyDescent="0.25">
      <c r="A4" s="160" t="s">
        <v>2</v>
      </c>
      <c r="B4" s="165" t="s">
        <v>3</v>
      </c>
      <c r="C4" s="160" t="s">
        <v>4</v>
      </c>
      <c r="D4" s="160" t="s">
        <v>69</v>
      </c>
      <c r="E4" s="160" t="s">
        <v>67</v>
      </c>
      <c r="F4" s="160" t="s">
        <v>68</v>
      </c>
      <c r="G4" s="160" t="s">
        <v>70</v>
      </c>
      <c r="H4" s="160" t="s">
        <v>95</v>
      </c>
      <c r="I4" s="165" t="s">
        <v>5</v>
      </c>
      <c r="J4" s="163" t="s">
        <v>105</v>
      </c>
      <c r="K4" s="163" t="s">
        <v>285</v>
      </c>
      <c r="L4" s="163" t="s">
        <v>105</v>
      </c>
      <c r="M4" s="163" t="s">
        <v>285</v>
      </c>
      <c r="N4" s="163" t="s">
        <v>105</v>
      </c>
      <c r="O4" s="163" t="s">
        <v>285</v>
      </c>
      <c r="P4" s="163" t="s">
        <v>105</v>
      </c>
      <c r="Q4" s="163" t="s">
        <v>285</v>
      </c>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row>
    <row r="5" spans="1:44" ht="12.75" customHeight="1" x14ac:dyDescent="0.25">
      <c r="A5" s="465" t="s">
        <v>353</v>
      </c>
      <c r="B5" s="418" t="s">
        <v>6</v>
      </c>
      <c r="C5" s="418" t="s">
        <v>7</v>
      </c>
      <c r="D5" s="418" t="s">
        <v>88</v>
      </c>
      <c r="E5" s="418" t="s">
        <v>71</v>
      </c>
      <c r="F5" s="418" t="s">
        <v>8</v>
      </c>
      <c r="G5" s="418" t="s">
        <v>80</v>
      </c>
      <c r="H5" s="315" t="s">
        <v>89</v>
      </c>
      <c r="I5" s="166">
        <v>0.26</v>
      </c>
      <c r="J5" s="14">
        <v>0.5</v>
      </c>
      <c r="K5" s="14">
        <v>0.26</v>
      </c>
      <c r="L5" s="15">
        <v>0.35</v>
      </c>
      <c r="M5" s="15">
        <v>0.27</v>
      </c>
      <c r="N5" s="15">
        <v>0.4</v>
      </c>
      <c r="O5" s="12"/>
      <c r="P5" s="15">
        <v>0.45</v>
      </c>
      <c r="Q5" s="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row>
    <row r="6" spans="1:44" ht="12.75" customHeight="1" x14ac:dyDescent="0.25">
      <c r="A6" s="466"/>
      <c r="B6" s="418"/>
      <c r="C6" s="418"/>
      <c r="D6" s="418"/>
      <c r="E6" s="418"/>
      <c r="F6" s="418"/>
      <c r="G6" s="418"/>
      <c r="H6" s="315" t="s">
        <v>0</v>
      </c>
      <c r="I6" s="166"/>
      <c r="J6" s="14"/>
      <c r="K6" s="14"/>
      <c r="L6" s="15"/>
      <c r="M6" s="12"/>
      <c r="N6" s="12"/>
      <c r="O6" s="12"/>
      <c r="P6" s="15"/>
      <c r="Q6" s="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row>
    <row r="7" spans="1:44" ht="12.75" customHeight="1" x14ac:dyDescent="0.25">
      <c r="A7" s="466"/>
      <c r="B7" s="418"/>
      <c r="C7" s="418"/>
      <c r="D7" s="418"/>
      <c r="E7" s="418"/>
      <c r="F7" s="418"/>
      <c r="G7" s="418"/>
      <c r="H7" s="315" t="s">
        <v>1</v>
      </c>
      <c r="I7" s="166"/>
      <c r="J7" s="14"/>
      <c r="K7" s="14"/>
      <c r="L7" s="15"/>
      <c r="M7" s="12"/>
      <c r="N7" s="12"/>
      <c r="O7" s="12"/>
      <c r="P7" s="15"/>
      <c r="Q7" s="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row>
    <row r="8" spans="1:44" ht="12.75" customHeight="1" x14ac:dyDescent="0.25">
      <c r="A8" s="466"/>
      <c r="B8" s="418"/>
      <c r="C8" s="418"/>
      <c r="D8" s="418"/>
      <c r="E8" s="418"/>
      <c r="F8" s="418"/>
      <c r="G8" s="418"/>
      <c r="H8" s="315" t="s">
        <v>90</v>
      </c>
      <c r="I8" s="166"/>
      <c r="J8" s="14"/>
      <c r="K8" s="14"/>
      <c r="L8" s="15"/>
      <c r="M8" s="12"/>
      <c r="N8" s="12"/>
      <c r="O8" s="12"/>
      <c r="P8" s="15"/>
      <c r="Q8" s="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row>
    <row r="9" spans="1:44" ht="12.75" customHeight="1" x14ac:dyDescent="0.25">
      <c r="A9" s="466"/>
      <c r="B9" s="418" t="s">
        <v>9</v>
      </c>
      <c r="C9" s="418" t="s">
        <v>241</v>
      </c>
      <c r="D9" s="418" t="s">
        <v>88</v>
      </c>
      <c r="E9" s="418" t="s">
        <v>72</v>
      </c>
      <c r="F9" s="418" t="s">
        <v>77</v>
      </c>
      <c r="G9" s="418" t="s">
        <v>81</v>
      </c>
      <c r="H9" s="315" t="s">
        <v>89</v>
      </c>
      <c r="I9" s="166" t="s">
        <v>223</v>
      </c>
      <c r="J9" s="14">
        <v>0.2167</v>
      </c>
      <c r="K9" s="167">
        <v>0.34</v>
      </c>
      <c r="L9" s="15">
        <v>0.3</v>
      </c>
      <c r="M9" s="15">
        <v>0.28000000000000003</v>
      </c>
      <c r="N9" s="15">
        <v>0.4</v>
      </c>
      <c r="O9" s="12"/>
      <c r="P9" s="15">
        <v>0.5</v>
      </c>
      <c r="Q9" s="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row>
    <row r="10" spans="1:44" ht="12.75" customHeight="1" x14ac:dyDescent="0.25">
      <c r="A10" s="466"/>
      <c r="B10" s="418"/>
      <c r="C10" s="418"/>
      <c r="D10" s="418"/>
      <c r="E10" s="418"/>
      <c r="F10" s="418"/>
      <c r="G10" s="418"/>
      <c r="H10" s="315" t="s">
        <v>0</v>
      </c>
      <c r="I10" s="166"/>
      <c r="J10" s="14"/>
      <c r="K10" s="164"/>
      <c r="L10" s="15"/>
      <c r="M10" s="12"/>
      <c r="N10" s="12"/>
      <c r="O10" s="12"/>
      <c r="P10" s="15"/>
      <c r="Q10" s="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row>
    <row r="11" spans="1:44" ht="12.75" customHeight="1" x14ac:dyDescent="0.25">
      <c r="A11" s="466"/>
      <c r="B11" s="418"/>
      <c r="C11" s="418"/>
      <c r="D11" s="418"/>
      <c r="E11" s="418"/>
      <c r="F11" s="418"/>
      <c r="G11" s="418"/>
      <c r="H11" s="315" t="s">
        <v>1</v>
      </c>
      <c r="I11" s="166"/>
      <c r="J11" s="14"/>
      <c r="K11" s="164"/>
      <c r="L11" s="15"/>
      <c r="M11" s="12"/>
      <c r="N11" s="12"/>
      <c r="O11" s="12"/>
      <c r="P11" s="15"/>
      <c r="Q11" s="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row>
    <row r="12" spans="1:44" ht="12.75" customHeight="1" x14ac:dyDescent="0.25">
      <c r="A12" s="466"/>
      <c r="B12" s="418"/>
      <c r="C12" s="418"/>
      <c r="D12" s="418"/>
      <c r="E12" s="418"/>
      <c r="F12" s="418"/>
      <c r="G12" s="418"/>
      <c r="H12" s="315" t="s">
        <v>90</v>
      </c>
      <c r="I12" s="166"/>
      <c r="J12" s="14"/>
      <c r="K12" s="164"/>
      <c r="L12" s="15"/>
      <c r="M12" s="12"/>
      <c r="N12" s="12"/>
      <c r="O12" s="12"/>
      <c r="P12" s="15"/>
      <c r="Q12" s="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row>
    <row r="13" spans="1:44" ht="12.75" customHeight="1" x14ac:dyDescent="0.25">
      <c r="A13" s="466"/>
      <c r="B13" s="418" t="s">
        <v>10</v>
      </c>
      <c r="C13" s="418" t="s">
        <v>11</v>
      </c>
      <c r="D13" s="418" t="s">
        <v>83</v>
      </c>
      <c r="E13" s="418" t="s">
        <v>73</v>
      </c>
      <c r="F13" s="418" t="s">
        <v>8</v>
      </c>
      <c r="G13" s="407" t="s">
        <v>80</v>
      </c>
      <c r="H13" s="315" t="s">
        <v>89</v>
      </c>
      <c r="I13" s="168" t="s">
        <v>12</v>
      </c>
      <c r="J13" s="169" t="s">
        <v>13</v>
      </c>
      <c r="K13" s="14">
        <v>0.36</v>
      </c>
      <c r="L13" s="15">
        <v>0.45</v>
      </c>
      <c r="M13" s="15">
        <v>0.4</v>
      </c>
      <c r="N13" s="15">
        <v>0.47</v>
      </c>
      <c r="O13" s="15"/>
      <c r="P13" s="15">
        <v>0.5</v>
      </c>
      <c r="Q13" s="15"/>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row>
    <row r="14" spans="1:44" ht="12.75" customHeight="1" x14ac:dyDescent="0.25">
      <c r="A14" s="466"/>
      <c r="B14" s="418"/>
      <c r="C14" s="418"/>
      <c r="D14" s="418"/>
      <c r="E14" s="418"/>
      <c r="F14" s="418"/>
      <c r="G14" s="408"/>
      <c r="H14" s="315" t="s">
        <v>0</v>
      </c>
      <c r="I14" s="168"/>
      <c r="J14" s="169"/>
      <c r="K14" s="14"/>
      <c r="L14" s="15"/>
      <c r="M14" s="15"/>
      <c r="N14" s="15"/>
      <c r="O14" s="15"/>
      <c r="P14" s="15"/>
      <c r="Q14" s="15"/>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row>
    <row r="15" spans="1:44" ht="12.75" customHeight="1" x14ac:dyDescent="0.25">
      <c r="A15" s="466"/>
      <c r="B15" s="418"/>
      <c r="C15" s="418"/>
      <c r="D15" s="418"/>
      <c r="E15" s="418"/>
      <c r="F15" s="418"/>
      <c r="G15" s="408"/>
      <c r="H15" s="315" t="s">
        <v>1</v>
      </c>
      <c r="I15" s="168"/>
      <c r="J15" s="169"/>
      <c r="K15" s="14"/>
      <c r="L15" s="15"/>
      <c r="M15" s="15"/>
      <c r="N15" s="15"/>
      <c r="O15" s="15"/>
      <c r="P15" s="15"/>
      <c r="Q15" s="15"/>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row>
    <row r="16" spans="1:44" ht="12.75" customHeight="1" x14ac:dyDescent="0.25">
      <c r="A16" s="466"/>
      <c r="B16" s="418"/>
      <c r="C16" s="418"/>
      <c r="D16" s="418"/>
      <c r="E16" s="418"/>
      <c r="F16" s="418"/>
      <c r="G16" s="409"/>
      <c r="H16" s="315" t="s">
        <v>90</v>
      </c>
      <c r="I16" s="168"/>
      <c r="J16" s="169"/>
      <c r="K16" s="14"/>
      <c r="L16" s="15"/>
      <c r="M16" s="15"/>
      <c r="N16" s="15"/>
      <c r="O16" s="15"/>
      <c r="P16" s="15"/>
      <c r="Q16" s="15"/>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row>
    <row r="17" spans="1:44" ht="12.75" customHeight="1" x14ac:dyDescent="0.25">
      <c r="A17" s="466"/>
      <c r="B17" s="418" t="s">
        <v>14</v>
      </c>
      <c r="C17" s="418" t="s">
        <v>15</v>
      </c>
      <c r="D17" s="418" t="s">
        <v>83</v>
      </c>
      <c r="E17" s="418" t="s">
        <v>74</v>
      </c>
      <c r="F17" s="418" t="s">
        <v>8</v>
      </c>
      <c r="G17" s="418" t="s">
        <v>80</v>
      </c>
      <c r="H17" s="315" t="s">
        <v>89</v>
      </c>
      <c r="I17" s="168" t="s">
        <v>16</v>
      </c>
      <c r="J17" s="169"/>
      <c r="K17" s="14">
        <v>0.17</v>
      </c>
      <c r="L17" s="15">
        <v>0.3</v>
      </c>
      <c r="M17" s="15">
        <v>0.21</v>
      </c>
      <c r="N17" s="15">
        <v>0.4</v>
      </c>
      <c r="O17" s="15"/>
      <c r="P17" s="15">
        <v>0.5</v>
      </c>
      <c r="Q17" s="15"/>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row>
    <row r="18" spans="1:44" ht="12.75" customHeight="1" x14ac:dyDescent="0.25">
      <c r="A18" s="466"/>
      <c r="B18" s="418"/>
      <c r="C18" s="418"/>
      <c r="D18" s="418"/>
      <c r="E18" s="418"/>
      <c r="F18" s="418"/>
      <c r="G18" s="418"/>
      <c r="H18" s="315" t="s">
        <v>0</v>
      </c>
      <c r="I18" s="168"/>
      <c r="J18" s="169"/>
      <c r="K18" s="14"/>
      <c r="L18" s="12"/>
      <c r="M18" s="15"/>
      <c r="N18" s="15"/>
      <c r="O18" s="15"/>
      <c r="P18" s="12"/>
      <c r="Q18" s="15"/>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row>
    <row r="19" spans="1:44" ht="12.75" customHeight="1" x14ac:dyDescent="0.25">
      <c r="A19" s="466"/>
      <c r="B19" s="418"/>
      <c r="C19" s="418"/>
      <c r="D19" s="418"/>
      <c r="E19" s="418"/>
      <c r="F19" s="418"/>
      <c r="G19" s="418"/>
      <c r="H19" s="315" t="s">
        <v>1</v>
      </c>
      <c r="I19" s="168"/>
      <c r="J19" s="169"/>
      <c r="K19" s="14"/>
      <c r="L19" s="12"/>
      <c r="M19" s="15"/>
      <c r="N19" s="15"/>
      <c r="O19" s="15"/>
      <c r="P19" s="12"/>
      <c r="Q19" s="15"/>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row>
    <row r="20" spans="1:44" ht="12.75" customHeight="1" x14ac:dyDescent="0.25">
      <c r="A20" s="466"/>
      <c r="B20" s="418"/>
      <c r="C20" s="418"/>
      <c r="D20" s="418"/>
      <c r="E20" s="418"/>
      <c r="F20" s="418"/>
      <c r="G20" s="418"/>
      <c r="H20" s="315" t="s">
        <v>90</v>
      </c>
      <c r="I20" s="168"/>
      <c r="J20" s="169"/>
      <c r="K20" s="14"/>
      <c r="L20" s="12"/>
      <c r="M20" s="15"/>
      <c r="N20" s="15"/>
      <c r="O20" s="15"/>
      <c r="P20" s="12"/>
      <c r="Q20" s="15"/>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row>
    <row r="21" spans="1:44" ht="12.75" customHeight="1" x14ac:dyDescent="0.25">
      <c r="A21" s="466"/>
      <c r="B21" s="418" t="s">
        <v>17</v>
      </c>
      <c r="C21" s="418" t="s">
        <v>18</v>
      </c>
      <c r="D21" s="418" t="s">
        <v>99</v>
      </c>
      <c r="E21" s="418" t="s">
        <v>75</v>
      </c>
      <c r="F21" s="418" t="s">
        <v>78</v>
      </c>
      <c r="G21" s="418" t="s">
        <v>82</v>
      </c>
      <c r="H21" s="315" t="s">
        <v>89</v>
      </c>
      <c r="I21" s="170">
        <v>7771</v>
      </c>
      <c r="J21" s="10">
        <v>12000</v>
      </c>
      <c r="K21" s="10">
        <v>7771</v>
      </c>
      <c r="L21" s="11">
        <v>12000</v>
      </c>
      <c r="M21" s="11">
        <v>5331</v>
      </c>
      <c r="N21" s="11">
        <v>12000</v>
      </c>
      <c r="O21" s="11"/>
      <c r="P21" s="11">
        <v>12000</v>
      </c>
      <c r="Q21" s="11"/>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row>
    <row r="22" spans="1:44" ht="12.75" customHeight="1" x14ac:dyDescent="0.25">
      <c r="A22" s="466"/>
      <c r="B22" s="418"/>
      <c r="C22" s="418"/>
      <c r="D22" s="418"/>
      <c r="E22" s="418"/>
      <c r="F22" s="418"/>
      <c r="G22" s="418"/>
      <c r="H22" s="315" t="s">
        <v>0</v>
      </c>
      <c r="I22" s="166"/>
      <c r="J22" s="10"/>
      <c r="K22" s="10"/>
      <c r="L22" s="11"/>
      <c r="M22" s="11"/>
      <c r="N22" s="11"/>
      <c r="O22" s="11"/>
      <c r="P22" s="11"/>
      <c r="Q22" s="11"/>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row>
    <row r="23" spans="1:44" ht="12.75" customHeight="1" x14ac:dyDescent="0.25">
      <c r="A23" s="466"/>
      <c r="B23" s="418"/>
      <c r="C23" s="418"/>
      <c r="D23" s="418"/>
      <c r="E23" s="418"/>
      <c r="F23" s="418"/>
      <c r="G23" s="418"/>
      <c r="H23" s="315" t="s">
        <v>1</v>
      </c>
      <c r="I23" s="166"/>
      <c r="J23" s="10"/>
      <c r="K23" s="171"/>
      <c r="L23" s="171"/>
      <c r="M23" s="171"/>
      <c r="N23" s="11"/>
      <c r="O23" s="11"/>
      <c r="P23" s="11"/>
      <c r="Q23" s="11"/>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row>
    <row r="24" spans="1:44" x14ac:dyDescent="0.25">
      <c r="A24" s="466"/>
      <c r="B24" s="418"/>
      <c r="C24" s="418"/>
      <c r="D24" s="418"/>
      <c r="E24" s="418"/>
      <c r="F24" s="418"/>
      <c r="G24" s="418"/>
      <c r="H24" s="315" t="s">
        <v>90</v>
      </c>
      <c r="I24" s="166"/>
      <c r="J24" s="10"/>
      <c r="K24" s="171"/>
      <c r="L24" s="171"/>
      <c r="M24" s="171"/>
      <c r="N24" s="11"/>
      <c r="O24" s="11"/>
      <c r="P24" s="11"/>
      <c r="Q24" s="11"/>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row>
    <row r="25" spans="1:44" ht="12.75" customHeight="1" x14ac:dyDescent="0.25">
      <c r="A25" s="466"/>
      <c r="B25" s="418" t="s">
        <v>19</v>
      </c>
      <c r="C25" s="418" t="s">
        <v>259</v>
      </c>
      <c r="D25" s="418" t="s">
        <v>88</v>
      </c>
      <c r="E25" s="333" t="s">
        <v>346</v>
      </c>
      <c r="F25" s="418" t="s">
        <v>8</v>
      </c>
      <c r="G25" s="418" t="s">
        <v>80</v>
      </c>
      <c r="H25" s="315" t="s">
        <v>89</v>
      </c>
      <c r="I25" s="167"/>
      <c r="J25" s="10"/>
      <c r="K25" s="171" t="s">
        <v>347</v>
      </c>
      <c r="L25" s="171"/>
      <c r="M25" s="171" t="s">
        <v>348</v>
      </c>
      <c r="N25" s="11">
        <v>3</v>
      </c>
      <c r="O25" s="11"/>
      <c r="P25" s="11"/>
      <c r="Q25" s="11"/>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row>
    <row r="26" spans="1:44" ht="12.75" customHeight="1" x14ac:dyDescent="0.25">
      <c r="A26" s="466"/>
      <c r="B26" s="418"/>
      <c r="C26" s="418"/>
      <c r="D26" s="418"/>
      <c r="E26" s="333"/>
      <c r="F26" s="418"/>
      <c r="G26" s="418"/>
      <c r="H26" s="315" t="s">
        <v>0</v>
      </c>
      <c r="I26" s="167"/>
      <c r="J26" s="10"/>
      <c r="K26" s="171"/>
      <c r="L26" s="171"/>
      <c r="M26" s="171"/>
      <c r="N26" s="11"/>
      <c r="O26" s="11"/>
      <c r="P26" s="11"/>
      <c r="Q26" s="11"/>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row>
    <row r="27" spans="1:44" ht="12.75" customHeight="1" x14ac:dyDescent="0.25">
      <c r="A27" s="466"/>
      <c r="B27" s="418"/>
      <c r="C27" s="418"/>
      <c r="D27" s="418"/>
      <c r="E27" s="333"/>
      <c r="F27" s="418"/>
      <c r="G27" s="418"/>
      <c r="H27" s="315" t="s">
        <v>1</v>
      </c>
      <c r="I27" s="167"/>
      <c r="J27" s="10"/>
      <c r="K27" s="171"/>
      <c r="L27" s="171"/>
      <c r="M27" s="171"/>
      <c r="N27" s="11"/>
      <c r="O27" s="11"/>
      <c r="P27" s="11"/>
      <c r="Q27" s="11"/>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row>
    <row r="28" spans="1:44" s="278" customFormat="1" ht="12.75" customHeight="1" x14ac:dyDescent="0.25">
      <c r="A28" s="467"/>
      <c r="B28" s="418"/>
      <c r="C28" s="418"/>
      <c r="D28" s="418"/>
      <c r="E28" s="333"/>
      <c r="F28" s="418"/>
      <c r="G28" s="418"/>
      <c r="H28" s="315" t="s">
        <v>90</v>
      </c>
      <c r="I28" s="167"/>
      <c r="J28" s="10"/>
      <c r="K28" s="171"/>
      <c r="L28" s="171"/>
      <c r="M28" s="171"/>
      <c r="N28" s="11"/>
      <c r="O28" s="11"/>
      <c r="P28" s="11"/>
      <c r="Q28" s="11"/>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row>
    <row r="29" spans="1:44" s="278" customFormat="1" ht="12.75" customHeight="1" x14ac:dyDescent="0.25">
      <c r="A29" s="172"/>
      <c r="B29" s="111"/>
      <c r="C29" s="310"/>
      <c r="D29" s="310"/>
      <c r="E29" s="310"/>
      <c r="F29" s="310"/>
      <c r="G29" s="310"/>
      <c r="H29" s="310"/>
      <c r="I29" s="459"/>
      <c r="J29" s="388"/>
      <c r="K29" s="388"/>
      <c r="L29" s="388"/>
      <c r="M29" s="388"/>
      <c r="N29" s="388"/>
      <c r="O29" s="388"/>
      <c r="P29" s="388"/>
      <c r="Q29" s="388"/>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row>
    <row r="30" spans="1:44" ht="12.75" customHeight="1" x14ac:dyDescent="0.25">
      <c r="A30" s="173"/>
      <c r="B30" s="174"/>
      <c r="C30" s="174"/>
      <c r="D30" s="175"/>
      <c r="E30" s="175"/>
      <c r="F30" s="175"/>
      <c r="G30" s="175"/>
      <c r="H30" s="175"/>
      <c r="I30" s="174"/>
      <c r="J30" s="406">
        <v>2017</v>
      </c>
      <c r="K30" s="405"/>
      <c r="L30" s="406">
        <v>2018</v>
      </c>
      <c r="M30" s="405"/>
      <c r="N30" s="406">
        <v>2019</v>
      </c>
      <c r="O30" s="405"/>
      <c r="P30" s="406">
        <v>2020</v>
      </c>
      <c r="Q30" s="405"/>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row>
    <row r="31" spans="1:44" s="278" customFormat="1" ht="40.5" customHeight="1" x14ac:dyDescent="0.25">
      <c r="A31" s="176" t="s">
        <v>2</v>
      </c>
      <c r="B31" s="177" t="s">
        <v>3</v>
      </c>
      <c r="C31" s="178" t="s">
        <v>4</v>
      </c>
      <c r="D31" s="178" t="s">
        <v>69</v>
      </c>
      <c r="E31" s="178" t="s">
        <v>67</v>
      </c>
      <c r="F31" s="178" t="s">
        <v>68</v>
      </c>
      <c r="G31" s="178" t="s">
        <v>70</v>
      </c>
      <c r="H31" s="160" t="s">
        <v>95</v>
      </c>
      <c r="I31" s="179" t="s">
        <v>5</v>
      </c>
      <c r="J31" s="163" t="s">
        <v>105</v>
      </c>
      <c r="K31" s="163" t="s">
        <v>285</v>
      </c>
      <c r="L31" s="163" t="s">
        <v>105</v>
      </c>
      <c r="M31" s="163" t="s">
        <v>285</v>
      </c>
      <c r="N31" s="163" t="s">
        <v>105</v>
      </c>
      <c r="O31" s="163" t="s">
        <v>285</v>
      </c>
      <c r="P31" s="163" t="s">
        <v>105</v>
      </c>
      <c r="Q31" s="163" t="s">
        <v>285</v>
      </c>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row>
    <row r="32" spans="1:44" ht="12.75" customHeight="1" x14ac:dyDescent="0.25">
      <c r="A32" s="432" t="s">
        <v>21</v>
      </c>
      <c r="B32" s="397" t="s">
        <v>6</v>
      </c>
      <c r="C32" s="397" t="s">
        <v>242</v>
      </c>
      <c r="D32" s="418" t="s">
        <v>99</v>
      </c>
      <c r="E32" s="397" t="s">
        <v>379</v>
      </c>
      <c r="F32" s="425" t="s">
        <v>265</v>
      </c>
      <c r="G32" s="397" t="s">
        <v>82</v>
      </c>
      <c r="H32" s="180" t="s">
        <v>264</v>
      </c>
      <c r="I32" s="155">
        <f>SUM(I33:I36)</f>
        <v>12028</v>
      </c>
      <c r="J32" s="155">
        <f t="shared" ref="J32:L32" si="0">SUM(J33:J36)</f>
        <v>12600</v>
      </c>
      <c r="K32" s="155">
        <f t="shared" si="0"/>
        <v>15349</v>
      </c>
      <c r="L32" s="155">
        <f t="shared" si="0"/>
        <v>11592</v>
      </c>
      <c r="M32" s="59">
        <v>3151</v>
      </c>
      <c r="N32" s="59">
        <f>N33+N34+N35+N36</f>
        <v>12600</v>
      </c>
      <c r="O32" s="59"/>
      <c r="P32" s="59"/>
      <c r="Q32" s="60"/>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row>
    <row r="33" spans="1:44" ht="12.75" customHeight="1" x14ac:dyDescent="0.25">
      <c r="A33" s="433"/>
      <c r="B33" s="398"/>
      <c r="C33" s="398"/>
      <c r="D33" s="418"/>
      <c r="E33" s="398"/>
      <c r="F33" s="426"/>
      <c r="G33" s="398"/>
      <c r="H33" s="181" t="s">
        <v>89</v>
      </c>
      <c r="I33" s="182">
        <v>12028</v>
      </c>
      <c r="J33" s="18">
        <v>12000</v>
      </c>
      <c r="K33" s="18">
        <v>15349</v>
      </c>
      <c r="L33" s="19">
        <v>11040</v>
      </c>
      <c r="M33" s="19"/>
      <c r="N33" s="59">
        <v>11040</v>
      </c>
      <c r="O33" s="19"/>
      <c r="P33" s="19"/>
      <c r="Q33" s="20"/>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row>
    <row r="34" spans="1:44" ht="12.75" customHeight="1" x14ac:dyDescent="0.25">
      <c r="A34" s="433"/>
      <c r="B34" s="398"/>
      <c r="C34" s="398"/>
      <c r="D34" s="418"/>
      <c r="E34" s="398"/>
      <c r="F34" s="426"/>
      <c r="G34" s="398"/>
      <c r="H34" s="183" t="s">
        <v>0</v>
      </c>
      <c r="I34" s="184"/>
      <c r="J34" s="18">
        <v>600</v>
      </c>
      <c r="K34" s="18"/>
      <c r="L34" s="19">
        <v>552</v>
      </c>
      <c r="M34" s="19"/>
      <c r="N34" s="59">
        <v>1560</v>
      </c>
      <c r="O34" s="19"/>
      <c r="P34" s="19"/>
      <c r="Q34" s="20"/>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row>
    <row r="35" spans="1:44" ht="12.75" customHeight="1" x14ac:dyDescent="0.25">
      <c r="A35" s="433"/>
      <c r="B35" s="398"/>
      <c r="C35" s="398"/>
      <c r="D35" s="418"/>
      <c r="E35" s="398"/>
      <c r="F35" s="426"/>
      <c r="G35" s="398"/>
      <c r="H35" s="183" t="s">
        <v>90</v>
      </c>
      <c r="I35" s="184"/>
      <c r="J35" s="18"/>
      <c r="K35" s="18"/>
      <c r="L35" s="19"/>
      <c r="M35" s="19"/>
      <c r="N35" s="59"/>
      <c r="O35" s="19"/>
      <c r="P35" s="19"/>
      <c r="Q35" s="20"/>
      <c r="R35" s="112"/>
      <c r="S35" s="112"/>
      <c r="T35" s="287"/>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row>
    <row r="36" spans="1:44" x14ac:dyDescent="0.25">
      <c r="A36" s="433"/>
      <c r="B36" s="431"/>
      <c r="C36" s="431"/>
      <c r="D36" s="418"/>
      <c r="E36" s="431"/>
      <c r="F36" s="443"/>
      <c r="G36" s="431"/>
      <c r="H36" s="185"/>
      <c r="I36" s="186"/>
      <c r="J36" s="21"/>
      <c r="K36" s="21"/>
      <c r="L36" s="22"/>
      <c r="M36" s="22"/>
      <c r="N36" s="59"/>
      <c r="O36" s="22"/>
      <c r="P36" s="22"/>
      <c r="Q36" s="23"/>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row>
    <row r="37" spans="1:44" ht="12.75" customHeight="1" x14ac:dyDescent="0.25">
      <c r="A37" s="433"/>
      <c r="B37" s="407" t="s">
        <v>9</v>
      </c>
      <c r="C37" s="407" t="s">
        <v>22</v>
      </c>
      <c r="D37" s="418" t="s">
        <v>99</v>
      </c>
      <c r="E37" s="407" t="s">
        <v>380</v>
      </c>
      <c r="F37" s="451" t="s">
        <v>280</v>
      </c>
      <c r="G37" s="407" t="s">
        <v>82</v>
      </c>
      <c r="H37" s="187" t="s">
        <v>264</v>
      </c>
      <c r="I37" s="155"/>
      <c r="J37" s="61"/>
      <c r="K37" s="61"/>
      <c r="L37" s="56"/>
      <c r="M37" s="56"/>
      <c r="N37" s="56"/>
      <c r="O37" s="56"/>
      <c r="P37" s="56"/>
      <c r="Q37" s="56"/>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row>
    <row r="38" spans="1:44" ht="12.75" customHeight="1" x14ac:dyDescent="0.25">
      <c r="A38" s="433"/>
      <c r="B38" s="408"/>
      <c r="C38" s="408"/>
      <c r="D38" s="418"/>
      <c r="E38" s="408"/>
      <c r="F38" s="452"/>
      <c r="G38" s="408"/>
      <c r="H38" s="315" t="s">
        <v>89</v>
      </c>
      <c r="I38" s="182">
        <v>17</v>
      </c>
      <c r="J38" s="24">
        <v>150</v>
      </c>
      <c r="K38" s="24">
        <v>21</v>
      </c>
      <c r="L38" s="25">
        <v>100</v>
      </c>
      <c r="M38" s="25">
        <v>2</v>
      </c>
      <c r="N38" s="25">
        <v>100</v>
      </c>
      <c r="O38" s="25"/>
      <c r="P38" s="25"/>
      <c r="Q38" s="25"/>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row>
    <row r="39" spans="1:44" ht="12.75" customHeight="1" x14ac:dyDescent="0.25">
      <c r="A39" s="433"/>
      <c r="B39" s="408"/>
      <c r="C39" s="408"/>
      <c r="D39" s="418"/>
      <c r="E39" s="408"/>
      <c r="F39" s="452"/>
      <c r="G39" s="408"/>
      <c r="H39" s="315" t="s">
        <v>0</v>
      </c>
      <c r="I39" s="182"/>
      <c r="J39" s="24"/>
      <c r="K39" s="24"/>
      <c r="L39" s="25"/>
      <c r="M39" s="25"/>
      <c r="N39" s="25"/>
      <c r="O39" s="25"/>
      <c r="P39" s="25"/>
      <c r="Q39" s="25"/>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row>
    <row r="40" spans="1:44" ht="12.75" customHeight="1" x14ac:dyDescent="0.25">
      <c r="A40" s="433"/>
      <c r="B40" s="408"/>
      <c r="C40" s="408"/>
      <c r="D40" s="418"/>
      <c r="E40" s="408"/>
      <c r="F40" s="452"/>
      <c r="G40" s="408"/>
      <c r="H40" s="315"/>
      <c r="I40" s="182"/>
      <c r="J40" s="24"/>
      <c r="K40" s="24"/>
      <c r="L40" s="25"/>
      <c r="M40" s="25"/>
      <c r="N40" s="25"/>
      <c r="O40" s="25"/>
      <c r="P40" s="25"/>
      <c r="Q40" s="25"/>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row>
    <row r="41" spans="1:44" ht="12.75" customHeight="1" x14ac:dyDescent="0.25">
      <c r="A41" s="434"/>
      <c r="B41" s="409"/>
      <c r="C41" s="409"/>
      <c r="D41" s="418"/>
      <c r="E41" s="409"/>
      <c r="F41" s="453"/>
      <c r="G41" s="409"/>
      <c r="H41" s="315"/>
      <c r="I41" s="182"/>
      <c r="J41" s="24"/>
      <c r="K41" s="24"/>
      <c r="L41" s="25"/>
      <c r="M41" s="25"/>
      <c r="N41" s="25"/>
      <c r="O41" s="25"/>
      <c r="P41" s="25"/>
      <c r="Q41" s="25"/>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row>
    <row r="42" spans="1:44" ht="12.75" customHeight="1" x14ac:dyDescent="0.25">
      <c r="A42" s="278"/>
      <c r="B42" s="7"/>
      <c r="C42" s="188"/>
      <c r="D42" s="188"/>
      <c r="E42" s="188"/>
      <c r="F42" s="188"/>
      <c r="G42" s="188"/>
      <c r="H42" s="188"/>
      <c r="I42" s="158"/>
      <c r="J42" s="8"/>
      <c r="K42" s="8"/>
      <c r="L42" s="9"/>
      <c r="M42" s="9"/>
      <c r="N42" s="9"/>
      <c r="O42" s="9"/>
      <c r="P42" s="9"/>
      <c r="Q42" s="9"/>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row>
    <row r="43" spans="1:44" s="112" customFormat="1" ht="12.75" customHeight="1" x14ac:dyDescent="0.2">
      <c r="A43" s="17" t="s">
        <v>85</v>
      </c>
      <c r="B43" s="157"/>
      <c r="C43" s="157"/>
      <c r="D43" s="157"/>
      <c r="E43" s="157"/>
      <c r="F43" s="157"/>
      <c r="G43" s="158"/>
      <c r="H43" s="8"/>
      <c r="I43" s="8"/>
      <c r="J43" s="9"/>
      <c r="K43" s="9"/>
      <c r="L43" s="9"/>
      <c r="M43" s="9"/>
      <c r="N43" s="9"/>
      <c r="O43" s="9"/>
    </row>
    <row r="44" spans="1:44" s="112" customFormat="1" ht="12.75" customHeight="1" x14ac:dyDescent="0.2">
      <c r="A44" s="338" t="s">
        <v>86</v>
      </c>
      <c r="B44" s="338"/>
      <c r="C44" s="338"/>
      <c r="D44" s="338"/>
      <c r="E44" s="338"/>
      <c r="F44" s="338"/>
      <c r="G44" s="338"/>
      <c r="H44" s="338"/>
      <c r="I44" s="338"/>
      <c r="J44" s="338"/>
      <c r="K44" s="338"/>
      <c r="L44" s="338"/>
      <c r="M44" s="338"/>
      <c r="N44" s="338"/>
      <c r="O44" s="338"/>
      <c r="P44" s="338"/>
      <c r="Q44" s="338"/>
    </row>
    <row r="45" spans="1:44" s="278" customFormat="1" ht="12.75" customHeight="1" x14ac:dyDescent="0.25">
      <c r="A45" s="383" t="s">
        <v>87</v>
      </c>
      <c r="B45" s="383"/>
      <c r="C45" s="383"/>
      <c r="D45" s="383"/>
      <c r="E45" s="383"/>
      <c r="F45" s="383"/>
      <c r="G45" s="383"/>
      <c r="H45" s="383"/>
      <c r="I45" s="383"/>
      <c r="J45" s="383"/>
      <c r="K45" s="383"/>
      <c r="L45" s="383"/>
      <c r="M45" s="383"/>
      <c r="N45" s="383"/>
      <c r="O45" s="383"/>
      <c r="P45" s="383"/>
      <c r="Q45" s="383"/>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row>
    <row r="46" spans="1:44" ht="12.75" customHeight="1" x14ac:dyDescent="0.25">
      <c r="A46" s="173"/>
      <c r="B46" s="410"/>
      <c r="C46" s="388"/>
      <c r="D46" s="278"/>
      <c r="E46" s="278"/>
      <c r="F46" s="278"/>
      <c r="G46" s="278"/>
      <c r="H46" s="278"/>
      <c r="I46" s="416"/>
      <c r="J46" s="388"/>
      <c r="K46" s="388"/>
      <c r="L46" s="389"/>
      <c r="M46" s="389"/>
      <c r="N46" s="389"/>
      <c r="O46" s="389"/>
      <c r="P46" s="389"/>
      <c r="Q46" s="389"/>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row>
    <row r="47" spans="1:44" ht="12.75" customHeight="1" x14ac:dyDescent="0.25">
      <c r="A47" s="173"/>
      <c r="B47" s="174"/>
      <c r="C47" s="174"/>
      <c r="D47" s="175"/>
      <c r="E47" s="175"/>
      <c r="F47" s="175"/>
      <c r="G47" s="175"/>
      <c r="H47" s="175"/>
      <c r="I47" s="175"/>
      <c r="J47" s="428">
        <v>2017</v>
      </c>
      <c r="K47" s="429"/>
      <c r="L47" s="404">
        <v>2018</v>
      </c>
      <c r="M47" s="404"/>
      <c r="N47" s="403">
        <v>2019</v>
      </c>
      <c r="O47" s="403"/>
      <c r="P47" s="403">
        <v>2020</v>
      </c>
      <c r="Q47" s="403"/>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row>
    <row r="48" spans="1:44" x14ac:dyDescent="0.25">
      <c r="A48" s="189" t="s">
        <v>2</v>
      </c>
      <c r="B48" s="190" t="s">
        <v>3</v>
      </c>
      <c r="C48" s="191" t="s">
        <v>23</v>
      </c>
      <c r="D48" s="191" t="s">
        <v>69</v>
      </c>
      <c r="E48" s="191" t="s">
        <v>67</v>
      </c>
      <c r="F48" s="191" t="s">
        <v>68</v>
      </c>
      <c r="G48" s="191" t="s">
        <v>70</v>
      </c>
      <c r="H48" s="192" t="s">
        <v>95</v>
      </c>
      <c r="I48" s="162" t="s">
        <v>5</v>
      </c>
      <c r="J48" s="193" t="s">
        <v>105</v>
      </c>
      <c r="K48" s="194" t="s">
        <v>285</v>
      </c>
      <c r="L48" s="194" t="s">
        <v>105</v>
      </c>
      <c r="M48" s="195" t="s">
        <v>285</v>
      </c>
      <c r="N48" s="196" t="s">
        <v>105</v>
      </c>
      <c r="O48" s="196" t="s">
        <v>285</v>
      </c>
      <c r="P48" s="196" t="s">
        <v>105</v>
      </c>
      <c r="Q48" s="196" t="s">
        <v>285</v>
      </c>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row>
    <row r="49" spans="1:44" ht="12.75" customHeight="1" x14ac:dyDescent="0.25">
      <c r="A49" s="454" t="s">
        <v>354</v>
      </c>
      <c r="B49" s="419" t="s">
        <v>6</v>
      </c>
      <c r="C49" s="397" t="s">
        <v>24</v>
      </c>
      <c r="D49" s="418" t="s">
        <v>99</v>
      </c>
      <c r="E49" s="455" t="s">
        <v>387</v>
      </c>
      <c r="F49" s="425" t="s">
        <v>266</v>
      </c>
      <c r="G49" s="422" t="s">
        <v>82</v>
      </c>
      <c r="H49" s="187" t="s">
        <v>264</v>
      </c>
      <c r="I49" s="150">
        <f>SUM(I50:I53)</f>
        <v>63869</v>
      </c>
      <c r="J49" s="150">
        <f t="shared" ref="J49:Q49" si="1">SUM(J50:J53)</f>
        <v>70000</v>
      </c>
      <c r="K49" s="150">
        <f t="shared" si="1"/>
        <v>96157</v>
      </c>
      <c r="L49" s="150">
        <f t="shared" si="1"/>
        <v>91000.3</v>
      </c>
      <c r="M49" s="150">
        <f t="shared" si="1"/>
        <v>53717</v>
      </c>
      <c r="N49" s="150">
        <f t="shared" si="1"/>
        <v>100000.3</v>
      </c>
      <c r="O49" s="150">
        <f t="shared" si="1"/>
        <v>0</v>
      </c>
      <c r="P49" s="150">
        <f t="shared" si="1"/>
        <v>0</v>
      </c>
      <c r="Q49" s="150">
        <f t="shared" si="1"/>
        <v>0</v>
      </c>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row>
    <row r="50" spans="1:44" ht="12.75" customHeight="1" x14ac:dyDescent="0.25">
      <c r="A50" s="446"/>
      <c r="B50" s="420"/>
      <c r="C50" s="398"/>
      <c r="D50" s="418"/>
      <c r="E50" s="456"/>
      <c r="F50" s="426"/>
      <c r="G50" s="423"/>
      <c r="H50" s="315" t="s">
        <v>89</v>
      </c>
      <c r="I50" s="197">
        <v>63869</v>
      </c>
      <c r="J50" s="18">
        <v>56711</v>
      </c>
      <c r="K50" s="18">
        <v>96157</v>
      </c>
      <c r="L50" s="19">
        <v>73724.3</v>
      </c>
      <c r="M50" s="19">
        <v>51829</v>
      </c>
      <c r="N50" s="19">
        <v>77724.3</v>
      </c>
      <c r="O50" s="19"/>
      <c r="P50" s="19"/>
      <c r="Q50" s="19"/>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row>
    <row r="51" spans="1:44" ht="12.75" customHeight="1" x14ac:dyDescent="0.25">
      <c r="A51" s="446"/>
      <c r="B51" s="420"/>
      <c r="C51" s="398"/>
      <c r="D51" s="418"/>
      <c r="E51" s="456"/>
      <c r="F51" s="426"/>
      <c r="G51" s="423"/>
      <c r="H51" s="315" t="s">
        <v>0</v>
      </c>
      <c r="I51" s="184"/>
      <c r="J51" s="18">
        <v>1191</v>
      </c>
      <c r="K51" s="18"/>
      <c r="L51" s="19">
        <v>1548</v>
      </c>
      <c r="M51" s="19">
        <v>908</v>
      </c>
      <c r="N51" s="19">
        <v>2548</v>
      </c>
      <c r="O51" s="19"/>
      <c r="P51" s="19"/>
      <c r="Q51" s="19"/>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row>
    <row r="52" spans="1:44" ht="12.75" customHeight="1" x14ac:dyDescent="0.25">
      <c r="A52" s="446"/>
      <c r="B52" s="420"/>
      <c r="C52" s="398"/>
      <c r="D52" s="418"/>
      <c r="E52" s="456"/>
      <c r="F52" s="426"/>
      <c r="G52" s="423"/>
      <c r="H52" s="315" t="s">
        <v>1</v>
      </c>
      <c r="I52" s="184"/>
      <c r="J52" s="18">
        <v>756</v>
      </c>
      <c r="K52" s="18"/>
      <c r="L52" s="19">
        <v>983</v>
      </c>
      <c r="M52" s="19">
        <v>344</v>
      </c>
      <c r="N52" s="19">
        <v>1983</v>
      </c>
      <c r="O52" s="19"/>
      <c r="P52" s="19"/>
      <c r="Q52" s="19"/>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row>
    <row r="53" spans="1:44" ht="47.25" customHeight="1" x14ac:dyDescent="0.25">
      <c r="A53" s="446"/>
      <c r="B53" s="421"/>
      <c r="C53" s="430"/>
      <c r="D53" s="418"/>
      <c r="E53" s="457"/>
      <c r="F53" s="427"/>
      <c r="G53" s="424"/>
      <c r="H53" s="315" t="s">
        <v>90</v>
      </c>
      <c r="I53" s="184"/>
      <c r="J53" s="18">
        <v>11342</v>
      </c>
      <c r="K53" s="18"/>
      <c r="L53" s="19">
        <v>14745</v>
      </c>
      <c r="M53" s="19">
        <v>636</v>
      </c>
      <c r="N53" s="19">
        <v>17745</v>
      </c>
      <c r="O53" s="19"/>
      <c r="P53" s="19"/>
      <c r="Q53" s="19"/>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row>
    <row r="54" spans="1:44" x14ac:dyDescent="0.25">
      <c r="A54" s="446"/>
      <c r="B54" s="419" t="s">
        <v>9</v>
      </c>
      <c r="C54" s="397" t="s">
        <v>25</v>
      </c>
      <c r="D54" s="418" t="s">
        <v>99</v>
      </c>
      <c r="E54" s="397" t="s">
        <v>381</v>
      </c>
      <c r="F54" s="425" t="s">
        <v>266</v>
      </c>
      <c r="G54" s="422" t="s">
        <v>82</v>
      </c>
      <c r="H54" s="187" t="s">
        <v>264</v>
      </c>
      <c r="I54" s="198">
        <f>SUM(I55:I58)</f>
        <v>23960</v>
      </c>
      <c r="J54" s="198">
        <f t="shared" ref="J54:Q54" si="2">SUM(J55:J58)</f>
        <v>40000</v>
      </c>
      <c r="K54" s="198">
        <f t="shared" si="2"/>
        <v>37839</v>
      </c>
      <c r="L54" s="198">
        <f t="shared" si="2"/>
        <v>40000</v>
      </c>
      <c r="M54" s="198">
        <f t="shared" si="2"/>
        <v>21896</v>
      </c>
      <c r="N54" s="198">
        <f t="shared" si="2"/>
        <v>40000</v>
      </c>
      <c r="O54" s="198">
        <f t="shared" si="2"/>
        <v>0</v>
      </c>
      <c r="P54" s="198">
        <f t="shared" si="2"/>
        <v>0</v>
      </c>
      <c r="Q54" s="198">
        <f t="shared" si="2"/>
        <v>0</v>
      </c>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row>
    <row r="55" spans="1:44" x14ac:dyDescent="0.25">
      <c r="A55" s="446"/>
      <c r="B55" s="420"/>
      <c r="C55" s="398"/>
      <c r="D55" s="418"/>
      <c r="E55" s="398"/>
      <c r="F55" s="426"/>
      <c r="G55" s="423"/>
      <c r="H55" s="315" t="s">
        <v>89</v>
      </c>
      <c r="I55" s="184">
        <v>23960</v>
      </c>
      <c r="J55" s="18">
        <v>39177</v>
      </c>
      <c r="K55" s="18">
        <v>37839</v>
      </c>
      <c r="L55" s="19">
        <v>39177</v>
      </c>
      <c r="M55" s="19">
        <v>20753</v>
      </c>
      <c r="N55" s="19">
        <v>39177</v>
      </c>
      <c r="O55" s="19"/>
      <c r="P55" s="19"/>
      <c r="Q55" s="19"/>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row>
    <row r="56" spans="1:44" ht="12.75" customHeight="1" x14ac:dyDescent="0.25">
      <c r="A56" s="446"/>
      <c r="B56" s="420"/>
      <c r="C56" s="398"/>
      <c r="D56" s="418"/>
      <c r="E56" s="398"/>
      <c r="F56" s="426"/>
      <c r="G56" s="423"/>
      <c r="H56" s="315" t="s">
        <v>0</v>
      </c>
      <c r="I56" s="184"/>
      <c r="J56" s="18">
        <v>823</v>
      </c>
      <c r="K56" s="18"/>
      <c r="L56" s="19">
        <v>823</v>
      </c>
      <c r="M56" s="19">
        <v>1143</v>
      </c>
      <c r="N56" s="19">
        <v>823</v>
      </c>
      <c r="O56" s="19"/>
      <c r="P56" s="19"/>
      <c r="Q56" s="19"/>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row>
    <row r="57" spans="1:44" ht="12.75" customHeight="1" x14ac:dyDescent="0.25">
      <c r="A57" s="446"/>
      <c r="B57" s="420"/>
      <c r="C57" s="398"/>
      <c r="D57" s="418"/>
      <c r="E57" s="398"/>
      <c r="F57" s="426"/>
      <c r="G57" s="423"/>
      <c r="H57" s="315" t="s">
        <v>1</v>
      </c>
      <c r="I57" s="184"/>
      <c r="J57" s="18"/>
      <c r="K57" s="18"/>
      <c r="L57" s="19"/>
      <c r="M57" s="19" t="s">
        <v>258</v>
      </c>
      <c r="N57" s="19"/>
      <c r="O57" s="19"/>
      <c r="P57" s="19"/>
      <c r="Q57" s="19"/>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row>
    <row r="58" spans="1:44" x14ac:dyDescent="0.25">
      <c r="A58" s="446"/>
      <c r="B58" s="421"/>
      <c r="C58" s="430"/>
      <c r="D58" s="418"/>
      <c r="E58" s="430"/>
      <c r="F58" s="427"/>
      <c r="G58" s="424"/>
      <c r="H58" s="315" t="s">
        <v>90</v>
      </c>
      <c r="I58" s="184"/>
      <c r="J58" s="18"/>
      <c r="K58" s="18"/>
      <c r="L58" s="19"/>
      <c r="M58" s="19" t="s">
        <v>258</v>
      </c>
      <c r="N58" s="19"/>
      <c r="O58" s="19"/>
      <c r="P58" s="19"/>
      <c r="Q58" s="19"/>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row>
    <row r="59" spans="1:44" ht="12.75" customHeight="1" x14ac:dyDescent="0.25">
      <c r="A59" s="446"/>
      <c r="B59" s="419" t="s">
        <v>10</v>
      </c>
      <c r="C59" s="397" t="s">
        <v>26</v>
      </c>
      <c r="D59" s="418" t="s">
        <v>99</v>
      </c>
      <c r="E59" s="397" t="s">
        <v>382</v>
      </c>
      <c r="F59" s="425" t="s">
        <v>267</v>
      </c>
      <c r="G59" s="422" t="s">
        <v>82</v>
      </c>
      <c r="H59" s="187" t="s">
        <v>264</v>
      </c>
      <c r="I59" s="198">
        <f>SUM(I60:I63)</f>
        <v>23846</v>
      </c>
      <c r="J59" s="198">
        <f t="shared" ref="J59:Q59" si="3">SUM(J60:J63)</f>
        <v>14807</v>
      </c>
      <c r="K59" s="198">
        <f t="shared" si="3"/>
        <v>33331</v>
      </c>
      <c r="L59" s="198">
        <f t="shared" si="3"/>
        <v>30000</v>
      </c>
      <c r="M59" s="198">
        <f t="shared" si="3"/>
        <v>14484</v>
      </c>
      <c r="N59" s="198">
        <f t="shared" si="3"/>
        <v>35000</v>
      </c>
      <c r="O59" s="198">
        <f t="shared" si="3"/>
        <v>0</v>
      </c>
      <c r="P59" s="198">
        <f t="shared" si="3"/>
        <v>0</v>
      </c>
      <c r="Q59" s="198">
        <f t="shared" si="3"/>
        <v>0</v>
      </c>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row>
    <row r="60" spans="1:44" ht="12.75" customHeight="1" x14ac:dyDescent="0.25">
      <c r="A60" s="446"/>
      <c r="B60" s="420"/>
      <c r="C60" s="398"/>
      <c r="D60" s="418"/>
      <c r="E60" s="398"/>
      <c r="F60" s="426"/>
      <c r="G60" s="423"/>
      <c r="H60" s="315" t="s">
        <v>89</v>
      </c>
      <c r="I60" s="184">
        <v>23846</v>
      </c>
      <c r="J60" s="18">
        <v>14502</v>
      </c>
      <c r="K60" s="18">
        <v>33331</v>
      </c>
      <c r="L60" s="19">
        <v>29004</v>
      </c>
      <c r="M60" s="19">
        <v>13895</v>
      </c>
      <c r="N60" s="19">
        <v>33004</v>
      </c>
      <c r="O60" s="19"/>
      <c r="P60" s="19"/>
      <c r="Q60" s="19"/>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row>
    <row r="61" spans="1:44" ht="12.75" customHeight="1" x14ac:dyDescent="0.25">
      <c r="A61" s="446"/>
      <c r="B61" s="420"/>
      <c r="C61" s="398"/>
      <c r="D61" s="418"/>
      <c r="E61" s="398"/>
      <c r="F61" s="426"/>
      <c r="G61" s="423"/>
      <c r="H61" s="315" t="s">
        <v>0</v>
      </c>
      <c r="I61" s="184"/>
      <c r="J61" s="18">
        <v>305</v>
      </c>
      <c r="K61" s="18"/>
      <c r="L61" s="19">
        <v>610</v>
      </c>
      <c r="M61" s="19">
        <v>266</v>
      </c>
      <c r="N61" s="19">
        <v>1110</v>
      </c>
      <c r="O61" s="19"/>
      <c r="P61" s="19"/>
      <c r="Q61" s="19"/>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row>
    <row r="62" spans="1:44" x14ac:dyDescent="0.25">
      <c r="A62" s="446"/>
      <c r="B62" s="420"/>
      <c r="C62" s="398"/>
      <c r="D62" s="418"/>
      <c r="E62" s="398"/>
      <c r="F62" s="426"/>
      <c r="G62" s="423"/>
      <c r="H62" s="315" t="s">
        <v>1</v>
      </c>
      <c r="I62" s="184"/>
      <c r="J62" s="18"/>
      <c r="K62" s="18"/>
      <c r="L62" s="19">
        <v>386</v>
      </c>
      <c r="M62" s="19">
        <v>146</v>
      </c>
      <c r="N62" s="19">
        <v>886</v>
      </c>
      <c r="O62" s="19"/>
      <c r="P62" s="19"/>
      <c r="Q62" s="19"/>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row>
    <row r="63" spans="1:44" ht="12" customHeight="1" x14ac:dyDescent="0.25">
      <c r="A63" s="446"/>
      <c r="B63" s="421"/>
      <c r="C63" s="430"/>
      <c r="D63" s="418"/>
      <c r="E63" s="430"/>
      <c r="F63" s="427"/>
      <c r="G63" s="424"/>
      <c r="H63" s="315" t="s">
        <v>90</v>
      </c>
      <c r="I63" s="184"/>
      <c r="J63" s="18"/>
      <c r="K63" s="18"/>
      <c r="L63" s="19"/>
      <c r="M63" s="19">
        <v>177</v>
      </c>
      <c r="N63" s="19"/>
      <c r="O63" s="19"/>
      <c r="P63" s="19"/>
      <c r="Q63" s="19"/>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row>
    <row r="64" spans="1:44" ht="12.75" customHeight="1" x14ac:dyDescent="0.25">
      <c r="A64" s="446"/>
      <c r="B64" s="419" t="s">
        <v>14</v>
      </c>
      <c r="C64" s="397" t="s">
        <v>27</v>
      </c>
      <c r="D64" s="418" t="s">
        <v>99</v>
      </c>
      <c r="E64" s="397" t="s">
        <v>383</v>
      </c>
      <c r="F64" s="425" t="s">
        <v>266</v>
      </c>
      <c r="G64" s="422" t="s">
        <v>82</v>
      </c>
      <c r="H64" s="187" t="s">
        <v>264</v>
      </c>
      <c r="I64" s="198">
        <f>SUM(I65:I68)</f>
        <v>5610</v>
      </c>
      <c r="J64" s="198">
        <f t="shared" ref="J64:Q64" si="4">SUM(J65:J68)</f>
        <v>4936</v>
      </c>
      <c r="K64" s="198">
        <f t="shared" si="4"/>
        <v>11074</v>
      </c>
      <c r="L64" s="198">
        <f t="shared" si="4"/>
        <v>7500</v>
      </c>
      <c r="M64" s="198">
        <f t="shared" si="4"/>
        <v>4894</v>
      </c>
      <c r="N64" s="198">
        <f t="shared" si="4"/>
        <v>8500</v>
      </c>
      <c r="O64" s="198">
        <f t="shared" si="4"/>
        <v>0</v>
      </c>
      <c r="P64" s="198">
        <f t="shared" si="4"/>
        <v>0</v>
      </c>
      <c r="Q64" s="198">
        <f t="shared" si="4"/>
        <v>0</v>
      </c>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row>
    <row r="65" spans="1:44" ht="12.75" customHeight="1" x14ac:dyDescent="0.25">
      <c r="A65" s="446"/>
      <c r="B65" s="420"/>
      <c r="C65" s="398"/>
      <c r="D65" s="418"/>
      <c r="E65" s="398"/>
      <c r="F65" s="426"/>
      <c r="G65" s="423"/>
      <c r="H65" s="315" t="s">
        <v>89</v>
      </c>
      <c r="I65" s="184">
        <v>5610</v>
      </c>
      <c r="J65" s="18">
        <v>4834</v>
      </c>
      <c r="K65" s="18">
        <v>11074</v>
      </c>
      <c r="L65" s="19">
        <v>7251</v>
      </c>
      <c r="M65" s="19">
        <v>3881</v>
      </c>
      <c r="N65" s="19">
        <v>7751</v>
      </c>
      <c r="O65" s="19"/>
      <c r="P65" s="19"/>
      <c r="Q65" s="19"/>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row>
    <row r="66" spans="1:44" ht="12.75" customHeight="1" x14ac:dyDescent="0.25">
      <c r="A66" s="446"/>
      <c r="B66" s="420"/>
      <c r="C66" s="398"/>
      <c r="D66" s="418"/>
      <c r="E66" s="398"/>
      <c r="F66" s="426"/>
      <c r="G66" s="423"/>
      <c r="H66" s="315" t="s">
        <v>0</v>
      </c>
      <c r="I66" s="184"/>
      <c r="J66" s="18">
        <v>102</v>
      </c>
      <c r="K66" s="18"/>
      <c r="L66" s="19">
        <v>153</v>
      </c>
      <c r="M66" s="19">
        <v>509</v>
      </c>
      <c r="N66" s="19">
        <v>403</v>
      </c>
      <c r="O66" s="19"/>
      <c r="P66" s="19"/>
      <c r="Q66" s="19"/>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row>
    <row r="67" spans="1:44" ht="12.75" customHeight="1" x14ac:dyDescent="0.25">
      <c r="A67" s="446"/>
      <c r="B67" s="420"/>
      <c r="C67" s="398"/>
      <c r="D67" s="418"/>
      <c r="E67" s="398"/>
      <c r="F67" s="426"/>
      <c r="G67" s="423"/>
      <c r="H67" s="315" t="s">
        <v>1</v>
      </c>
      <c r="I67" s="184"/>
      <c r="J67" s="18"/>
      <c r="K67" s="18"/>
      <c r="L67" s="19">
        <v>96</v>
      </c>
      <c r="M67" s="19">
        <v>441</v>
      </c>
      <c r="N67" s="19">
        <v>346</v>
      </c>
      <c r="O67" s="19"/>
      <c r="P67" s="19"/>
      <c r="Q67" s="19"/>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row>
    <row r="68" spans="1:44" ht="51.6" customHeight="1" x14ac:dyDescent="0.25">
      <c r="A68" s="446"/>
      <c r="B68" s="421"/>
      <c r="C68" s="430"/>
      <c r="D68" s="418"/>
      <c r="E68" s="430"/>
      <c r="F68" s="427"/>
      <c r="G68" s="424"/>
      <c r="H68" s="315" t="s">
        <v>90</v>
      </c>
      <c r="I68" s="184"/>
      <c r="J68" s="18"/>
      <c r="K68" s="18"/>
      <c r="L68" s="19"/>
      <c r="M68" s="19">
        <v>63</v>
      </c>
      <c r="N68" s="19"/>
      <c r="O68" s="19"/>
      <c r="P68" s="19"/>
      <c r="Q68" s="19"/>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row>
    <row r="69" spans="1:44" ht="37.15" customHeight="1" x14ac:dyDescent="0.25">
      <c r="A69" s="446"/>
      <c r="B69" s="419" t="s">
        <v>17</v>
      </c>
      <c r="C69" s="397" t="s">
        <v>28</v>
      </c>
      <c r="D69" s="418" t="s">
        <v>99</v>
      </c>
      <c r="E69" s="397" t="s">
        <v>268</v>
      </c>
      <c r="F69" s="425" t="s">
        <v>266</v>
      </c>
      <c r="G69" s="422" t="s">
        <v>82</v>
      </c>
      <c r="H69" s="187" t="s">
        <v>264</v>
      </c>
      <c r="I69" s="199">
        <v>91206</v>
      </c>
      <c r="J69" s="199">
        <f t="shared" ref="J69:Q69" si="5">SUM(J70:J73)</f>
        <v>165074</v>
      </c>
      <c r="K69" s="199">
        <f t="shared" si="5"/>
        <v>145644</v>
      </c>
      <c r="L69" s="199">
        <f t="shared" si="5"/>
        <v>167595</v>
      </c>
      <c r="M69" s="199">
        <v>143122</v>
      </c>
      <c r="N69" s="199">
        <v>177000</v>
      </c>
      <c r="O69" s="199">
        <f t="shared" si="5"/>
        <v>0</v>
      </c>
      <c r="P69" s="199">
        <f t="shared" si="5"/>
        <v>0</v>
      </c>
      <c r="Q69" s="199">
        <f t="shared" si="5"/>
        <v>0</v>
      </c>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row>
    <row r="70" spans="1:44" x14ac:dyDescent="0.25">
      <c r="A70" s="446"/>
      <c r="B70" s="420"/>
      <c r="C70" s="398"/>
      <c r="D70" s="418"/>
      <c r="E70" s="398"/>
      <c r="F70" s="426"/>
      <c r="G70" s="423"/>
      <c r="H70" s="200" t="s">
        <v>89</v>
      </c>
      <c r="I70" s="201">
        <v>91206</v>
      </c>
      <c r="J70" s="202">
        <v>162031</v>
      </c>
      <c r="K70" s="50">
        <v>145644</v>
      </c>
      <c r="L70" s="49">
        <v>162031</v>
      </c>
      <c r="M70" s="49">
        <v>131030</v>
      </c>
      <c r="N70" s="49">
        <v>166676</v>
      </c>
      <c r="O70" s="19"/>
      <c r="P70" s="19"/>
      <c r="Q70" s="19"/>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row>
    <row r="71" spans="1:44" ht="11.45" customHeight="1" x14ac:dyDescent="0.25">
      <c r="A71" s="446"/>
      <c r="B71" s="420"/>
      <c r="C71" s="398"/>
      <c r="D71" s="418"/>
      <c r="E71" s="398"/>
      <c r="F71" s="426"/>
      <c r="G71" s="423"/>
      <c r="H71" s="315" t="s">
        <v>0</v>
      </c>
      <c r="I71" s="184"/>
      <c r="J71" s="18">
        <v>3043</v>
      </c>
      <c r="K71" s="18"/>
      <c r="L71" s="19">
        <v>3403</v>
      </c>
      <c r="M71" s="19">
        <v>10366</v>
      </c>
      <c r="N71" s="22">
        <v>5653</v>
      </c>
      <c r="O71" s="19"/>
      <c r="P71" s="19"/>
      <c r="Q71" s="19"/>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row>
    <row r="72" spans="1:44" ht="10.5" customHeight="1" x14ac:dyDescent="0.25">
      <c r="A72" s="446"/>
      <c r="B72" s="420"/>
      <c r="C72" s="398"/>
      <c r="D72" s="418"/>
      <c r="E72" s="398"/>
      <c r="F72" s="426"/>
      <c r="G72" s="423"/>
      <c r="H72" s="315" t="s">
        <v>1</v>
      </c>
      <c r="I72" s="184"/>
      <c r="J72" s="18"/>
      <c r="K72" s="18"/>
      <c r="L72" s="19">
        <v>2161</v>
      </c>
      <c r="M72" s="53">
        <v>594</v>
      </c>
      <c r="N72" s="25">
        <v>4671</v>
      </c>
      <c r="O72" s="55"/>
      <c r="P72" s="19"/>
      <c r="Q72" s="19"/>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row>
    <row r="73" spans="1:44" ht="12.75" customHeight="1" x14ac:dyDescent="0.25">
      <c r="A73" s="446"/>
      <c r="B73" s="458"/>
      <c r="C73" s="431"/>
      <c r="D73" s="418"/>
      <c r="E73" s="431"/>
      <c r="F73" s="443"/>
      <c r="G73" s="424"/>
      <c r="H73" s="314" t="s">
        <v>90</v>
      </c>
      <c r="I73" s="186"/>
      <c r="J73" s="21"/>
      <c r="K73" s="21"/>
      <c r="L73" s="22"/>
      <c r="M73" s="54">
        <v>1132</v>
      </c>
      <c r="N73" s="203"/>
      <c r="O73" s="52"/>
      <c r="P73" s="22"/>
      <c r="Q73" s="2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row>
    <row r="74" spans="1:44" ht="12.75" customHeight="1" x14ac:dyDescent="0.25">
      <c r="A74" s="446"/>
      <c r="B74" s="448" t="s">
        <v>19</v>
      </c>
      <c r="C74" s="407" t="s">
        <v>395</v>
      </c>
      <c r="D74" s="418" t="s">
        <v>99</v>
      </c>
      <c r="E74" s="407" t="s">
        <v>394</v>
      </c>
      <c r="F74" s="451" t="s">
        <v>269</v>
      </c>
      <c r="G74" s="422" t="s">
        <v>82</v>
      </c>
      <c r="H74" s="187" t="s">
        <v>264</v>
      </c>
      <c r="I74" s="155">
        <v>1100</v>
      </c>
      <c r="J74" s="155">
        <f t="shared" ref="J74:Q74" si="6">SUM(J75:J78)</f>
        <v>3800</v>
      </c>
      <c r="K74" s="155">
        <f t="shared" si="6"/>
        <v>1079</v>
      </c>
      <c r="L74" s="155">
        <f t="shared" si="6"/>
        <v>3800</v>
      </c>
      <c r="M74" s="155">
        <v>1100</v>
      </c>
      <c r="N74" s="155">
        <v>850</v>
      </c>
      <c r="O74" s="155">
        <f t="shared" si="6"/>
        <v>0</v>
      </c>
      <c r="P74" s="155">
        <f t="shared" si="6"/>
        <v>0</v>
      </c>
      <c r="Q74" s="155">
        <f t="shared" si="6"/>
        <v>0</v>
      </c>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row>
    <row r="75" spans="1:44" ht="12.75" customHeight="1" x14ac:dyDescent="0.25">
      <c r="A75" s="446"/>
      <c r="B75" s="449"/>
      <c r="C75" s="408"/>
      <c r="D75" s="418"/>
      <c r="E75" s="408"/>
      <c r="F75" s="452"/>
      <c r="G75" s="423"/>
      <c r="H75" s="315" t="s">
        <v>89</v>
      </c>
      <c r="I75" s="182">
        <v>1100</v>
      </c>
      <c r="J75" s="24">
        <v>3800</v>
      </c>
      <c r="K75" s="24">
        <v>1079</v>
      </c>
      <c r="L75" s="25">
        <v>3800</v>
      </c>
      <c r="M75" s="25">
        <v>1100</v>
      </c>
      <c r="N75" s="25">
        <v>850</v>
      </c>
      <c r="O75" s="25"/>
      <c r="P75" s="25"/>
      <c r="Q75" s="25"/>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row>
    <row r="76" spans="1:44" ht="12.75" customHeight="1" x14ac:dyDescent="0.25">
      <c r="A76" s="446"/>
      <c r="B76" s="449"/>
      <c r="C76" s="408"/>
      <c r="D76" s="418"/>
      <c r="E76" s="408"/>
      <c r="F76" s="452"/>
      <c r="G76" s="423"/>
      <c r="H76" s="315" t="s">
        <v>0</v>
      </c>
      <c r="I76" s="182"/>
      <c r="J76" s="24"/>
      <c r="K76" s="24"/>
      <c r="L76" s="25"/>
      <c r="M76" s="25">
        <v>0</v>
      </c>
      <c r="N76" s="25"/>
      <c r="O76" s="25"/>
      <c r="P76" s="25"/>
      <c r="Q76" s="25"/>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row>
    <row r="77" spans="1:44" ht="12.75" customHeight="1" x14ac:dyDescent="0.25">
      <c r="A77" s="446"/>
      <c r="B77" s="449"/>
      <c r="C77" s="408"/>
      <c r="D77" s="418"/>
      <c r="E77" s="408"/>
      <c r="F77" s="452"/>
      <c r="G77" s="423"/>
      <c r="H77" s="315" t="s">
        <v>1</v>
      </c>
      <c r="I77" s="182"/>
      <c r="J77" s="24"/>
      <c r="K77" s="24"/>
      <c r="L77" s="25"/>
      <c r="M77" s="25">
        <v>0</v>
      </c>
      <c r="N77" s="25"/>
      <c r="O77" s="25"/>
      <c r="P77" s="25"/>
      <c r="Q77" s="25"/>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row>
    <row r="78" spans="1:44" x14ac:dyDescent="0.25">
      <c r="A78" s="446"/>
      <c r="B78" s="450"/>
      <c r="C78" s="409"/>
      <c r="D78" s="418"/>
      <c r="E78" s="409"/>
      <c r="F78" s="453"/>
      <c r="G78" s="424"/>
      <c r="H78" s="315" t="s">
        <v>90</v>
      </c>
      <c r="I78" s="182"/>
      <c r="J78" s="24"/>
      <c r="K78" s="24"/>
      <c r="L78" s="25"/>
      <c r="M78" s="25">
        <v>0</v>
      </c>
      <c r="N78" s="25"/>
      <c r="O78" s="25"/>
      <c r="P78" s="25"/>
      <c r="Q78" s="25"/>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row>
    <row r="79" spans="1:44" ht="12.75" customHeight="1" x14ac:dyDescent="0.25">
      <c r="A79" s="446"/>
      <c r="B79" s="448" t="s">
        <v>76</v>
      </c>
      <c r="C79" s="407" t="s">
        <v>243</v>
      </c>
      <c r="D79" s="418" t="s">
        <v>99</v>
      </c>
      <c r="E79" s="407" t="s">
        <v>270</v>
      </c>
      <c r="F79" s="425" t="s">
        <v>106</v>
      </c>
      <c r="G79" s="422" t="s">
        <v>82</v>
      </c>
      <c r="H79" s="187" t="s">
        <v>264</v>
      </c>
      <c r="I79" s="182"/>
      <c r="J79" s="24"/>
      <c r="K79" s="24"/>
      <c r="L79" s="25"/>
      <c r="M79" s="25"/>
      <c r="N79" s="151" t="s">
        <v>260</v>
      </c>
      <c r="O79" s="25"/>
      <c r="P79" s="25"/>
      <c r="Q79" s="25"/>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row>
    <row r="80" spans="1:44" ht="12.75" customHeight="1" x14ac:dyDescent="0.25">
      <c r="A80" s="446"/>
      <c r="B80" s="449"/>
      <c r="C80" s="408"/>
      <c r="D80" s="418"/>
      <c r="E80" s="408"/>
      <c r="F80" s="426"/>
      <c r="G80" s="423"/>
      <c r="H80" s="315" t="s">
        <v>89</v>
      </c>
      <c r="I80" s="182"/>
      <c r="J80" s="24"/>
      <c r="K80" s="24"/>
      <c r="L80" s="25"/>
      <c r="M80" s="25"/>
      <c r="N80" s="151" t="s">
        <v>260</v>
      </c>
      <c r="O80" s="25"/>
      <c r="P80" s="25"/>
      <c r="Q80" s="25"/>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row>
    <row r="81" spans="1:44" ht="12.75" customHeight="1" x14ac:dyDescent="0.25">
      <c r="A81" s="446"/>
      <c r="B81" s="449"/>
      <c r="C81" s="408"/>
      <c r="D81" s="418"/>
      <c r="E81" s="408"/>
      <c r="F81" s="426"/>
      <c r="G81" s="423"/>
      <c r="H81" s="315"/>
      <c r="I81" s="182"/>
      <c r="J81" s="24"/>
      <c r="K81" s="24"/>
      <c r="L81" s="25"/>
      <c r="M81" s="25"/>
      <c r="N81" s="151"/>
      <c r="O81" s="25"/>
      <c r="P81" s="25"/>
      <c r="Q81" s="25"/>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row>
    <row r="82" spans="1:44" ht="12.75" customHeight="1" x14ac:dyDescent="0.25">
      <c r="A82" s="446"/>
      <c r="B82" s="449"/>
      <c r="C82" s="408"/>
      <c r="D82" s="418"/>
      <c r="E82" s="408"/>
      <c r="F82" s="426"/>
      <c r="G82" s="423"/>
      <c r="H82" s="315"/>
      <c r="I82" s="182"/>
      <c r="J82" s="24"/>
      <c r="K82" s="24"/>
      <c r="L82" s="25"/>
      <c r="M82" s="25"/>
      <c r="N82" s="151"/>
      <c r="O82" s="25"/>
      <c r="P82" s="25"/>
      <c r="Q82" s="25"/>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row>
    <row r="83" spans="1:44" ht="12.75" customHeight="1" x14ac:dyDescent="0.25">
      <c r="A83" s="447"/>
      <c r="B83" s="450"/>
      <c r="C83" s="409"/>
      <c r="D83" s="418"/>
      <c r="E83" s="409"/>
      <c r="F83" s="443"/>
      <c r="G83" s="424"/>
      <c r="H83" s="315"/>
      <c r="I83" s="182"/>
      <c r="J83" s="24"/>
      <c r="K83" s="24"/>
      <c r="L83" s="25"/>
      <c r="M83" s="25"/>
      <c r="N83" s="151"/>
      <c r="O83" s="25"/>
      <c r="P83" s="25"/>
      <c r="Q83" s="25"/>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row>
    <row r="84" spans="1:44" ht="12.75" customHeight="1" x14ac:dyDescent="0.25">
      <c r="A84" s="173"/>
      <c r="B84" s="204"/>
      <c r="C84" s="205"/>
      <c r="D84" s="188"/>
      <c r="E84" s="188"/>
      <c r="F84" s="188"/>
      <c r="G84" s="188"/>
      <c r="H84" s="188"/>
      <c r="I84" s="204"/>
      <c r="J84" s="7"/>
      <c r="K84" s="7"/>
      <c r="L84" s="7"/>
      <c r="M84" s="7"/>
      <c r="N84" s="7"/>
      <c r="O84" s="7"/>
      <c r="P84" s="7"/>
      <c r="Q84" s="7"/>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12"/>
      <c r="AQ84" s="112"/>
      <c r="AR84" s="112"/>
    </row>
    <row r="85" spans="1:44" s="112" customFormat="1" ht="12.75" customHeight="1" x14ac:dyDescent="0.2">
      <c r="A85" s="17" t="s">
        <v>91</v>
      </c>
      <c r="B85" s="157"/>
      <c r="C85" s="157"/>
      <c r="D85" s="157"/>
      <c r="E85" s="157"/>
      <c r="F85" s="157"/>
      <c r="G85" s="158"/>
      <c r="H85" s="8"/>
      <c r="I85" s="8"/>
      <c r="J85" s="9"/>
      <c r="K85" s="9"/>
      <c r="L85" s="9"/>
      <c r="M85" s="9"/>
      <c r="N85" s="9"/>
      <c r="O85" s="9"/>
    </row>
    <row r="86" spans="1:44" s="112" customFormat="1" ht="12.75" customHeight="1" x14ac:dyDescent="0.2">
      <c r="A86" s="338" t="s">
        <v>107</v>
      </c>
      <c r="B86" s="338"/>
      <c r="C86" s="338"/>
      <c r="D86" s="338"/>
      <c r="E86" s="338"/>
      <c r="F86" s="338"/>
      <c r="G86" s="338"/>
      <c r="H86" s="338"/>
      <c r="I86" s="338"/>
      <c r="J86" s="338"/>
      <c r="K86" s="338"/>
      <c r="L86" s="338"/>
      <c r="M86" s="338"/>
      <c r="N86" s="338"/>
      <c r="O86" s="338"/>
      <c r="P86" s="338"/>
      <c r="Q86" s="338"/>
    </row>
    <row r="87" spans="1:44" s="112" customFormat="1" ht="12.75" customHeight="1" x14ac:dyDescent="0.2">
      <c r="A87" s="338" t="s">
        <v>108</v>
      </c>
      <c r="B87" s="338"/>
      <c r="C87" s="338"/>
      <c r="D87" s="338"/>
      <c r="E87" s="338"/>
      <c r="F87" s="338"/>
      <c r="G87" s="338"/>
      <c r="H87" s="338"/>
      <c r="I87" s="338"/>
      <c r="J87" s="338"/>
      <c r="K87" s="338"/>
      <c r="L87" s="338"/>
      <c r="M87" s="338"/>
      <c r="N87" s="338"/>
      <c r="O87" s="338"/>
      <c r="P87" s="338"/>
      <c r="Q87" s="338"/>
    </row>
    <row r="88" spans="1:44" s="112" customFormat="1" ht="12.75" customHeight="1" x14ac:dyDescent="0.2">
      <c r="A88" s="338" t="s">
        <v>109</v>
      </c>
      <c r="B88" s="338"/>
      <c r="C88" s="338"/>
      <c r="D88" s="338"/>
      <c r="E88" s="338"/>
      <c r="F88" s="338"/>
      <c r="G88" s="338"/>
      <c r="H88" s="338"/>
      <c r="I88" s="338"/>
      <c r="J88" s="338"/>
      <c r="K88" s="338"/>
      <c r="L88" s="338"/>
      <c r="M88" s="338"/>
      <c r="N88" s="338"/>
      <c r="O88" s="338"/>
      <c r="P88" s="338"/>
      <c r="Q88" s="338"/>
    </row>
    <row r="89" spans="1:44" s="112" customFormat="1" ht="12.75" customHeight="1" x14ac:dyDescent="0.2">
      <c r="A89" s="338" t="s">
        <v>110</v>
      </c>
      <c r="B89" s="338"/>
      <c r="C89" s="338"/>
      <c r="D89" s="338"/>
      <c r="E89" s="338"/>
      <c r="F89" s="338"/>
      <c r="G89" s="338"/>
      <c r="H89" s="338"/>
      <c r="I89" s="338"/>
      <c r="J89" s="338"/>
      <c r="K89" s="338"/>
      <c r="L89" s="338"/>
      <c r="M89" s="338"/>
      <c r="N89" s="338"/>
      <c r="O89" s="338"/>
      <c r="P89" s="338"/>
      <c r="Q89" s="338"/>
    </row>
    <row r="90" spans="1:44" s="278" customFormat="1" ht="12.75" customHeight="1" x14ac:dyDescent="0.25">
      <c r="A90" s="383" t="s">
        <v>111</v>
      </c>
      <c r="B90" s="383"/>
      <c r="C90" s="383"/>
      <c r="D90" s="383"/>
      <c r="E90" s="383"/>
      <c r="F90" s="383"/>
      <c r="G90" s="383"/>
      <c r="H90" s="383"/>
      <c r="I90" s="383"/>
      <c r="J90" s="383"/>
      <c r="K90" s="383"/>
      <c r="L90" s="383"/>
      <c r="M90" s="383"/>
      <c r="N90" s="383"/>
      <c r="O90" s="383"/>
      <c r="P90" s="383"/>
      <c r="Q90" s="383"/>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row>
    <row r="91" spans="1:44" ht="12.75" customHeight="1" x14ac:dyDescent="0.25">
      <c r="A91" s="172"/>
      <c r="B91" s="111"/>
      <c r="C91" s="310"/>
      <c r="D91" s="310"/>
      <c r="E91" s="310"/>
      <c r="F91" s="310"/>
      <c r="G91" s="310"/>
      <c r="H91" s="310"/>
      <c r="I91" s="288"/>
      <c r="J91" s="288"/>
      <c r="K91" s="288"/>
      <c r="L91" s="288"/>
      <c r="M91" s="288"/>
      <c r="N91" s="288"/>
      <c r="O91" s="288"/>
      <c r="P91" s="288"/>
      <c r="Q91" s="288"/>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row>
    <row r="92" spans="1:44" ht="12.75" customHeight="1" x14ac:dyDescent="0.25">
      <c r="A92" s="173"/>
      <c r="B92" s="174"/>
      <c r="C92" s="174"/>
      <c r="D92" s="175"/>
      <c r="E92" s="175"/>
      <c r="F92" s="175"/>
      <c r="G92" s="175"/>
      <c r="H92" s="175"/>
      <c r="I92" s="175"/>
      <c r="J92" s="411">
        <v>2017</v>
      </c>
      <c r="K92" s="412"/>
      <c r="L92" s="413">
        <v>2018</v>
      </c>
      <c r="M92" s="414"/>
      <c r="N92" s="415">
        <v>2019</v>
      </c>
      <c r="O92" s="414"/>
      <c r="P92" s="415">
        <v>2020</v>
      </c>
      <c r="Q92" s="414"/>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row>
    <row r="93" spans="1:44" x14ac:dyDescent="0.25">
      <c r="A93" s="189" t="s">
        <v>2</v>
      </c>
      <c r="B93" s="190" t="s">
        <v>3</v>
      </c>
      <c r="C93" s="191" t="s">
        <v>23</v>
      </c>
      <c r="D93" s="191" t="s">
        <v>69</v>
      </c>
      <c r="E93" s="191" t="s">
        <v>67</v>
      </c>
      <c r="F93" s="191" t="s">
        <v>68</v>
      </c>
      <c r="G93" s="191" t="s">
        <v>70</v>
      </c>
      <c r="H93" s="160" t="s">
        <v>95</v>
      </c>
      <c r="I93" s="206" t="s">
        <v>5</v>
      </c>
      <c r="J93" s="196" t="s">
        <v>105</v>
      </c>
      <c r="K93" s="196" t="s">
        <v>285</v>
      </c>
      <c r="L93" s="196" t="s">
        <v>105</v>
      </c>
      <c r="M93" s="196" t="s">
        <v>285</v>
      </c>
      <c r="N93" s="196" t="s">
        <v>105</v>
      </c>
      <c r="O93" s="196" t="s">
        <v>285</v>
      </c>
      <c r="P93" s="196" t="s">
        <v>105</v>
      </c>
      <c r="Q93" s="196" t="s">
        <v>285</v>
      </c>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row>
    <row r="94" spans="1:44" ht="12.75" customHeight="1" x14ac:dyDescent="0.25">
      <c r="A94" s="417" t="s">
        <v>29</v>
      </c>
      <c r="B94" s="419" t="s">
        <v>6</v>
      </c>
      <c r="C94" s="397" t="s">
        <v>30</v>
      </c>
      <c r="D94" s="418" t="s">
        <v>99</v>
      </c>
      <c r="E94" s="397" t="s">
        <v>272</v>
      </c>
      <c r="F94" s="397" t="s">
        <v>271</v>
      </c>
      <c r="G94" s="422" t="s">
        <v>82</v>
      </c>
      <c r="H94" s="187" t="s">
        <v>264</v>
      </c>
      <c r="I94" s="207">
        <f>SUM(I95:I98)</f>
        <v>532000</v>
      </c>
      <c r="J94" s="207">
        <f t="shared" ref="J94:Q94" si="7">SUM(J95:J98)</f>
        <v>499900</v>
      </c>
      <c r="K94" s="207">
        <f t="shared" si="7"/>
        <v>0</v>
      </c>
      <c r="L94" s="207">
        <f t="shared" si="7"/>
        <v>290000</v>
      </c>
      <c r="M94" s="207">
        <f t="shared" si="7"/>
        <v>0</v>
      </c>
      <c r="N94" s="207">
        <f t="shared" si="7"/>
        <v>338800</v>
      </c>
      <c r="O94" s="207">
        <f t="shared" si="7"/>
        <v>0</v>
      </c>
      <c r="P94" s="207">
        <f t="shared" si="7"/>
        <v>0</v>
      </c>
      <c r="Q94" s="155">
        <f t="shared" si="7"/>
        <v>0</v>
      </c>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row>
    <row r="95" spans="1:44" ht="12.75" customHeight="1" x14ac:dyDescent="0.25">
      <c r="A95" s="417"/>
      <c r="B95" s="420"/>
      <c r="C95" s="398"/>
      <c r="D95" s="418"/>
      <c r="E95" s="398"/>
      <c r="F95" s="398"/>
      <c r="G95" s="423"/>
      <c r="H95" s="315" t="s">
        <v>89</v>
      </c>
      <c r="I95" s="182">
        <v>532000</v>
      </c>
      <c r="J95" s="24">
        <v>429000</v>
      </c>
      <c r="K95" s="24"/>
      <c r="L95" s="25">
        <v>290000</v>
      </c>
      <c r="M95" s="25"/>
      <c r="N95" s="25">
        <v>290000</v>
      </c>
      <c r="O95" s="25"/>
      <c r="P95" s="25"/>
      <c r="Q95" s="25"/>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row>
    <row r="96" spans="1:44" ht="12.75" customHeight="1" x14ac:dyDescent="0.25">
      <c r="A96" s="417"/>
      <c r="B96" s="420"/>
      <c r="C96" s="398"/>
      <c r="D96" s="418"/>
      <c r="E96" s="398"/>
      <c r="F96" s="398"/>
      <c r="G96" s="423"/>
      <c r="H96" s="315" t="s">
        <v>0</v>
      </c>
      <c r="I96" s="182"/>
      <c r="J96" s="24">
        <v>31500</v>
      </c>
      <c r="K96" s="24"/>
      <c r="L96" s="25">
        <v>0</v>
      </c>
      <c r="M96" s="25"/>
      <c r="N96" s="64">
        <v>28800</v>
      </c>
      <c r="O96" s="25"/>
      <c r="P96" s="25"/>
      <c r="Q96" s="25"/>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row>
    <row r="97" spans="1:44" ht="12.75" customHeight="1" x14ac:dyDescent="0.25">
      <c r="A97" s="417"/>
      <c r="B97" s="420"/>
      <c r="C97" s="398"/>
      <c r="D97" s="418"/>
      <c r="E97" s="398"/>
      <c r="F97" s="398"/>
      <c r="G97" s="423"/>
      <c r="H97" s="315" t="s">
        <v>1</v>
      </c>
      <c r="I97" s="182"/>
      <c r="J97" s="24">
        <v>20000</v>
      </c>
      <c r="K97" s="24"/>
      <c r="L97" s="25">
        <v>0</v>
      </c>
      <c r="M97" s="25"/>
      <c r="N97" s="64">
        <v>20000</v>
      </c>
      <c r="O97" s="25"/>
      <c r="P97" s="25"/>
      <c r="Q97" s="25"/>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row>
    <row r="98" spans="1:44" ht="12.75" customHeight="1" x14ac:dyDescent="0.25">
      <c r="A98" s="417"/>
      <c r="B98" s="420"/>
      <c r="C98" s="398"/>
      <c r="D98" s="418"/>
      <c r="E98" s="398"/>
      <c r="F98" s="398"/>
      <c r="G98" s="423"/>
      <c r="H98" s="315" t="s">
        <v>90</v>
      </c>
      <c r="I98" s="182"/>
      <c r="J98" s="24">
        <v>19400</v>
      </c>
      <c r="K98" s="24"/>
      <c r="L98" s="25">
        <v>0</v>
      </c>
      <c r="M98" s="25"/>
      <c r="N98" s="25">
        <v>0</v>
      </c>
      <c r="O98" s="25"/>
      <c r="P98" s="25"/>
      <c r="Q98" s="25"/>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row>
    <row r="99" spans="1:44" ht="12.75" customHeight="1" x14ac:dyDescent="0.25">
      <c r="A99" s="417"/>
      <c r="B99" s="463" t="s">
        <v>9</v>
      </c>
      <c r="C99" s="418" t="s">
        <v>31</v>
      </c>
      <c r="D99" s="418" t="s">
        <v>99</v>
      </c>
      <c r="E99" s="418" t="s">
        <v>384</v>
      </c>
      <c r="F99" s="418" t="s">
        <v>112</v>
      </c>
      <c r="G99" s="418" t="s">
        <v>82</v>
      </c>
      <c r="H99" s="187" t="s">
        <v>264</v>
      </c>
      <c r="I99" s="155">
        <f>SUM(I100:I103)</f>
        <v>66108</v>
      </c>
      <c r="J99" s="155">
        <f t="shared" ref="J99:Q99" si="8">SUM(J100:J103)</f>
        <v>100000</v>
      </c>
      <c r="K99" s="155">
        <f t="shared" si="8"/>
        <v>86131</v>
      </c>
      <c r="L99" s="155">
        <f t="shared" si="8"/>
        <v>94000</v>
      </c>
      <c r="M99" s="155">
        <f t="shared" si="8"/>
        <v>55979</v>
      </c>
      <c r="N99" s="155">
        <f t="shared" si="8"/>
        <v>94000</v>
      </c>
      <c r="O99" s="155">
        <f t="shared" si="8"/>
        <v>0</v>
      </c>
      <c r="P99" s="155">
        <f t="shared" si="8"/>
        <v>0</v>
      </c>
      <c r="Q99" s="155">
        <f t="shared" si="8"/>
        <v>0</v>
      </c>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row>
    <row r="100" spans="1:44" ht="12.75" customHeight="1" x14ac:dyDescent="0.25">
      <c r="A100" s="417"/>
      <c r="B100" s="463"/>
      <c r="C100" s="418"/>
      <c r="D100" s="418"/>
      <c r="E100" s="418"/>
      <c r="F100" s="418"/>
      <c r="G100" s="418"/>
      <c r="H100" s="315" t="s">
        <v>89</v>
      </c>
      <c r="I100" s="182">
        <v>66108</v>
      </c>
      <c r="J100" s="24">
        <v>81015</v>
      </c>
      <c r="K100" s="24">
        <v>86131</v>
      </c>
      <c r="L100" s="25">
        <v>76154</v>
      </c>
      <c r="M100" s="25">
        <v>55699</v>
      </c>
      <c r="N100" s="25">
        <v>76154</v>
      </c>
      <c r="O100" s="25"/>
      <c r="P100" s="25"/>
      <c r="Q100" s="25"/>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row>
    <row r="101" spans="1:44" ht="12.75" customHeight="1" x14ac:dyDescent="0.25">
      <c r="A101" s="417"/>
      <c r="B101" s="463"/>
      <c r="C101" s="418"/>
      <c r="D101" s="418"/>
      <c r="E101" s="418"/>
      <c r="F101" s="418"/>
      <c r="G101" s="418"/>
      <c r="H101" s="315" t="s">
        <v>0</v>
      </c>
      <c r="I101" s="182"/>
      <c r="J101" s="24">
        <v>1701</v>
      </c>
      <c r="K101" s="24"/>
      <c r="L101" s="25">
        <v>1599</v>
      </c>
      <c r="M101" s="25">
        <v>88</v>
      </c>
      <c r="N101" s="25">
        <v>1599</v>
      </c>
      <c r="O101" s="25"/>
      <c r="P101" s="25"/>
      <c r="Q101" s="25"/>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row>
    <row r="102" spans="1:44" ht="12.75" customHeight="1" x14ac:dyDescent="0.25">
      <c r="A102" s="417"/>
      <c r="B102" s="463"/>
      <c r="C102" s="418"/>
      <c r="D102" s="418"/>
      <c r="E102" s="418"/>
      <c r="F102" s="418"/>
      <c r="G102" s="418"/>
      <c r="H102" s="315" t="s">
        <v>1</v>
      </c>
      <c r="I102" s="182"/>
      <c r="J102" s="24">
        <v>1081</v>
      </c>
      <c r="K102" s="24"/>
      <c r="L102" s="25">
        <v>1016</v>
      </c>
      <c r="M102" s="25">
        <v>0</v>
      </c>
      <c r="N102" s="25">
        <v>1016</v>
      </c>
      <c r="O102" s="25"/>
      <c r="P102" s="25"/>
      <c r="Q102" s="25"/>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row>
    <row r="103" spans="1:44" ht="12.75" customHeight="1" x14ac:dyDescent="0.25">
      <c r="A103" s="417"/>
      <c r="B103" s="463"/>
      <c r="C103" s="418"/>
      <c r="D103" s="418"/>
      <c r="E103" s="418"/>
      <c r="F103" s="418"/>
      <c r="G103" s="418"/>
      <c r="H103" s="315" t="s">
        <v>90</v>
      </c>
      <c r="I103" s="182"/>
      <c r="J103" s="24">
        <v>16203</v>
      </c>
      <c r="K103" s="24"/>
      <c r="L103" s="25">
        <v>15231</v>
      </c>
      <c r="M103" s="25">
        <v>192</v>
      </c>
      <c r="N103" s="25">
        <v>15231</v>
      </c>
      <c r="O103" s="25"/>
      <c r="P103" s="25"/>
      <c r="Q103" s="25"/>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c r="AO103" s="112"/>
      <c r="AP103" s="112"/>
      <c r="AQ103" s="112"/>
      <c r="AR103" s="112"/>
    </row>
    <row r="104" spans="1:44" ht="12.75" customHeight="1" x14ac:dyDescent="0.25">
      <c r="A104" s="173"/>
      <c r="B104" s="173"/>
      <c r="C104" s="208"/>
      <c r="D104" s="310"/>
      <c r="E104" s="310"/>
      <c r="F104" s="310"/>
      <c r="G104" s="310"/>
      <c r="H104" s="310"/>
      <c r="I104" s="173"/>
      <c r="J104" s="111"/>
      <c r="K104" s="111"/>
      <c r="L104" s="111"/>
      <c r="M104" s="111"/>
      <c r="N104" s="111"/>
      <c r="O104" s="111"/>
      <c r="P104" s="111"/>
      <c r="Q104" s="111"/>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row>
    <row r="105" spans="1:44" s="112" customFormat="1" ht="12.75" customHeight="1" x14ac:dyDescent="0.2">
      <c r="A105" s="17" t="s">
        <v>92</v>
      </c>
      <c r="B105" s="157"/>
      <c r="C105" s="157"/>
      <c r="D105" s="157"/>
      <c r="E105" s="157"/>
      <c r="F105" s="157"/>
      <c r="G105" s="158"/>
      <c r="H105" s="8"/>
      <c r="I105" s="8"/>
      <c r="J105" s="9"/>
      <c r="K105" s="9"/>
      <c r="L105" s="9"/>
      <c r="M105" s="9"/>
      <c r="N105" s="9"/>
      <c r="O105" s="9"/>
    </row>
    <row r="106" spans="1:44" s="112" customFormat="1" ht="12.75" customHeight="1" x14ac:dyDescent="0.2">
      <c r="A106" s="338" t="s">
        <v>113</v>
      </c>
      <c r="B106" s="338"/>
      <c r="C106" s="338"/>
      <c r="D106" s="338"/>
      <c r="E106" s="338"/>
      <c r="F106" s="338"/>
      <c r="G106" s="338"/>
      <c r="H106" s="338"/>
      <c r="I106" s="338"/>
      <c r="J106" s="338"/>
      <c r="K106" s="338"/>
      <c r="L106" s="338"/>
      <c r="M106" s="338"/>
      <c r="N106" s="338"/>
      <c r="O106" s="338"/>
      <c r="P106" s="338"/>
      <c r="Q106" s="338"/>
    </row>
    <row r="107" spans="1:44" s="112" customFormat="1" ht="12.75" customHeight="1" x14ac:dyDescent="0.2">
      <c r="A107" s="338" t="s">
        <v>114</v>
      </c>
      <c r="B107" s="338"/>
      <c r="C107" s="338"/>
      <c r="D107" s="338"/>
      <c r="E107" s="338"/>
      <c r="F107" s="338"/>
      <c r="G107" s="338"/>
      <c r="H107" s="338"/>
      <c r="I107" s="338"/>
      <c r="J107" s="338"/>
      <c r="K107" s="338"/>
      <c r="L107" s="338"/>
      <c r="M107" s="338"/>
      <c r="N107" s="338"/>
      <c r="O107" s="338"/>
      <c r="P107" s="338"/>
      <c r="Q107" s="338"/>
    </row>
    <row r="108" spans="1:44" s="278" customFormat="1" ht="12.75" customHeight="1" x14ac:dyDescent="0.25">
      <c r="A108" s="383" t="s">
        <v>115</v>
      </c>
      <c r="B108" s="383"/>
      <c r="C108" s="383"/>
      <c r="D108" s="383"/>
      <c r="E108" s="383"/>
      <c r="F108" s="383"/>
      <c r="G108" s="383"/>
      <c r="H108" s="383"/>
      <c r="I108" s="383"/>
      <c r="J108" s="383"/>
      <c r="K108" s="383"/>
      <c r="L108" s="383"/>
      <c r="M108" s="383"/>
      <c r="N108" s="383"/>
      <c r="O108" s="383"/>
      <c r="P108" s="383"/>
      <c r="Q108" s="383"/>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c r="AO108" s="112"/>
      <c r="AP108" s="112"/>
    </row>
    <row r="109" spans="1:44" ht="12.75" customHeight="1" x14ac:dyDescent="0.25">
      <c r="A109" s="173"/>
      <c r="B109" s="410"/>
      <c r="C109" s="388"/>
      <c r="D109" s="278"/>
      <c r="E109" s="278"/>
      <c r="F109" s="278"/>
      <c r="G109" s="278"/>
      <c r="H109" s="278"/>
      <c r="I109" s="416"/>
      <c r="J109" s="388"/>
      <c r="K109" s="388"/>
      <c r="L109" s="389"/>
      <c r="M109" s="389"/>
      <c r="N109" s="389"/>
      <c r="O109" s="389"/>
      <c r="P109" s="389"/>
      <c r="Q109" s="389"/>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row>
    <row r="110" spans="1:44" ht="12.75" customHeight="1" x14ac:dyDescent="0.25">
      <c r="A110" s="111"/>
      <c r="B110" s="175"/>
      <c r="C110" s="175"/>
      <c r="D110" s="175"/>
      <c r="E110" s="175"/>
      <c r="F110" s="175"/>
      <c r="G110" s="175"/>
      <c r="H110" s="175"/>
      <c r="I110" s="175"/>
      <c r="J110" s="411">
        <v>2017</v>
      </c>
      <c r="K110" s="412"/>
      <c r="L110" s="413">
        <v>2018</v>
      </c>
      <c r="M110" s="414"/>
      <c r="N110" s="415">
        <v>2019</v>
      </c>
      <c r="O110" s="414"/>
      <c r="P110" s="415">
        <v>2020</v>
      </c>
      <c r="Q110" s="414"/>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row>
    <row r="111" spans="1:44" x14ac:dyDescent="0.25">
      <c r="A111" s="209" t="s">
        <v>2</v>
      </c>
      <c r="B111" s="210" t="s">
        <v>3</v>
      </c>
      <c r="C111" s="211" t="s">
        <v>23</v>
      </c>
      <c r="D111" s="211" t="s">
        <v>69</v>
      </c>
      <c r="E111" s="211" t="s">
        <v>67</v>
      </c>
      <c r="F111" s="211" t="s">
        <v>68</v>
      </c>
      <c r="G111" s="211" t="s">
        <v>70</v>
      </c>
      <c r="H111" s="211" t="s">
        <v>95</v>
      </c>
      <c r="I111" s="162" t="s">
        <v>5</v>
      </c>
      <c r="J111" s="196" t="s">
        <v>105</v>
      </c>
      <c r="K111" s="196" t="s">
        <v>285</v>
      </c>
      <c r="L111" s="196" t="s">
        <v>105</v>
      </c>
      <c r="M111" s="196" t="s">
        <v>285</v>
      </c>
      <c r="N111" s="196" t="s">
        <v>105</v>
      </c>
      <c r="O111" s="196" t="s">
        <v>285</v>
      </c>
      <c r="P111" s="196" t="s">
        <v>105</v>
      </c>
      <c r="Q111" s="196" t="s">
        <v>285</v>
      </c>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c r="AO111" s="112"/>
      <c r="AP111" s="112"/>
      <c r="AQ111" s="112"/>
      <c r="AR111" s="112"/>
    </row>
    <row r="112" spans="1:44" ht="12.75" customHeight="1" x14ac:dyDescent="0.25">
      <c r="A112" s="417" t="s">
        <v>355</v>
      </c>
      <c r="B112" s="418" t="s">
        <v>6</v>
      </c>
      <c r="C112" s="418" t="s">
        <v>32</v>
      </c>
      <c r="D112" s="418" t="s">
        <v>99</v>
      </c>
      <c r="E112" s="333" t="s">
        <v>393</v>
      </c>
      <c r="F112" s="418" t="s">
        <v>273</v>
      </c>
      <c r="G112" s="418" t="s">
        <v>82</v>
      </c>
      <c r="H112" s="187" t="s">
        <v>264</v>
      </c>
      <c r="I112" s="155">
        <f>SUM(I113:I116)</f>
        <v>6386</v>
      </c>
      <c r="J112" s="155">
        <f t="shared" ref="J112:Q112" si="9">SUM(J113:J116)</f>
        <v>16831</v>
      </c>
      <c r="K112" s="155">
        <f t="shared" si="9"/>
        <v>20056</v>
      </c>
      <c r="L112" s="155">
        <f t="shared" si="9"/>
        <v>16000</v>
      </c>
      <c r="M112" s="155">
        <f t="shared" si="9"/>
        <v>10138</v>
      </c>
      <c r="N112" s="155">
        <f t="shared" si="9"/>
        <v>17370</v>
      </c>
      <c r="O112" s="155">
        <f t="shared" si="9"/>
        <v>0</v>
      </c>
      <c r="P112" s="155">
        <f t="shared" si="9"/>
        <v>0</v>
      </c>
      <c r="Q112" s="155">
        <f t="shared" si="9"/>
        <v>0</v>
      </c>
      <c r="R112" s="289"/>
      <c r="S112" s="112"/>
      <c r="T112" s="112"/>
      <c r="U112" s="290"/>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row>
    <row r="113" spans="1:44" ht="12.75" customHeight="1" x14ac:dyDescent="0.25">
      <c r="A113" s="417"/>
      <c r="B113" s="418"/>
      <c r="C113" s="418"/>
      <c r="D113" s="418"/>
      <c r="E113" s="333"/>
      <c r="F113" s="418"/>
      <c r="G113" s="418"/>
      <c r="H113" s="315" t="s">
        <v>89</v>
      </c>
      <c r="I113" s="182">
        <v>6386</v>
      </c>
      <c r="J113" s="24">
        <v>15017</v>
      </c>
      <c r="K113" s="24">
        <v>20056</v>
      </c>
      <c r="L113" s="25">
        <v>12517</v>
      </c>
      <c r="M113" s="25">
        <v>8550</v>
      </c>
      <c r="N113" s="25">
        <v>13769</v>
      </c>
      <c r="O113" s="25"/>
      <c r="P113" s="25"/>
      <c r="Q113" s="25"/>
      <c r="R113" s="289"/>
      <c r="S113" s="112"/>
      <c r="T113" s="112"/>
      <c r="U113" s="290"/>
      <c r="V113" s="112"/>
      <c r="W113" s="112"/>
      <c r="X113" s="112"/>
      <c r="Y113" s="112"/>
      <c r="Z113" s="112"/>
      <c r="AA113" s="112"/>
      <c r="AB113" s="112"/>
      <c r="AC113" s="112"/>
      <c r="AD113" s="112"/>
      <c r="AE113" s="112"/>
      <c r="AF113" s="112"/>
      <c r="AG113" s="112"/>
      <c r="AH113" s="112"/>
      <c r="AI113" s="112"/>
      <c r="AJ113" s="112"/>
      <c r="AK113" s="112"/>
      <c r="AL113" s="112"/>
      <c r="AM113" s="112"/>
      <c r="AN113" s="112"/>
      <c r="AO113" s="112"/>
      <c r="AP113" s="112"/>
      <c r="AQ113" s="112"/>
      <c r="AR113" s="112"/>
    </row>
    <row r="114" spans="1:44" ht="12.75" customHeight="1" x14ac:dyDescent="0.25">
      <c r="A114" s="417"/>
      <c r="B114" s="418"/>
      <c r="C114" s="418"/>
      <c r="D114" s="418"/>
      <c r="E114" s="333"/>
      <c r="F114" s="418"/>
      <c r="G114" s="418"/>
      <c r="H114" s="315" t="s">
        <v>0</v>
      </c>
      <c r="I114" s="182"/>
      <c r="J114" s="24">
        <v>105</v>
      </c>
      <c r="K114" s="24"/>
      <c r="L114" s="25">
        <v>1143</v>
      </c>
      <c r="M114" s="25">
        <v>42</v>
      </c>
      <c r="N114" s="25">
        <v>1143</v>
      </c>
      <c r="O114" s="25"/>
      <c r="P114" s="25"/>
      <c r="Q114" s="25"/>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row>
    <row r="115" spans="1:44" ht="12.75" customHeight="1" x14ac:dyDescent="0.25">
      <c r="A115" s="417"/>
      <c r="B115" s="418"/>
      <c r="C115" s="418"/>
      <c r="D115" s="418"/>
      <c r="E115" s="333"/>
      <c r="F115" s="418"/>
      <c r="G115" s="418"/>
      <c r="H115" s="315" t="s">
        <v>1</v>
      </c>
      <c r="I115" s="182"/>
      <c r="J115" s="24">
        <v>505</v>
      </c>
      <c r="K115" s="24"/>
      <c r="L115" s="25">
        <v>1156</v>
      </c>
      <c r="M115" s="25">
        <v>307</v>
      </c>
      <c r="N115" s="25">
        <v>1156</v>
      </c>
      <c r="O115" s="25"/>
      <c r="P115" s="25"/>
      <c r="Q115" s="25"/>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c r="AO115" s="112"/>
      <c r="AP115" s="112"/>
      <c r="AQ115" s="112"/>
      <c r="AR115" s="112"/>
    </row>
    <row r="116" spans="1:44" ht="30" customHeight="1" x14ac:dyDescent="0.25">
      <c r="A116" s="417"/>
      <c r="B116" s="418"/>
      <c r="C116" s="418"/>
      <c r="D116" s="418"/>
      <c r="E116" s="333"/>
      <c r="F116" s="418"/>
      <c r="G116" s="418"/>
      <c r="H116" s="315" t="s">
        <v>90</v>
      </c>
      <c r="I116" s="182"/>
      <c r="J116" s="24">
        <v>1204</v>
      </c>
      <c r="K116" s="24"/>
      <c r="L116" s="25">
        <v>1184</v>
      </c>
      <c r="M116" s="25">
        <v>1239</v>
      </c>
      <c r="N116" s="25">
        <v>1302</v>
      </c>
      <c r="O116" s="25"/>
      <c r="P116" s="25"/>
      <c r="Q116" s="25"/>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c r="AO116" s="112"/>
      <c r="AP116" s="112"/>
      <c r="AQ116" s="112"/>
      <c r="AR116" s="112"/>
    </row>
    <row r="117" spans="1:44" ht="12.75" customHeight="1" x14ac:dyDescent="0.25">
      <c r="A117" s="417"/>
      <c r="B117" s="418" t="s">
        <v>9</v>
      </c>
      <c r="C117" s="418" t="s">
        <v>33</v>
      </c>
      <c r="D117" s="418" t="s">
        <v>99</v>
      </c>
      <c r="E117" s="418" t="s">
        <v>388</v>
      </c>
      <c r="F117" s="418" t="s">
        <v>274</v>
      </c>
      <c r="G117" s="418" t="s">
        <v>82</v>
      </c>
      <c r="H117" s="187" t="s">
        <v>264</v>
      </c>
      <c r="I117" s="155">
        <f>SUM(I118:I121)</f>
        <v>3207</v>
      </c>
      <c r="J117" s="155">
        <f t="shared" ref="J117:Q117" si="10">SUM(J118:J121)</f>
        <v>28266</v>
      </c>
      <c r="K117" s="155">
        <f t="shared" si="10"/>
        <v>6474</v>
      </c>
      <c r="L117" s="155">
        <f t="shared" si="10"/>
        <v>14658</v>
      </c>
      <c r="M117" s="155">
        <f t="shared" si="10"/>
        <v>5856</v>
      </c>
      <c r="N117" s="155">
        <f t="shared" si="10"/>
        <v>14658</v>
      </c>
      <c r="O117" s="155">
        <f t="shared" si="10"/>
        <v>0</v>
      </c>
      <c r="P117" s="155">
        <f t="shared" si="10"/>
        <v>0</v>
      </c>
      <c r="Q117" s="155">
        <f t="shared" si="10"/>
        <v>0</v>
      </c>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c r="AO117" s="112"/>
      <c r="AP117" s="112"/>
      <c r="AQ117" s="112"/>
      <c r="AR117" s="112"/>
    </row>
    <row r="118" spans="1:44" ht="12.75" customHeight="1" x14ac:dyDescent="0.25">
      <c r="A118" s="417"/>
      <c r="B118" s="418"/>
      <c r="C118" s="418"/>
      <c r="D118" s="418"/>
      <c r="E118" s="418"/>
      <c r="F118" s="418"/>
      <c r="G118" s="418"/>
      <c r="H118" s="315" t="s">
        <v>89</v>
      </c>
      <c r="I118" s="182">
        <v>3207</v>
      </c>
      <c r="J118" s="24">
        <v>18692</v>
      </c>
      <c r="K118" s="24">
        <v>6474</v>
      </c>
      <c r="L118" s="25">
        <v>12000</v>
      </c>
      <c r="M118" s="25">
        <v>5753</v>
      </c>
      <c r="N118" s="25">
        <v>12000</v>
      </c>
      <c r="O118" s="25"/>
      <c r="P118" s="25"/>
      <c r="Q118" s="25"/>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c r="AO118" s="112"/>
      <c r="AP118" s="112"/>
      <c r="AQ118" s="112"/>
      <c r="AR118" s="112"/>
    </row>
    <row r="119" spans="1:44" ht="12.75" customHeight="1" x14ac:dyDescent="0.25">
      <c r="A119" s="417"/>
      <c r="B119" s="418"/>
      <c r="C119" s="418"/>
      <c r="D119" s="418"/>
      <c r="E119" s="418"/>
      <c r="F119" s="418"/>
      <c r="G119" s="418"/>
      <c r="H119" s="315" t="s">
        <v>0</v>
      </c>
      <c r="I119" s="182"/>
      <c r="J119" s="24">
        <v>1002</v>
      </c>
      <c r="K119" s="24"/>
      <c r="L119" s="25">
        <v>518</v>
      </c>
      <c r="M119" s="25">
        <v>20</v>
      </c>
      <c r="N119" s="25">
        <v>518</v>
      </c>
      <c r="O119" s="25"/>
      <c r="P119" s="25"/>
      <c r="Q119" s="25"/>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c r="AO119" s="112"/>
      <c r="AP119" s="112"/>
      <c r="AQ119" s="112"/>
      <c r="AR119" s="112"/>
    </row>
    <row r="120" spans="1:44" ht="12.75" customHeight="1" x14ac:dyDescent="0.25">
      <c r="A120" s="417"/>
      <c r="B120" s="418"/>
      <c r="C120" s="418"/>
      <c r="D120" s="418"/>
      <c r="E120" s="418"/>
      <c r="F120" s="418"/>
      <c r="G120" s="418"/>
      <c r="H120" s="315" t="s">
        <v>1</v>
      </c>
      <c r="I120" s="182"/>
      <c r="J120" s="24">
        <v>7002</v>
      </c>
      <c r="K120" s="24"/>
      <c r="L120" s="25">
        <v>580</v>
      </c>
      <c r="M120" s="25">
        <v>4</v>
      </c>
      <c r="N120" s="25">
        <v>580</v>
      </c>
      <c r="O120" s="25"/>
      <c r="P120" s="25"/>
      <c r="Q120" s="25"/>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c r="AO120" s="112"/>
      <c r="AP120" s="112"/>
      <c r="AQ120" s="112"/>
      <c r="AR120" s="112"/>
    </row>
    <row r="121" spans="1:44" ht="12.75" customHeight="1" x14ac:dyDescent="0.25">
      <c r="A121" s="417"/>
      <c r="B121" s="418"/>
      <c r="C121" s="418"/>
      <c r="D121" s="418"/>
      <c r="E121" s="418"/>
      <c r="F121" s="418"/>
      <c r="G121" s="418"/>
      <c r="H121" s="315" t="s">
        <v>90</v>
      </c>
      <c r="I121" s="182"/>
      <c r="J121" s="24">
        <v>1570</v>
      </c>
      <c r="K121" s="24"/>
      <c r="L121" s="25">
        <v>1560</v>
      </c>
      <c r="M121" s="25">
        <v>79</v>
      </c>
      <c r="N121" s="25">
        <v>1560</v>
      </c>
      <c r="O121" s="25"/>
      <c r="P121" s="25"/>
      <c r="Q121" s="25"/>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c r="AO121" s="112"/>
      <c r="AP121" s="112"/>
      <c r="AQ121" s="112"/>
      <c r="AR121" s="112"/>
    </row>
    <row r="122" spans="1:44" ht="12.75" customHeight="1" x14ac:dyDescent="0.25">
      <c r="A122" s="417"/>
      <c r="B122" s="418" t="s">
        <v>10</v>
      </c>
      <c r="C122" s="418" t="s">
        <v>356</v>
      </c>
      <c r="D122" s="418" t="s">
        <v>99</v>
      </c>
      <c r="E122" s="418" t="s">
        <v>385</v>
      </c>
      <c r="F122" s="418" t="s">
        <v>273</v>
      </c>
      <c r="G122" s="418" t="s">
        <v>82</v>
      </c>
      <c r="H122" s="187" t="s">
        <v>264</v>
      </c>
      <c r="I122" s="155">
        <f>SUM(I123:I126)</f>
        <v>390</v>
      </c>
      <c r="J122" s="155">
        <f t="shared" ref="J122:Q122" si="11">SUM(J123:J126)</f>
        <v>9242</v>
      </c>
      <c r="K122" s="155">
        <f t="shared" si="11"/>
        <v>1882</v>
      </c>
      <c r="L122" s="155">
        <f t="shared" si="11"/>
        <v>10000</v>
      </c>
      <c r="M122" s="155">
        <f t="shared" si="11"/>
        <v>13561</v>
      </c>
      <c r="N122" s="155">
        <f t="shared" si="11"/>
        <v>12078</v>
      </c>
      <c r="O122" s="155">
        <f t="shared" si="11"/>
        <v>0</v>
      </c>
      <c r="P122" s="155">
        <f t="shared" si="11"/>
        <v>0</v>
      </c>
      <c r="Q122" s="155">
        <f t="shared" si="11"/>
        <v>0</v>
      </c>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c r="AO122" s="112"/>
      <c r="AP122" s="112"/>
      <c r="AQ122" s="112"/>
      <c r="AR122" s="112"/>
    </row>
    <row r="123" spans="1:44" ht="12.75" customHeight="1" x14ac:dyDescent="0.25">
      <c r="A123" s="417"/>
      <c r="B123" s="418"/>
      <c r="C123" s="418"/>
      <c r="D123" s="418"/>
      <c r="E123" s="418"/>
      <c r="F123" s="418"/>
      <c r="G123" s="418"/>
      <c r="H123" s="315" t="s">
        <v>89</v>
      </c>
      <c r="I123" s="182">
        <v>390</v>
      </c>
      <c r="J123" s="24">
        <v>7173</v>
      </c>
      <c r="K123" s="24">
        <v>1882</v>
      </c>
      <c r="L123" s="25">
        <v>6873</v>
      </c>
      <c r="M123" s="25">
        <v>9064</v>
      </c>
      <c r="N123" s="25">
        <v>8591</v>
      </c>
      <c r="O123" s="25"/>
      <c r="P123" s="25"/>
      <c r="Q123" s="25"/>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row>
    <row r="124" spans="1:44" ht="12.75" customHeight="1" x14ac:dyDescent="0.25">
      <c r="A124" s="417"/>
      <c r="B124" s="418"/>
      <c r="C124" s="418"/>
      <c r="D124" s="418"/>
      <c r="E124" s="418"/>
      <c r="F124" s="418"/>
      <c r="G124" s="418"/>
      <c r="H124" s="315" t="s">
        <v>0</v>
      </c>
      <c r="I124" s="182"/>
      <c r="J124" s="24">
        <v>105</v>
      </c>
      <c r="K124" s="24"/>
      <c r="L124" s="25">
        <v>522</v>
      </c>
      <c r="M124" s="25">
        <v>99</v>
      </c>
      <c r="N124" s="25">
        <v>522</v>
      </c>
      <c r="O124" s="25"/>
      <c r="P124" s="25"/>
      <c r="Q124" s="25"/>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c r="AO124" s="112"/>
      <c r="AP124" s="112"/>
      <c r="AQ124" s="112"/>
      <c r="AR124" s="112"/>
    </row>
    <row r="125" spans="1:44" ht="12.75" customHeight="1" x14ac:dyDescent="0.25">
      <c r="A125" s="417"/>
      <c r="B125" s="418"/>
      <c r="C125" s="418"/>
      <c r="D125" s="418"/>
      <c r="E125" s="418"/>
      <c r="F125" s="418"/>
      <c r="G125" s="418"/>
      <c r="H125" s="315" t="s">
        <v>1</v>
      </c>
      <c r="I125" s="182"/>
      <c r="J125" s="24">
        <v>505</v>
      </c>
      <c r="K125" s="24"/>
      <c r="L125" s="25">
        <v>1166</v>
      </c>
      <c r="M125" s="25">
        <v>217</v>
      </c>
      <c r="N125" s="25">
        <v>1166</v>
      </c>
      <c r="O125" s="25"/>
      <c r="P125" s="25"/>
      <c r="Q125" s="25"/>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c r="AO125" s="112"/>
      <c r="AP125" s="112"/>
      <c r="AQ125" s="112"/>
      <c r="AR125" s="112"/>
    </row>
    <row r="126" spans="1:44" ht="12.75" customHeight="1" x14ac:dyDescent="0.25">
      <c r="A126" s="417"/>
      <c r="B126" s="418"/>
      <c r="C126" s="418"/>
      <c r="D126" s="418"/>
      <c r="E126" s="418"/>
      <c r="F126" s="418"/>
      <c r="G126" s="418"/>
      <c r="H126" s="315" t="s">
        <v>90</v>
      </c>
      <c r="I126" s="182"/>
      <c r="J126" s="24">
        <v>1459</v>
      </c>
      <c r="K126" s="24"/>
      <c r="L126" s="25">
        <v>1439</v>
      </c>
      <c r="M126" s="25">
        <v>4181</v>
      </c>
      <c r="N126" s="25">
        <v>1799</v>
      </c>
      <c r="O126" s="25"/>
      <c r="P126" s="25"/>
      <c r="Q126" s="25"/>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c r="AO126" s="112"/>
      <c r="AP126" s="112"/>
      <c r="AQ126" s="112"/>
      <c r="AR126" s="112"/>
    </row>
    <row r="127" spans="1:44" ht="12.75" customHeight="1" x14ac:dyDescent="0.25">
      <c r="A127" s="417"/>
      <c r="B127" s="418" t="s">
        <v>14</v>
      </c>
      <c r="C127" s="418" t="s">
        <v>357</v>
      </c>
      <c r="D127" s="418" t="s">
        <v>99</v>
      </c>
      <c r="E127" s="418" t="s">
        <v>389</v>
      </c>
      <c r="F127" s="418" t="s">
        <v>275</v>
      </c>
      <c r="G127" s="418" t="s">
        <v>82</v>
      </c>
      <c r="H127" s="187" t="s">
        <v>264</v>
      </c>
      <c r="I127" s="155">
        <f>SUM(I128:I131)</f>
        <v>1836</v>
      </c>
      <c r="J127" s="155">
        <f t="shared" ref="J127" si="12">SUM(J128:J131)</f>
        <v>5370</v>
      </c>
      <c r="K127" s="155">
        <f t="shared" ref="K127" si="13">SUM(K128:K131)</f>
        <v>4574</v>
      </c>
      <c r="L127" s="155">
        <f t="shared" ref="L127" si="14">SUM(L128:L131)</f>
        <v>6520</v>
      </c>
      <c r="M127" s="155">
        <f t="shared" ref="M127" si="15">SUM(M128:M131)</f>
        <v>3954</v>
      </c>
      <c r="N127" s="155">
        <f t="shared" ref="N127" si="16">SUM(N128:N131)</f>
        <v>9125</v>
      </c>
      <c r="O127" s="56"/>
      <c r="P127" s="56"/>
      <c r="Q127" s="56"/>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c r="AO127" s="112"/>
      <c r="AP127" s="112"/>
      <c r="AQ127" s="112"/>
      <c r="AR127" s="112"/>
    </row>
    <row r="128" spans="1:44" ht="12.75" customHeight="1" x14ac:dyDescent="0.25">
      <c r="A128" s="417"/>
      <c r="B128" s="418"/>
      <c r="C128" s="418"/>
      <c r="D128" s="418"/>
      <c r="E128" s="418"/>
      <c r="F128" s="418"/>
      <c r="G128" s="418"/>
      <c r="H128" s="315" t="s">
        <v>89</v>
      </c>
      <c r="I128" s="182">
        <v>1836</v>
      </c>
      <c r="J128" s="24">
        <v>5300</v>
      </c>
      <c r="K128" s="24">
        <v>4574</v>
      </c>
      <c r="L128" s="25">
        <v>6500</v>
      </c>
      <c r="M128" s="25">
        <v>2845</v>
      </c>
      <c r="N128" s="25">
        <v>8125</v>
      </c>
      <c r="O128" s="25"/>
      <c r="P128" s="25"/>
      <c r="Q128" s="25"/>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c r="AO128" s="112"/>
      <c r="AP128" s="112"/>
      <c r="AQ128" s="112"/>
      <c r="AR128" s="112"/>
    </row>
    <row r="129" spans="1:44" ht="12.75" customHeight="1" x14ac:dyDescent="0.25">
      <c r="A129" s="417"/>
      <c r="B129" s="418"/>
      <c r="C129" s="418"/>
      <c r="D129" s="418"/>
      <c r="E129" s="418"/>
      <c r="F129" s="418"/>
      <c r="G129" s="418"/>
      <c r="H129" s="315" t="s">
        <v>0</v>
      </c>
      <c r="I129" s="182"/>
      <c r="J129" s="24">
        <v>5</v>
      </c>
      <c r="K129" s="24"/>
      <c r="L129" s="25">
        <v>0</v>
      </c>
      <c r="M129" s="25">
        <v>2</v>
      </c>
      <c r="N129" s="25">
        <v>0</v>
      </c>
      <c r="O129" s="25"/>
      <c r="P129" s="25"/>
      <c r="Q129" s="25"/>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row>
    <row r="130" spans="1:44" ht="12.75" customHeight="1" x14ac:dyDescent="0.25">
      <c r="A130" s="417"/>
      <c r="B130" s="418"/>
      <c r="C130" s="418"/>
      <c r="D130" s="418"/>
      <c r="E130" s="418"/>
      <c r="F130" s="418"/>
      <c r="G130" s="418"/>
      <c r="H130" s="315" t="s">
        <v>1</v>
      </c>
      <c r="I130" s="182"/>
      <c r="J130" s="24">
        <v>55</v>
      </c>
      <c r="K130" s="24"/>
      <c r="L130" s="25">
        <v>0</v>
      </c>
      <c r="M130" s="25">
        <v>9</v>
      </c>
      <c r="N130" s="25">
        <v>0</v>
      </c>
      <c r="O130" s="25"/>
      <c r="P130" s="25"/>
      <c r="Q130" s="25"/>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c r="AO130" s="112"/>
      <c r="AP130" s="112"/>
      <c r="AQ130" s="112"/>
      <c r="AR130" s="112"/>
    </row>
    <row r="131" spans="1:44" ht="12.75" customHeight="1" x14ac:dyDescent="0.25">
      <c r="A131" s="417"/>
      <c r="B131" s="418"/>
      <c r="C131" s="418"/>
      <c r="D131" s="418"/>
      <c r="E131" s="418"/>
      <c r="F131" s="418"/>
      <c r="G131" s="418"/>
      <c r="H131" s="315" t="s">
        <v>90</v>
      </c>
      <c r="I131" s="182"/>
      <c r="J131" s="24">
        <v>10</v>
      </c>
      <c r="K131" s="24"/>
      <c r="L131" s="25">
        <v>20</v>
      </c>
      <c r="M131" s="25">
        <v>1098</v>
      </c>
      <c r="N131" s="25">
        <v>1000</v>
      </c>
      <c r="O131" s="25"/>
      <c r="P131" s="25"/>
      <c r="Q131" s="25"/>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c r="AO131" s="112"/>
      <c r="AP131" s="112"/>
      <c r="AQ131" s="112"/>
      <c r="AR131" s="112"/>
    </row>
    <row r="132" spans="1:44" ht="12.75" customHeight="1" x14ac:dyDescent="0.25">
      <c r="A132" s="417"/>
      <c r="B132" s="418" t="s">
        <v>17</v>
      </c>
      <c r="C132" s="418" t="s">
        <v>396</v>
      </c>
      <c r="D132" s="418" t="s">
        <v>99</v>
      </c>
      <c r="E132" s="418" t="s">
        <v>397</v>
      </c>
      <c r="F132" s="418" t="s">
        <v>275</v>
      </c>
      <c r="G132" s="418" t="s">
        <v>82</v>
      </c>
      <c r="H132" s="187" t="s">
        <v>264</v>
      </c>
      <c r="I132" s="317">
        <v>6300</v>
      </c>
      <c r="J132" s="155"/>
      <c r="K132" s="155"/>
      <c r="L132" s="155"/>
      <c r="M132" s="155"/>
      <c r="N132" s="317">
        <v>5000</v>
      </c>
      <c r="O132" s="56"/>
      <c r="P132" s="56"/>
      <c r="Q132" s="56"/>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row>
    <row r="133" spans="1:44" ht="12.75" customHeight="1" x14ac:dyDescent="0.25">
      <c r="A133" s="417"/>
      <c r="B133" s="418"/>
      <c r="C133" s="418"/>
      <c r="D133" s="418"/>
      <c r="E133" s="418"/>
      <c r="F133" s="418"/>
      <c r="G133" s="418"/>
      <c r="H133" s="315" t="s">
        <v>89</v>
      </c>
      <c r="I133" s="151" t="s">
        <v>260</v>
      </c>
      <c r="J133" s="24"/>
      <c r="K133" s="24"/>
      <c r="L133" s="25"/>
      <c r="M133" s="25"/>
      <c r="N133" s="151" t="s">
        <v>260</v>
      </c>
      <c r="O133" s="25"/>
      <c r="P133" s="25"/>
      <c r="Q133" s="25"/>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c r="AO133" s="112"/>
      <c r="AP133" s="112"/>
      <c r="AQ133" s="112"/>
      <c r="AR133" s="112"/>
    </row>
    <row r="134" spans="1:44" ht="12.75" customHeight="1" x14ac:dyDescent="0.25">
      <c r="A134" s="417"/>
      <c r="B134" s="418"/>
      <c r="C134" s="418"/>
      <c r="D134" s="418"/>
      <c r="E134" s="418"/>
      <c r="F134" s="418"/>
      <c r="G134" s="418"/>
      <c r="H134" s="315" t="s">
        <v>0</v>
      </c>
      <c r="I134" s="151" t="s">
        <v>260</v>
      </c>
      <c r="J134" s="24"/>
      <c r="K134" s="24"/>
      <c r="L134" s="25"/>
      <c r="M134" s="25"/>
      <c r="N134" s="151" t="s">
        <v>260</v>
      </c>
      <c r="O134" s="25"/>
      <c r="P134" s="25"/>
      <c r="Q134" s="25"/>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row>
    <row r="135" spans="1:44" ht="12.75" customHeight="1" x14ac:dyDescent="0.25">
      <c r="A135" s="417"/>
      <c r="B135" s="418"/>
      <c r="C135" s="418"/>
      <c r="D135" s="418"/>
      <c r="E135" s="418"/>
      <c r="F135" s="418"/>
      <c r="G135" s="418"/>
      <c r="H135" s="315" t="s">
        <v>1</v>
      </c>
      <c r="I135" s="182"/>
      <c r="J135" s="24"/>
      <c r="K135" s="24"/>
      <c r="L135" s="25"/>
      <c r="M135" s="25"/>
      <c r="N135" s="153"/>
      <c r="O135" s="25"/>
      <c r="P135" s="25"/>
      <c r="Q135" s="25"/>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row>
    <row r="136" spans="1:44" ht="12.75" customHeight="1" x14ac:dyDescent="0.25">
      <c r="A136" s="417"/>
      <c r="B136" s="418"/>
      <c r="C136" s="418"/>
      <c r="D136" s="418"/>
      <c r="E136" s="418"/>
      <c r="F136" s="418"/>
      <c r="G136" s="418"/>
      <c r="H136" s="315" t="s">
        <v>90</v>
      </c>
      <c r="I136" s="182"/>
      <c r="J136" s="24"/>
      <c r="K136" s="24"/>
      <c r="L136" s="25"/>
      <c r="M136" s="25"/>
      <c r="N136" s="25"/>
      <c r="O136" s="25"/>
      <c r="P136" s="25"/>
      <c r="Q136" s="25"/>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row>
    <row r="137" spans="1:44" s="278" customFormat="1" ht="12.75" customHeight="1" x14ac:dyDescent="0.25">
      <c r="A137" s="291" t="s">
        <v>93</v>
      </c>
      <c r="B137" s="111"/>
      <c r="C137" s="111"/>
      <c r="D137" s="111"/>
      <c r="E137" s="111"/>
      <c r="F137" s="111"/>
      <c r="G137" s="111"/>
      <c r="H137" s="111"/>
      <c r="I137" s="111"/>
      <c r="J137" s="111"/>
      <c r="K137" s="111"/>
      <c r="L137" s="111"/>
      <c r="M137" s="111"/>
      <c r="N137" s="111"/>
      <c r="O137" s="111"/>
      <c r="P137" s="111"/>
      <c r="Q137" s="111"/>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c r="AO137" s="112"/>
      <c r="AP137" s="112"/>
    </row>
    <row r="138" spans="1:44" s="278" customFormat="1" ht="12.75" customHeight="1" x14ac:dyDescent="0.25">
      <c r="A138" s="338" t="s">
        <v>116</v>
      </c>
      <c r="B138" s="338"/>
      <c r="C138" s="338"/>
      <c r="D138" s="338"/>
      <c r="E138" s="338"/>
      <c r="F138" s="338"/>
      <c r="G138" s="338"/>
      <c r="H138" s="338"/>
      <c r="I138" s="338"/>
      <c r="J138" s="338"/>
      <c r="K138" s="338"/>
      <c r="L138" s="338"/>
      <c r="M138" s="338"/>
      <c r="N138" s="338"/>
      <c r="O138" s="338"/>
      <c r="P138" s="338"/>
      <c r="Q138" s="338"/>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row>
    <row r="139" spans="1:44" s="278" customFormat="1" ht="12.75" customHeight="1" x14ac:dyDescent="0.25">
      <c r="A139" s="338" t="s">
        <v>117</v>
      </c>
      <c r="B139" s="338"/>
      <c r="C139" s="338"/>
      <c r="D139" s="338"/>
      <c r="E139" s="338"/>
      <c r="F139" s="338"/>
      <c r="G139" s="338"/>
      <c r="H139" s="338"/>
      <c r="I139" s="338"/>
      <c r="J139" s="338"/>
      <c r="K139" s="338"/>
      <c r="L139" s="338"/>
      <c r="M139" s="338"/>
      <c r="N139" s="338"/>
      <c r="O139" s="338"/>
      <c r="P139" s="338"/>
      <c r="Q139" s="338"/>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c r="AO139" s="112"/>
      <c r="AP139" s="112"/>
    </row>
    <row r="140" spans="1:44" s="278" customFormat="1" ht="12.75" customHeight="1" x14ac:dyDescent="0.25">
      <c r="A140" s="338" t="s">
        <v>118</v>
      </c>
      <c r="B140" s="338"/>
      <c r="C140" s="338"/>
      <c r="D140" s="338"/>
      <c r="E140" s="338"/>
      <c r="F140" s="338"/>
      <c r="G140" s="338"/>
      <c r="H140" s="338"/>
      <c r="I140" s="338"/>
      <c r="J140" s="338"/>
      <c r="K140" s="338"/>
      <c r="L140" s="338"/>
      <c r="M140" s="338"/>
      <c r="N140" s="338"/>
      <c r="O140" s="338"/>
      <c r="P140" s="338"/>
      <c r="Q140" s="338"/>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row>
    <row r="141" spans="1:44" s="278" customFormat="1" ht="12.75" customHeight="1" x14ac:dyDescent="0.25">
      <c r="A141" s="338" t="s">
        <v>119</v>
      </c>
      <c r="B141" s="338"/>
      <c r="C141" s="338"/>
      <c r="D141" s="338"/>
      <c r="E141" s="338"/>
      <c r="F141" s="338"/>
      <c r="G141" s="338"/>
      <c r="H141" s="338"/>
      <c r="I141" s="338"/>
      <c r="J141" s="338"/>
      <c r="K141" s="338"/>
      <c r="L141" s="338"/>
      <c r="M141" s="338"/>
      <c r="N141" s="338"/>
      <c r="O141" s="338"/>
      <c r="P141" s="338"/>
      <c r="Q141" s="338"/>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c r="AO141" s="112"/>
      <c r="AP141" s="112"/>
    </row>
    <row r="142" spans="1:44" ht="12.75" customHeight="1" x14ac:dyDescent="0.25">
      <c r="A142" s="292"/>
      <c r="B142" s="175"/>
      <c r="C142" s="175"/>
      <c r="D142" s="175"/>
      <c r="E142" s="175"/>
      <c r="F142" s="175"/>
      <c r="G142" s="175"/>
      <c r="H142" s="175"/>
      <c r="I142" s="175"/>
      <c r="J142" s="403">
        <v>2017</v>
      </c>
      <c r="K142" s="403"/>
      <c r="L142" s="403">
        <v>2018</v>
      </c>
      <c r="M142" s="403"/>
      <c r="N142" s="403">
        <v>2019</v>
      </c>
      <c r="O142" s="403"/>
      <c r="P142" s="403">
        <v>2020</v>
      </c>
      <c r="Q142" s="403"/>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c r="AO142" s="112"/>
      <c r="AP142" s="112"/>
      <c r="AQ142" s="112"/>
      <c r="AR142" s="112"/>
    </row>
    <row r="143" spans="1:44" x14ac:dyDescent="0.25">
      <c r="A143" s="189" t="s">
        <v>2</v>
      </c>
      <c r="B143" s="159" t="s">
        <v>3</v>
      </c>
      <c r="C143" s="160" t="s">
        <v>23</v>
      </c>
      <c r="D143" s="160" t="s">
        <v>69</v>
      </c>
      <c r="E143" s="160" t="s">
        <v>67</v>
      </c>
      <c r="F143" s="160" t="s">
        <v>68</v>
      </c>
      <c r="G143" s="160" t="s">
        <v>70</v>
      </c>
      <c r="H143" s="192" t="s">
        <v>95</v>
      </c>
      <c r="I143" s="162" t="s">
        <v>5</v>
      </c>
      <c r="J143" s="212" t="s">
        <v>105</v>
      </c>
      <c r="K143" s="212" t="s">
        <v>285</v>
      </c>
      <c r="L143" s="212" t="s">
        <v>105</v>
      </c>
      <c r="M143" s="212" t="s">
        <v>285</v>
      </c>
      <c r="N143" s="212" t="s">
        <v>105</v>
      </c>
      <c r="O143" s="212" t="s">
        <v>285</v>
      </c>
      <c r="P143" s="213" t="s">
        <v>105</v>
      </c>
      <c r="Q143" s="214" t="s">
        <v>285</v>
      </c>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row>
    <row r="144" spans="1:44" ht="12.75" customHeight="1" x14ac:dyDescent="0.25">
      <c r="A144" s="417" t="s">
        <v>391</v>
      </c>
      <c r="B144" s="418" t="s">
        <v>6</v>
      </c>
      <c r="C144" s="418" t="s">
        <v>276</v>
      </c>
      <c r="D144" s="418" t="s">
        <v>99</v>
      </c>
      <c r="E144" s="418" t="s">
        <v>390</v>
      </c>
      <c r="F144" s="418" t="s">
        <v>277</v>
      </c>
      <c r="G144" s="422" t="s">
        <v>82</v>
      </c>
      <c r="H144" s="187" t="s">
        <v>264</v>
      </c>
      <c r="I144" s="150">
        <f>SUM(I145:I148)</f>
        <v>10002</v>
      </c>
      <c r="J144" s="150">
        <f t="shared" ref="J144" si="17">SUM(J145:J148)</f>
        <v>16700</v>
      </c>
      <c r="K144" s="150">
        <f t="shared" ref="K144" si="18">SUM(K145:K148)</f>
        <v>0</v>
      </c>
      <c r="L144" s="150">
        <f t="shared" ref="L144" si="19">SUM(L145:L148)</f>
        <v>12000</v>
      </c>
      <c r="M144" s="150">
        <f t="shared" ref="M144" si="20">SUM(M145:M148)</f>
        <v>6333</v>
      </c>
      <c r="N144" s="150">
        <f t="shared" ref="N144" si="21">SUM(N145:N148)</f>
        <v>12000</v>
      </c>
      <c r="O144" s="57"/>
      <c r="P144" s="56"/>
      <c r="Q144" s="56"/>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row>
    <row r="145" spans="1:44" ht="12.75" customHeight="1" x14ac:dyDescent="0.25">
      <c r="A145" s="417"/>
      <c r="B145" s="418"/>
      <c r="C145" s="418"/>
      <c r="D145" s="418"/>
      <c r="E145" s="418"/>
      <c r="F145" s="418"/>
      <c r="G145" s="423"/>
      <c r="H145" s="315" t="s">
        <v>89</v>
      </c>
      <c r="I145" s="182">
        <v>10002</v>
      </c>
      <c r="J145" s="24">
        <v>16700</v>
      </c>
      <c r="K145" s="24"/>
      <c r="L145" s="25">
        <v>12000</v>
      </c>
      <c r="M145" s="25">
        <v>6333</v>
      </c>
      <c r="N145" s="25">
        <v>12000</v>
      </c>
      <c r="O145" s="25"/>
      <c r="P145" s="25"/>
      <c r="Q145" s="25"/>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c r="AO145" s="112"/>
      <c r="AP145" s="112"/>
      <c r="AQ145" s="112"/>
      <c r="AR145" s="112"/>
    </row>
    <row r="146" spans="1:44" ht="12.75" customHeight="1" x14ac:dyDescent="0.25">
      <c r="A146" s="417"/>
      <c r="B146" s="418"/>
      <c r="C146" s="418"/>
      <c r="D146" s="418"/>
      <c r="E146" s="418"/>
      <c r="F146" s="418"/>
      <c r="G146" s="423"/>
      <c r="H146" s="315"/>
      <c r="I146" s="182">
        <v>0</v>
      </c>
      <c r="J146" s="24">
        <v>0</v>
      </c>
      <c r="K146" s="24"/>
      <c r="L146" s="215">
        <v>0</v>
      </c>
      <c r="M146" s="25"/>
      <c r="N146" s="25"/>
      <c r="O146" s="25"/>
      <c r="P146" s="25"/>
      <c r="Q146" s="25"/>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row>
    <row r="147" spans="1:44" ht="12.75" customHeight="1" x14ac:dyDescent="0.25">
      <c r="A147" s="417"/>
      <c r="B147" s="418"/>
      <c r="C147" s="418"/>
      <c r="D147" s="418"/>
      <c r="E147" s="418"/>
      <c r="F147" s="418"/>
      <c r="G147" s="423"/>
      <c r="H147" s="315"/>
      <c r="I147" s="182">
        <v>0</v>
      </c>
      <c r="J147" s="24">
        <v>0</v>
      </c>
      <c r="K147" s="24"/>
      <c r="L147" s="216">
        <v>0</v>
      </c>
      <c r="M147" s="25"/>
      <c r="N147" s="25"/>
      <c r="O147" s="25"/>
      <c r="P147" s="25"/>
      <c r="Q147" s="25"/>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row>
    <row r="148" spans="1:44" ht="33.75" customHeight="1" x14ac:dyDescent="0.25">
      <c r="A148" s="417"/>
      <c r="B148" s="418"/>
      <c r="C148" s="418"/>
      <c r="D148" s="418"/>
      <c r="E148" s="418"/>
      <c r="F148" s="418"/>
      <c r="G148" s="424"/>
      <c r="H148" s="315"/>
      <c r="I148" s="182">
        <v>0</v>
      </c>
      <c r="J148" s="24">
        <v>0</v>
      </c>
      <c r="K148" s="24"/>
      <c r="L148" s="216">
        <v>0</v>
      </c>
      <c r="M148" s="25"/>
      <c r="N148" s="25"/>
      <c r="O148" s="25"/>
      <c r="P148" s="25"/>
      <c r="Q148" s="25"/>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row>
    <row r="149" spans="1:44" ht="12.75" customHeight="1" x14ac:dyDescent="0.25">
      <c r="A149" s="173"/>
      <c r="B149" s="173"/>
      <c r="C149" s="208"/>
      <c r="D149" s="310"/>
      <c r="E149" s="310"/>
      <c r="F149" s="310"/>
      <c r="G149" s="310"/>
      <c r="H149" s="310"/>
      <c r="I149" s="173"/>
      <c r="J149" s="111"/>
      <c r="K149" s="111"/>
      <c r="L149" s="111"/>
      <c r="M149" s="111"/>
      <c r="N149" s="111"/>
      <c r="O149" s="111"/>
      <c r="P149" s="111"/>
      <c r="Q149" s="111"/>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c r="AO149" s="112"/>
      <c r="AP149" s="112"/>
      <c r="AQ149" s="112"/>
      <c r="AR149" s="112"/>
    </row>
    <row r="150" spans="1:44" s="112" customFormat="1" ht="12.75" customHeight="1" x14ac:dyDescent="0.2">
      <c r="A150" s="17" t="s">
        <v>98</v>
      </c>
      <c r="B150" s="157"/>
      <c r="C150" s="157"/>
      <c r="D150" s="157"/>
      <c r="E150" s="157"/>
      <c r="F150" s="157"/>
      <c r="G150" s="158"/>
      <c r="H150" s="8"/>
      <c r="I150" s="8"/>
      <c r="J150" s="9"/>
      <c r="K150" s="9"/>
      <c r="L150" s="9"/>
      <c r="M150" s="9"/>
      <c r="N150" s="9"/>
      <c r="O150" s="9"/>
    </row>
    <row r="151" spans="1:44" s="112" customFormat="1" ht="12.75" customHeight="1" x14ac:dyDescent="0.2">
      <c r="A151" s="338" t="s">
        <v>120</v>
      </c>
      <c r="B151" s="338"/>
      <c r="C151" s="338"/>
      <c r="D151" s="338"/>
      <c r="E151" s="338"/>
      <c r="F151" s="338"/>
      <c r="G151" s="338"/>
      <c r="H151" s="338"/>
      <c r="I151" s="338"/>
      <c r="J151" s="338"/>
      <c r="K151" s="338"/>
      <c r="L151" s="338"/>
      <c r="M151" s="338"/>
      <c r="N151" s="338"/>
      <c r="O151" s="338"/>
      <c r="P151" s="338"/>
      <c r="Q151" s="338"/>
    </row>
    <row r="152" spans="1:44" ht="12.75" customHeight="1" x14ac:dyDescent="0.25">
      <c r="A152" s="236"/>
      <c r="B152" s="462"/>
      <c r="C152" s="388"/>
      <c r="D152" s="278"/>
      <c r="E152" s="278"/>
      <c r="F152" s="278"/>
      <c r="G152" s="278"/>
      <c r="H152" s="278"/>
      <c r="I152" s="396"/>
      <c r="J152" s="388"/>
      <c r="K152" s="388"/>
      <c r="L152" s="389"/>
      <c r="M152" s="389"/>
      <c r="N152" s="389"/>
      <c r="O152" s="389"/>
      <c r="P152" s="389"/>
      <c r="Q152" s="389"/>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c r="AO152" s="112"/>
      <c r="AP152" s="112"/>
      <c r="AQ152" s="112"/>
      <c r="AR152" s="112"/>
    </row>
    <row r="153" spans="1:44" ht="12.75" customHeight="1" x14ac:dyDescent="0.25">
      <c r="A153" s="173"/>
      <c r="B153" s="174"/>
      <c r="C153" s="174"/>
      <c r="D153" s="175"/>
      <c r="E153" s="175"/>
      <c r="F153" s="175"/>
      <c r="G153" s="175"/>
      <c r="H153" s="175"/>
      <c r="I153" s="175"/>
      <c r="J153" s="428">
        <v>2017</v>
      </c>
      <c r="K153" s="429"/>
      <c r="L153" s="404">
        <v>2018</v>
      </c>
      <c r="M153" s="405"/>
      <c r="N153" s="406">
        <v>2019</v>
      </c>
      <c r="O153" s="405"/>
      <c r="P153" s="406">
        <v>2020</v>
      </c>
      <c r="Q153" s="405"/>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row>
    <row r="154" spans="1:44" x14ac:dyDescent="0.25">
      <c r="A154" s="293" t="s">
        <v>2</v>
      </c>
      <c r="B154" s="159" t="s">
        <v>3</v>
      </c>
      <c r="C154" s="160" t="s">
        <v>23</v>
      </c>
      <c r="D154" s="160" t="s">
        <v>69</v>
      </c>
      <c r="E154" s="160" t="s">
        <v>67</v>
      </c>
      <c r="F154" s="160" t="s">
        <v>68</v>
      </c>
      <c r="G154" s="160" t="s">
        <v>70</v>
      </c>
      <c r="H154" s="217" t="s">
        <v>95</v>
      </c>
      <c r="I154" s="218" t="s">
        <v>5</v>
      </c>
      <c r="J154" s="163" t="s">
        <v>105</v>
      </c>
      <c r="K154" s="163" t="s">
        <v>285</v>
      </c>
      <c r="L154" s="163" t="s">
        <v>105</v>
      </c>
      <c r="M154" s="163" t="s">
        <v>285</v>
      </c>
      <c r="N154" s="163" t="s">
        <v>105</v>
      </c>
      <c r="O154" s="163" t="s">
        <v>285</v>
      </c>
      <c r="P154" s="163" t="s">
        <v>105</v>
      </c>
      <c r="Q154" s="163" t="s">
        <v>285</v>
      </c>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row>
    <row r="155" spans="1:44" ht="12.75" customHeight="1" x14ac:dyDescent="0.25">
      <c r="A155" s="399" t="s">
        <v>392</v>
      </c>
      <c r="B155" s="418" t="s">
        <v>6</v>
      </c>
      <c r="C155" s="418" t="s">
        <v>34</v>
      </c>
      <c r="D155" s="418" t="s">
        <v>99</v>
      </c>
      <c r="E155" s="418" t="s">
        <v>279</v>
      </c>
      <c r="F155" s="418" t="s">
        <v>278</v>
      </c>
      <c r="G155" s="422" t="s">
        <v>82</v>
      </c>
      <c r="H155" s="187" t="s">
        <v>264</v>
      </c>
      <c r="I155" s="155">
        <v>859</v>
      </c>
      <c r="J155" s="155">
        <v>3000</v>
      </c>
      <c r="K155" s="155">
        <v>1253</v>
      </c>
      <c r="L155" s="155">
        <v>13500</v>
      </c>
      <c r="M155" s="155" t="s">
        <v>258</v>
      </c>
      <c r="N155" s="155">
        <v>13500</v>
      </c>
      <c r="O155" s="56"/>
      <c r="P155" s="56"/>
      <c r="Q155" s="56"/>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row>
    <row r="156" spans="1:44" ht="12.75" customHeight="1" x14ac:dyDescent="0.25">
      <c r="A156" s="400"/>
      <c r="B156" s="418"/>
      <c r="C156" s="418"/>
      <c r="D156" s="418"/>
      <c r="E156" s="418"/>
      <c r="F156" s="418"/>
      <c r="G156" s="423"/>
      <c r="H156" s="315" t="s">
        <v>89</v>
      </c>
      <c r="I156" s="182">
        <v>859</v>
      </c>
      <c r="J156" s="24">
        <v>2000</v>
      </c>
      <c r="K156" s="24">
        <v>1253</v>
      </c>
      <c r="L156" s="25">
        <v>3900</v>
      </c>
      <c r="M156" s="25"/>
      <c r="N156" s="25">
        <v>3900</v>
      </c>
      <c r="O156" s="25"/>
      <c r="P156" s="25"/>
      <c r="Q156" s="25"/>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c r="AO156" s="112"/>
      <c r="AP156" s="112"/>
      <c r="AQ156" s="112"/>
      <c r="AR156" s="112"/>
    </row>
    <row r="157" spans="1:44" ht="12.75" customHeight="1" x14ac:dyDescent="0.25">
      <c r="A157" s="400"/>
      <c r="B157" s="418"/>
      <c r="C157" s="418"/>
      <c r="D157" s="418"/>
      <c r="E157" s="418"/>
      <c r="F157" s="418"/>
      <c r="G157" s="423"/>
      <c r="H157" s="315" t="s">
        <v>0</v>
      </c>
      <c r="I157" s="182"/>
      <c r="J157" s="24"/>
      <c r="K157" s="24"/>
      <c r="L157" s="25">
        <v>100</v>
      </c>
      <c r="M157" s="25"/>
      <c r="N157" s="25">
        <v>100</v>
      </c>
      <c r="O157" s="25"/>
      <c r="P157" s="25"/>
      <c r="Q157" s="25"/>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c r="AO157" s="112"/>
      <c r="AP157" s="112"/>
      <c r="AQ157" s="112"/>
      <c r="AR157" s="112"/>
    </row>
    <row r="158" spans="1:44" ht="12.75" customHeight="1" x14ac:dyDescent="0.25">
      <c r="A158" s="400"/>
      <c r="B158" s="418"/>
      <c r="C158" s="418"/>
      <c r="D158" s="418"/>
      <c r="E158" s="418"/>
      <c r="F158" s="418"/>
      <c r="G158" s="423"/>
      <c r="H158" s="315" t="s">
        <v>1</v>
      </c>
      <c r="I158" s="182"/>
      <c r="J158" s="24"/>
      <c r="K158" s="24"/>
      <c r="L158" s="25"/>
      <c r="M158" s="25"/>
      <c r="N158" s="25"/>
      <c r="O158" s="25"/>
      <c r="P158" s="25"/>
      <c r="Q158" s="25"/>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c r="AO158" s="112"/>
      <c r="AP158" s="112"/>
      <c r="AQ158" s="112"/>
      <c r="AR158" s="112"/>
    </row>
    <row r="159" spans="1:44" ht="12.75" customHeight="1" x14ac:dyDescent="0.25">
      <c r="A159" s="400"/>
      <c r="B159" s="418"/>
      <c r="C159" s="418"/>
      <c r="D159" s="418"/>
      <c r="E159" s="418"/>
      <c r="F159" s="418"/>
      <c r="G159" s="424"/>
      <c r="H159" s="315" t="s">
        <v>90</v>
      </c>
      <c r="I159" s="182"/>
      <c r="J159" s="24">
        <v>1000</v>
      </c>
      <c r="K159" s="24"/>
      <c r="L159" s="25">
        <v>9500</v>
      </c>
      <c r="M159" s="25"/>
      <c r="N159" s="25">
        <v>9500</v>
      </c>
      <c r="O159" s="25"/>
      <c r="P159" s="25"/>
      <c r="Q159" s="25"/>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c r="AO159" s="112"/>
      <c r="AP159" s="112"/>
      <c r="AQ159" s="112"/>
      <c r="AR159" s="112"/>
    </row>
    <row r="160" spans="1:44" ht="12.75" customHeight="1" x14ac:dyDescent="0.25">
      <c r="A160" s="400"/>
      <c r="B160" s="407" t="s">
        <v>9</v>
      </c>
      <c r="C160" s="407" t="s">
        <v>35</v>
      </c>
      <c r="D160" s="407" t="s">
        <v>100</v>
      </c>
      <c r="E160" s="407" t="s">
        <v>121</v>
      </c>
      <c r="F160" s="407" t="s">
        <v>79</v>
      </c>
      <c r="G160" s="422" t="s">
        <v>82</v>
      </c>
      <c r="H160" s="219" t="s">
        <v>94</v>
      </c>
      <c r="I160" s="155">
        <v>40325</v>
      </c>
      <c r="J160" s="61">
        <v>108000</v>
      </c>
      <c r="K160" s="61">
        <v>56437</v>
      </c>
      <c r="L160" s="56">
        <v>126000</v>
      </c>
      <c r="M160" s="56">
        <v>12193</v>
      </c>
      <c r="N160" s="56">
        <v>126000</v>
      </c>
      <c r="O160" s="25"/>
      <c r="P160" s="25"/>
      <c r="Q160" s="25"/>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row>
    <row r="161" spans="1:44" ht="12.75" customHeight="1" x14ac:dyDescent="0.25">
      <c r="A161" s="400"/>
      <c r="B161" s="408"/>
      <c r="C161" s="408"/>
      <c r="D161" s="408"/>
      <c r="E161" s="408"/>
      <c r="F161" s="408"/>
      <c r="G161" s="423"/>
      <c r="H161" s="313"/>
      <c r="I161" s="182"/>
      <c r="J161" s="24"/>
      <c r="K161" s="24"/>
      <c r="L161" s="25"/>
      <c r="M161" s="25"/>
      <c r="N161" s="25"/>
      <c r="O161" s="25"/>
      <c r="P161" s="25"/>
      <c r="Q161" s="25"/>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c r="AO161" s="112"/>
      <c r="AP161" s="112"/>
      <c r="AQ161" s="112"/>
      <c r="AR161" s="112"/>
    </row>
    <row r="162" spans="1:44" ht="12.75" customHeight="1" x14ac:dyDescent="0.25">
      <c r="A162" s="400"/>
      <c r="B162" s="408"/>
      <c r="C162" s="408"/>
      <c r="D162" s="408"/>
      <c r="E162" s="408"/>
      <c r="F162" s="408"/>
      <c r="G162" s="423"/>
      <c r="H162" s="313"/>
      <c r="I162" s="182"/>
      <c r="J162" s="24"/>
      <c r="K162" s="24"/>
      <c r="L162" s="25"/>
      <c r="M162" s="25"/>
      <c r="N162" s="25"/>
      <c r="O162" s="25"/>
      <c r="P162" s="25"/>
      <c r="Q162" s="25"/>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c r="AO162" s="112"/>
      <c r="AP162" s="112"/>
      <c r="AQ162" s="112"/>
      <c r="AR162" s="112"/>
    </row>
    <row r="163" spans="1:44" ht="12.75" customHeight="1" x14ac:dyDescent="0.25">
      <c r="A163" s="400"/>
      <c r="B163" s="409"/>
      <c r="C163" s="409"/>
      <c r="D163" s="409"/>
      <c r="E163" s="409"/>
      <c r="F163" s="409"/>
      <c r="G163" s="424"/>
      <c r="H163" s="313"/>
      <c r="I163" s="182"/>
      <c r="J163" s="24"/>
      <c r="K163" s="24"/>
      <c r="L163" s="25"/>
      <c r="M163" s="25"/>
      <c r="N163" s="25"/>
      <c r="O163" s="25"/>
      <c r="P163" s="25"/>
      <c r="Q163" s="25"/>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c r="AO163" s="112"/>
      <c r="AP163" s="112"/>
      <c r="AQ163" s="112"/>
      <c r="AR163" s="112"/>
    </row>
    <row r="164" spans="1:44" ht="12.75" customHeight="1" x14ac:dyDescent="0.25">
      <c r="A164" s="400"/>
      <c r="B164" s="418" t="s">
        <v>10</v>
      </c>
      <c r="C164" s="418" t="s">
        <v>20</v>
      </c>
      <c r="D164" s="418" t="s">
        <v>99</v>
      </c>
      <c r="E164" s="418" t="s">
        <v>122</v>
      </c>
      <c r="F164" s="418" t="s">
        <v>79</v>
      </c>
      <c r="G164" s="422" t="s">
        <v>82</v>
      </c>
      <c r="H164" s="187" t="s">
        <v>264</v>
      </c>
      <c r="I164" s="150">
        <f>SUM(I165:I168)</f>
        <v>1281</v>
      </c>
      <c r="J164" s="150">
        <f t="shared" ref="J164" si="22">SUM(J165:J168)</f>
        <v>9000</v>
      </c>
      <c r="K164" s="150">
        <f t="shared" ref="K164" si="23">SUM(K165:K168)</f>
        <v>1336</v>
      </c>
      <c r="L164" s="150">
        <f t="shared" ref="L164" si="24">SUM(L165:L168)</f>
        <v>10000</v>
      </c>
      <c r="M164" s="150">
        <f t="shared" ref="M164" si="25">SUM(M165:M168)</f>
        <v>1460</v>
      </c>
      <c r="N164" s="150">
        <f t="shared" ref="N164" si="26">SUM(N165:N168)</f>
        <v>10000</v>
      </c>
      <c r="O164" s="57"/>
      <c r="P164" s="56"/>
      <c r="Q164" s="56"/>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row>
    <row r="165" spans="1:44" ht="12.75" customHeight="1" x14ac:dyDescent="0.25">
      <c r="A165" s="400"/>
      <c r="B165" s="418"/>
      <c r="C165" s="418"/>
      <c r="D165" s="418"/>
      <c r="E165" s="418"/>
      <c r="F165" s="418"/>
      <c r="G165" s="423"/>
      <c r="H165" s="315" t="s">
        <v>89</v>
      </c>
      <c r="I165" s="182">
        <v>1281</v>
      </c>
      <c r="J165" s="24">
        <v>6000</v>
      </c>
      <c r="K165" s="24">
        <v>1336</v>
      </c>
      <c r="L165" s="25">
        <v>6500</v>
      </c>
      <c r="M165" s="25"/>
      <c r="N165" s="25">
        <v>6500</v>
      </c>
      <c r="O165" s="25"/>
      <c r="P165" s="25"/>
      <c r="Q165" s="25"/>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c r="AO165" s="112"/>
      <c r="AP165" s="112"/>
      <c r="AQ165" s="112"/>
      <c r="AR165" s="112"/>
    </row>
    <row r="166" spans="1:44" ht="12.75" customHeight="1" x14ac:dyDescent="0.25">
      <c r="A166" s="400"/>
      <c r="B166" s="418"/>
      <c r="C166" s="418"/>
      <c r="D166" s="418"/>
      <c r="E166" s="418"/>
      <c r="F166" s="418"/>
      <c r="G166" s="423"/>
      <c r="H166" s="315" t="s">
        <v>0</v>
      </c>
      <c r="I166" s="182"/>
      <c r="J166" s="24"/>
      <c r="K166" s="24"/>
      <c r="L166" s="25"/>
      <c r="M166" s="25"/>
      <c r="N166" s="25"/>
      <c r="O166" s="25"/>
      <c r="P166" s="25"/>
      <c r="Q166" s="25"/>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c r="AO166" s="112"/>
      <c r="AP166" s="112"/>
      <c r="AQ166" s="112"/>
      <c r="AR166" s="112"/>
    </row>
    <row r="167" spans="1:44" ht="12.75" customHeight="1" x14ac:dyDescent="0.25">
      <c r="A167" s="400"/>
      <c r="B167" s="418"/>
      <c r="C167" s="418"/>
      <c r="D167" s="418"/>
      <c r="E167" s="418"/>
      <c r="F167" s="418"/>
      <c r="G167" s="423"/>
      <c r="H167" s="315" t="s">
        <v>1</v>
      </c>
      <c r="I167" s="182"/>
      <c r="J167" s="24"/>
      <c r="K167" s="24"/>
      <c r="L167" s="25"/>
      <c r="M167" s="25"/>
      <c r="N167" s="25"/>
      <c r="O167" s="25"/>
      <c r="P167" s="25"/>
      <c r="Q167" s="25"/>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c r="AO167" s="112"/>
      <c r="AP167" s="112"/>
      <c r="AQ167" s="112"/>
      <c r="AR167" s="112"/>
    </row>
    <row r="168" spans="1:44" ht="12.75" customHeight="1" x14ac:dyDescent="0.25">
      <c r="A168" s="401"/>
      <c r="B168" s="418"/>
      <c r="C168" s="418"/>
      <c r="D168" s="418"/>
      <c r="E168" s="418"/>
      <c r="F168" s="418"/>
      <c r="G168" s="424"/>
      <c r="H168" s="315" t="s">
        <v>90</v>
      </c>
      <c r="I168" s="182"/>
      <c r="J168" s="24">
        <v>3000</v>
      </c>
      <c r="K168" s="24"/>
      <c r="L168" s="25">
        <v>3500</v>
      </c>
      <c r="M168" s="25">
        <v>1460</v>
      </c>
      <c r="N168" s="25">
        <v>3500</v>
      </c>
      <c r="O168" s="25"/>
      <c r="P168" s="25"/>
      <c r="Q168" s="25"/>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c r="AO168" s="112"/>
      <c r="AP168" s="112"/>
      <c r="AQ168" s="112"/>
      <c r="AR168" s="112"/>
    </row>
    <row r="169" spans="1:44" ht="12.75" customHeight="1" x14ac:dyDescent="0.25">
      <c r="A169" s="173"/>
      <c r="B169" s="173"/>
      <c r="C169" s="208"/>
      <c r="D169" s="310"/>
      <c r="E169" s="310"/>
      <c r="F169" s="310"/>
      <c r="G169" s="310"/>
      <c r="H169" s="310"/>
      <c r="I169" s="173"/>
      <c r="J169" s="111"/>
      <c r="K169" s="111"/>
      <c r="L169" s="111"/>
      <c r="M169" s="111"/>
      <c r="N169" s="111"/>
      <c r="O169" s="111"/>
      <c r="P169" s="111"/>
      <c r="Q169" s="111"/>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c r="AO169" s="112"/>
      <c r="AP169" s="112"/>
      <c r="AQ169" s="112"/>
      <c r="AR169" s="112"/>
    </row>
    <row r="170" spans="1:44" s="112" customFormat="1" ht="12.75" customHeight="1" x14ac:dyDescent="0.2">
      <c r="A170" s="17" t="s">
        <v>97</v>
      </c>
      <c r="B170" s="157"/>
      <c r="C170" s="157"/>
      <c r="D170" s="157"/>
      <c r="E170" s="157"/>
      <c r="F170" s="157"/>
      <c r="G170" s="158"/>
      <c r="H170" s="8"/>
      <c r="I170" s="8"/>
      <c r="J170" s="9"/>
      <c r="K170" s="9"/>
      <c r="L170" s="9"/>
      <c r="M170" s="9"/>
      <c r="N170" s="9"/>
      <c r="O170" s="9"/>
    </row>
    <row r="171" spans="1:44" s="112" customFormat="1" ht="12.75" customHeight="1" x14ac:dyDescent="0.2">
      <c r="A171" s="338" t="s">
        <v>123</v>
      </c>
      <c r="B171" s="338"/>
      <c r="C171" s="338"/>
      <c r="D171" s="338"/>
      <c r="E171" s="338"/>
      <c r="F171" s="338"/>
      <c r="G171" s="338"/>
      <c r="H171" s="338"/>
      <c r="I171" s="338"/>
      <c r="J171" s="338"/>
      <c r="K171" s="338"/>
      <c r="L171" s="338"/>
      <c r="M171" s="338"/>
      <c r="N171" s="338"/>
      <c r="O171" s="338"/>
      <c r="P171" s="338"/>
      <c r="Q171" s="338"/>
    </row>
    <row r="172" spans="1:44" s="278" customFormat="1" ht="12.75" customHeight="1" x14ac:dyDescent="0.25">
      <c r="A172" s="383" t="s">
        <v>124</v>
      </c>
      <c r="B172" s="383"/>
      <c r="C172" s="383"/>
      <c r="D172" s="383"/>
      <c r="E172" s="383"/>
      <c r="F172" s="383"/>
      <c r="G172" s="383"/>
      <c r="H172" s="383"/>
      <c r="I172" s="383"/>
      <c r="J172" s="383"/>
      <c r="K172" s="383"/>
      <c r="L172" s="383"/>
      <c r="M172" s="383"/>
      <c r="N172" s="383"/>
      <c r="O172" s="383"/>
      <c r="P172" s="383"/>
      <c r="Q172" s="383"/>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c r="AO172" s="112"/>
      <c r="AP172" s="112"/>
    </row>
    <row r="173" spans="1:44" ht="12.75" customHeight="1" x14ac:dyDescent="0.25">
      <c r="A173" s="173"/>
      <c r="B173" s="410"/>
      <c r="C173" s="388"/>
      <c r="D173" s="278"/>
      <c r="E173" s="278"/>
      <c r="F173" s="278"/>
      <c r="G173" s="278"/>
      <c r="H173" s="278"/>
      <c r="I173" s="416"/>
      <c r="J173" s="388"/>
      <c r="K173" s="388"/>
      <c r="L173" s="389"/>
      <c r="M173" s="389"/>
      <c r="N173" s="389"/>
      <c r="O173" s="389"/>
      <c r="P173" s="389"/>
      <c r="Q173" s="389"/>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c r="AO173" s="112"/>
      <c r="AP173" s="112"/>
      <c r="AQ173" s="112"/>
      <c r="AR173" s="112"/>
    </row>
    <row r="174" spans="1:44" ht="12.75" customHeight="1" x14ac:dyDescent="0.25">
      <c r="A174" s="173"/>
      <c r="B174" s="174"/>
      <c r="C174" s="174"/>
      <c r="D174" s="175"/>
      <c r="E174" s="175"/>
      <c r="F174" s="175"/>
      <c r="G174" s="175"/>
      <c r="H174" s="175"/>
      <c r="I174" s="175"/>
      <c r="J174" s="403">
        <v>2017</v>
      </c>
      <c r="K174" s="403"/>
      <c r="L174" s="404">
        <v>2018</v>
      </c>
      <c r="M174" s="405"/>
      <c r="N174" s="406">
        <v>2019</v>
      </c>
      <c r="O174" s="405"/>
      <c r="P174" s="406">
        <v>2020</v>
      </c>
      <c r="Q174" s="405"/>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c r="AO174" s="112"/>
      <c r="AP174" s="112"/>
      <c r="AQ174" s="112"/>
      <c r="AR174" s="112"/>
    </row>
    <row r="175" spans="1:44" x14ac:dyDescent="0.25">
      <c r="A175" s="189" t="s">
        <v>2</v>
      </c>
      <c r="B175" s="159" t="s">
        <v>3</v>
      </c>
      <c r="C175" s="160" t="s">
        <v>4</v>
      </c>
      <c r="D175" s="160" t="s">
        <v>69</v>
      </c>
      <c r="E175" s="160" t="s">
        <v>67</v>
      </c>
      <c r="F175" s="160" t="s">
        <v>68</v>
      </c>
      <c r="G175" s="160" t="s">
        <v>70</v>
      </c>
      <c r="H175" s="217" t="s">
        <v>95</v>
      </c>
      <c r="I175" s="162" t="s">
        <v>5</v>
      </c>
      <c r="J175" s="163" t="s">
        <v>105</v>
      </c>
      <c r="K175" s="163" t="s">
        <v>285</v>
      </c>
      <c r="L175" s="163" t="s">
        <v>105</v>
      </c>
      <c r="M175" s="163" t="s">
        <v>285</v>
      </c>
      <c r="N175" s="163" t="s">
        <v>105</v>
      </c>
      <c r="O175" s="163" t="s">
        <v>285</v>
      </c>
      <c r="P175" s="163" t="s">
        <v>105</v>
      </c>
      <c r="Q175" s="163" t="s">
        <v>285</v>
      </c>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c r="AO175" s="112"/>
      <c r="AP175" s="112"/>
      <c r="AQ175" s="112"/>
      <c r="AR175" s="112"/>
    </row>
    <row r="176" spans="1:44" ht="12.75" customHeight="1" x14ac:dyDescent="0.25">
      <c r="A176" s="417" t="s">
        <v>36</v>
      </c>
      <c r="B176" s="402" t="s">
        <v>6</v>
      </c>
      <c r="C176" s="402" t="s">
        <v>37</v>
      </c>
      <c r="D176" s="402" t="s">
        <v>101</v>
      </c>
      <c r="E176" s="402" t="s">
        <v>125</v>
      </c>
      <c r="F176" s="402" t="s">
        <v>126</v>
      </c>
      <c r="G176" s="402" t="s">
        <v>81</v>
      </c>
      <c r="H176" s="313" t="s">
        <v>94</v>
      </c>
      <c r="I176" s="197">
        <v>1</v>
      </c>
      <c r="J176" s="18">
        <v>200</v>
      </c>
      <c r="K176" s="18">
        <v>27</v>
      </c>
      <c r="L176" s="19">
        <v>188</v>
      </c>
      <c r="M176" s="19">
        <v>0</v>
      </c>
      <c r="N176" s="19">
        <v>188</v>
      </c>
      <c r="O176" s="19"/>
      <c r="P176" s="19"/>
      <c r="Q176" s="19"/>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c r="AO176" s="112"/>
      <c r="AP176" s="112"/>
      <c r="AQ176" s="112"/>
      <c r="AR176" s="112"/>
    </row>
    <row r="177" spans="1:44" ht="12.75" customHeight="1" x14ac:dyDescent="0.25">
      <c r="A177" s="417"/>
      <c r="B177" s="402"/>
      <c r="C177" s="402"/>
      <c r="D177" s="402"/>
      <c r="E177" s="402"/>
      <c r="F177" s="402"/>
      <c r="G177" s="402"/>
      <c r="H177" s="313"/>
      <c r="I177" s="184"/>
      <c r="J177" s="18"/>
      <c r="K177" s="18"/>
      <c r="L177" s="19"/>
      <c r="M177" s="19">
        <v>0</v>
      </c>
      <c r="N177" s="19"/>
      <c r="O177" s="19"/>
      <c r="P177" s="19"/>
      <c r="Q177" s="19"/>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c r="AO177" s="112"/>
      <c r="AP177" s="112"/>
      <c r="AQ177" s="112"/>
      <c r="AR177" s="112"/>
    </row>
    <row r="178" spans="1:44" ht="12.75" customHeight="1" x14ac:dyDescent="0.25">
      <c r="A178" s="417"/>
      <c r="B178" s="402"/>
      <c r="C178" s="402"/>
      <c r="D178" s="402"/>
      <c r="E178" s="402"/>
      <c r="F178" s="402"/>
      <c r="G178" s="402"/>
      <c r="H178" s="313"/>
      <c r="I178" s="184"/>
      <c r="J178" s="18"/>
      <c r="K178" s="18"/>
      <c r="L178" s="19"/>
      <c r="M178" s="19">
        <v>0</v>
      </c>
      <c r="N178" s="19"/>
      <c r="O178" s="19"/>
      <c r="P178" s="19"/>
      <c r="Q178" s="19"/>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c r="AO178" s="112"/>
      <c r="AP178" s="112"/>
      <c r="AQ178" s="112"/>
      <c r="AR178" s="112"/>
    </row>
    <row r="179" spans="1:44" ht="30" customHeight="1" x14ac:dyDescent="0.25">
      <c r="A179" s="417"/>
      <c r="B179" s="402"/>
      <c r="C179" s="402"/>
      <c r="D179" s="402"/>
      <c r="E179" s="402"/>
      <c r="F179" s="402"/>
      <c r="G179" s="402"/>
      <c r="H179" s="313"/>
      <c r="I179" s="184"/>
      <c r="J179" s="18"/>
      <c r="K179" s="18"/>
      <c r="L179" s="19"/>
      <c r="M179" s="19">
        <v>0</v>
      </c>
      <c r="N179" s="19"/>
      <c r="O179" s="19"/>
      <c r="P179" s="19"/>
      <c r="Q179" s="19"/>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c r="AO179" s="112"/>
      <c r="AP179" s="112"/>
      <c r="AQ179" s="112"/>
      <c r="AR179" s="112"/>
    </row>
    <row r="180" spans="1:44" ht="12.75" customHeight="1" x14ac:dyDescent="0.25">
      <c r="A180" s="417"/>
      <c r="B180" s="402" t="s">
        <v>9</v>
      </c>
      <c r="C180" s="402" t="s">
        <v>38</v>
      </c>
      <c r="D180" s="418" t="s">
        <v>99</v>
      </c>
      <c r="E180" s="402" t="s">
        <v>127</v>
      </c>
      <c r="F180" s="402" t="s">
        <v>126</v>
      </c>
      <c r="G180" s="402" t="s">
        <v>82</v>
      </c>
      <c r="H180" s="187" t="s">
        <v>264</v>
      </c>
      <c r="I180" s="150">
        <v>550</v>
      </c>
      <c r="J180" s="150">
        <v>4200</v>
      </c>
      <c r="K180" s="150">
        <v>1021</v>
      </c>
      <c r="L180" s="150">
        <v>3948</v>
      </c>
      <c r="M180" s="150">
        <v>81</v>
      </c>
      <c r="N180" s="150">
        <v>3948</v>
      </c>
      <c r="O180" s="57"/>
      <c r="P180" s="56"/>
      <c r="Q180" s="56"/>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c r="AO180" s="112"/>
      <c r="AP180" s="112"/>
      <c r="AQ180" s="112"/>
      <c r="AR180" s="112"/>
    </row>
    <row r="181" spans="1:44" ht="12.75" customHeight="1" x14ac:dyDescent="0.25">
      <c r="A181" s="417"/>
      <c r="B181" s="402"/>
      <c r="C181" s="402"/>
      <c r="D181" s="418"/>
      <c r="E181" s="402"/>
      <c r="F181" s="402"/>
      <c r="G181" s="402"/>
      <c r="H181" s="315" t="s">
        <v>89</v>
      </c>
      <c r="I181" s="184"/>
      <c r="J181" s="18"/>
      <c r="K181" s="18">
        <v>1021</v>
      </c>
      <c r="L181" s="19"/>
      <c r="M181" s="19">
        <v>81</v>
      </c>
      <c r="N181" s="19"/>
      <c r="O181" s="19"/>
      <c r="P181" s="19"/>
      <c r="Q181" s="19"/>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c r="AO181" s="112"/>
      <c r="AP181" s="112"/>
      <c r="AQ181" s="112"/>
      <c r="AR181" s="112"/>
    </row>
    <row r="182" spans="1:44" ht="12.75" customHeight="1" x14ac:dyDescent="0.25">
      <c r="A182" s="417"/>
      <c r="B182" s="402"/>
      <c r="C182" s="402"/>
      <c r="D182" s="418"/>
      <c r="E182" s="402"/>
      <c r="F182" s="402"/>
      <c r="G182" s="402"/>
      <c r="H182" s="315" t="s">
        <v>0</v>
      </c>
      <c r="I182" s="184"/>
      <c r="J182" s="18"/>
      <c r="K182" s="18"/>
      <c r="L182" s="19"/>
      <c r="M182" s="19">
        <v>0</v>
      </c>
      <c r="N182" s="19"/>
      <c r="O182" s="19"/>
      <c r="P182" s="19"/>
      <c r="Q182" s="19"/>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c r="AO182" s="112"/>
      <c r="AP182" s="112"/>
      <c r="AQ182" s="112"/>
      <c r="AR182" s="112"/>
    </row>
    <row r="183" spans="1:44" ht="12.75" customHeight="1" x14ac:dyDescent="0.25">
      <c r="A183" s="417"/>
      <c r="B183" s="402"/>
      <c r="C183" s="402"/>
      <c r="D183" s="418"/>
      <c r="E183" s="402"/>
      <c r="F183" s="402"/>
      <c r="G183" s="402"/>
      <c r="H183" s="315" t="s">
        <v>1</v>
      </c>
      <c r="I183" s="184"/>
      <c r="J183" s="18"/>
      <c r="K183" s="18"/>
      <c r="L183" s="19"/>
      <c r="M183" s="19">
        <v>0</v>
      </c>
      <c r="N183" s="19"/>
      <c r="O183" s="19"/>
      <c r="P183" s="19"/>
      <c r="Q183" s="19"/>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c r="AO183" s="112"/>
      <c r="AP183" s="112"/>
      <c r="AQ183" s="112"/>
      <c r="AR183" s="112"/>
    </row>
    <row r="184" spans="1:44" ht="12.75" customHeight="1" x14ac:dyDescent="0.25">
      <c r="A184" s="417"/>
      <c r="B184" s="402"/>
      <c r="C184" s="402"/>
      <c r="D184" s="418"/>
      <c r="E184" s="402"/>
      <c r="F184" s="402"/>
      <c r="G184" s="402"/>
      <c r="H184" s="315" t="s">
        <v>90</v>
      </c>
      <c r="I184" s="184">
        <v>550</v>
      </c>
      <c r="J184" s="21">
        <v>4200</v>
      </c>
      <c r="K184" s="21"/>
      <c r="L184" s="22">
        <v>3948</v>
      </c>
      <c r="M184" s="19">
        <v>0</v>
      </c>
      <c r="N184" s="22">
        <v>3948</v>
      </c>
      <c r="O184" s="22"/>
      <c r="P184" s="22"/>
      <c r="Q184" s="2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c r="AO184" s="112"/>
      <c r="AP184" s="112"/>
      <c r="AQ184" s="112"/>
      <c r="AR184" s="112"/>
    </row>
    <row r="185" spans="1:44" ht="12.75" customHeight="1" x14ac:dyDescent="0.25">
      <c r="A185" s="417"/>
      <c r="B185" s="402" t="s">
        <v>10</v>
      </c>
      <c r="C185" s="402" t="s">
        <v>39</v>
      </c>
      <c r="D185" s="402" t="s">
        <v>102</v>
      </c>
      <c r="E185" s="402" t="s">
        <v>128</v>
      </c>
      <c r="F185" s="402" t="s">
        <v>129</v>
      </c>
      <c r="G185" s="402" t="s">
        <v>81</v>
      </c>
      <c r="H185" s="219" t="s">
        <v>94</v>
      </c>
      <c r="I185" s="182">
        <v>2</v>
      </c>
      <c r="J185" s="24">
        <v>5</v>
      </c>
      <c r="K185" s="24">
        <v>34</v>
      </c>
      <c r="L185" s="25">
        <v>4</v>
      </c>
      <c r="M185" s="25">
        <v>2</v>
      </c>
      <c r="N185" s="25">
        <v>4</v>
      </c>
      <c r="O185" s="25"/>
      <c r="P185" s="25"/>
      <c r="Q185" s="25"/>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c r="AO185" s="112"/>
      <c r="AP185" s="112"/>
      <c r="AQ185" s="112"/>
      <c r="AR185" s="112"/>
    </row>
    <row r="186" spans="1:44" ht="12.75" customHeight="1" x14ac:dyDescent="0.25">
      <c r="A186" s="417"/>
      <c r="B186" s="402"/>
      <c r="C186" s="402"/>
      <c r="D186" s="402"/>
      <c r="E186" s="402"/>
      <c r="F186" s="402"/>
      <c r="G186" s="402"/>
      <c r="H186" s="315"/>
      <c r="I186" s="182"/>
      <c r="J186" s="24"/>
      <c r="K186" s="24"/>
      <c r="L186" s="25"/>
      <c r="M186" s="25"/>
      <c r="N186" s="25"/>
      <c r="O186" s="25"/>
      <c r="P186" s="25"/>
      <c r="Q186" s="25"/>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c r="AO186" s="112"/>
      <c r="AP186" s="112"/>
      <c r="AQ186" s="112"/>
      <c r="AR186" s="112"/>
    </row>
    <row r="187" spans="1:44" ht="12.75" customHeight="1" x14ac:dyDescent="0.25">
      <c r="A187" s="417"/>
      <c r="B187" s="402"/>
      <c r="C187" s="402"/>
      <c r="D187" s="402"/>
      <c r="E187" s="402"/>
      <c r="F187" s="402"/>
      <c r="G187" s="402"/>
      <c r="H187" s="315"/>
      <c r="I187" s="182"/>
      <c r="J187" s="24"/>
      <c r="K187" s="24"/>
      <c r="L187" s="25"/>
      <c r="M187" s="25"/>
      <c r="N187" s="25"/>
      <c r="O187" s="25"/>
      <c r="P187" s="25"/>
      <c r="Q187" s="25"/>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c r="AO187" s="112"/>
      <c r="AP187" s="112"/>
      <c r="AQ187" s="112"/>
      <c r="AR187" s="112"/>
    </row>
    <row r="188" spans="1:44" ht="12.75" customHeight="1" x14ac:dyDescent="0.25">
      <c r="A188" s="417"/>
      <c r="B188" s="402"/>
      <c r="C188" s="402"/>
      <c r="D188" s="402"/>
      <c r="E188" s="402"/>
      <c r="F188" s="402"/>
      <c r="G188" s="402"/>
      <c r="H188" s="315"/>
      <c r="I188" s="182"/>
      <c r="J188" s="24"/>
      <c r="K188" s="24"/>
      <c r="L188" s="25"/>
      <c r="M188" s="25"/>
      <c r="N188" s="25"/>
      <c r="O188" s="25"/>
      <c r="P188" s="25"/>
      <c r="Q188" s="25"/>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c r="AO188" s="112"/>
      <c r="AP188" s="112"/>
      <c r="AQ188" s="112"/>
      <c r="AR188" s="112"/>
    </row>
    <row r="189" spans="1:44" ht="12.75" customHeight="1" x14ac:dyDescent="0.25">
      <c r="A189" s="173"/>
      <c r="B189" s="173"/>
      <c r="C189" s="208"/>
      <c r="D189" s="310"/>
      <c r="E189" s="310"/>
      <c r="F189" s="310"/>
      <c r="G189" s="310"/>
      <c r="H189" s="310"/>
      <c r="I189" s="173"/>
      <c r="J189" s="111"/>
      <c r="K189" s="111"/>
      <c r="L189" s="111"/>
      <c r="M189" s="111"/>
      <c r="N189" s="111"/>
      <c r="O189" s="111"/>
      <c r="P189" s="111"/>
      <c r="Q189" s="111"/>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c r="AO189" s="112"/>
      <c r="AP189" s="112"/>
      <c r="AQ189" s="112"/>
      <c r="AR189" s="112"/>
    </row>
    <row r="190" spans="1:44" s="112" customFormat="1" ht="12.75" customHeight="1" x14ac:dyDescent="0.2">
      <c r="A190" s="17" t="s">
        <v>96</v>
      </c>
      <c r="B190" s="157"/>
      <c r="C190" s="157"/>
      <c r="D190" s="157"/>
      <c r="E190" s="157"/>
      <c r="F190" s="157"/>
      <c r="G190" s="158"/>
      <c r="H190" s="8"/>
      <c r="I190" s="8"/>
      <c r="J190" s="9"/>
      <c r="K190" s="9"/>
      <c r="L190" s="9"/>
      <c r="M190" s="9"/>
      <c r="N190" s="9"/>
      <c r="O190" s="9"/>
    </row>
    <row r="191" spans="1:44" s="112" customFormat="1" ht="12.75" customHeight="1" x14ac:dyDescent="0.2">
      <c r="A191" s="338" t="s">
        <v>130</v>
      </c>
      <c r="B191" s="338"/>
      <c r="C191" s="338"/>
      <c r="D191" s="338"/>
      <c r="E191" s="338"/>
      <c r="F191" s="338"/>
      <c r="G191" s="338"/>
      <c r="H191" s="338"/>
      <c r="I191" s="338"/>
      <c r="J191" s="338"/>
      <c r="K191" s="338"/>
      <c r="L191" s="338"/>
      <c r="M191" s="338"/>
      <c r="N191" s="338"/>
      <c r="O191" s="338"/>
      <c r="P191" s="338"/>
      <c r="Q191" s="338"/>
    </row>
    <row r="192" spans="1:44" s="112" customFormat="1" ht="12.75" customHeight="1" x14ac:dyDescent="0.2">
      <c r="A192" s="338" t="s">
        <v>131</v>
      </c>
      <c r="B192" s="338"/>
      <c r="C192" s="338"/>
      <c r="D192" s="338"/>
      <c r="E192" s="338"/>
      <c r="F192" s="338"/>
      <c r="G192" s="338"/>
      <c r="H192" s="338"/>
      <c r="I192" s="338"/>
      <c r="J192" s="338"/>
      <c r="K192" s="338"/>
      <c r="L192" s="338"/>
      <c r="M192" s="338"/>
      <c r="N192" s="338"/>
      <c r="O192" s="338"/>
      <c r="P192" s="338"/>
      <c r="Q192" s="338"/>
    </row>
    <row r="193" spans="1:44" s="278" customFormat="1" ht="12.75" customHeight="1" x14ac:dyDescent="0.25">
      <c r="A193" s="111" t="s">
        <v>132</v>
      </c>
      <c r="B193" s="111"/>
      <c r="C193" s="111"/>
      <c r="D193" s="111"/>
      <c r="E193" s="111"/>
      <c r="F193" s="111"/>
      <c r="G193" s="111"/>
      <c r="H193" s="111"/>
      <c r="I193" s="111"/>
      <c r="J193" s="111"/>
      <c r="K193" s="111"/>
      <c r="L193" s="111"/>
      <c r="M193" s="111"/>
      <c r="N193" s="111"/>
      <c r="O193" s="111"/>
      <c r="P193" s="111"/>
      <c r="Q193" s="111"/>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row>
    <row r="194" spans="1:44" s="278" customFormat="1" ht="12.75" customHeight="1" x14ac:dyDescent="0.25">
      <c r="A194" s="111"/>
      <c r="B194" s="111"/>
      <c r="C194" s="111"/>
      <c r="D194" s="111"/>
      <c r="E194" s="111"/>
      <c r="F194" s="111"/>
      <c r="G194" s="111"/>
      <c r="H194" s="111"/>
      <c r="I194" s="111"/>
      <c r="J194" s="411">
        <v>2017</v>
      </c>
      <c r="K194" s="412"/>
      <c r="L194" s="413">
        <v>2018</v>
      </c>
      <c r="M194" s="414"/>
      <c r="N194" s="415">
        <v>2019</v>
      </c>
      <c r="O194" s="414"/>
      <c r="P194" s="415">
        <v>2020</v>
      </c>
      <c r="Q194" s="414"/>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c r="AO194" s="112"/>
      <c r="AP194" s="112"/>
    </row>
    <row r="195" spans="1:44" s="296" customFormat="1" ht="18" customHeight="1" x14ac:dyDescent="0.25">
      <c r="A195" s="294" t="s">
        <v>2</v>
      </c>
      <c r="B195" s="220" t="s">
        <v>3</v>
      </c>
      <c r="C195" s="221" t="s">
        <v>4</v>
      </c>
      <c r="D195" s="221" t="s">
        <v>69</v>
      </c>
      <c r="E195" s="221" t="s">
        <v>67</v>
      </c>
      <c r="F195" s="221" t="s">
        <v>68</v>
      </c>
      <c r="G195" s="221" t="s">
        <v>70</v>
      </c>
      <c r="H195" s="222" t="s">
        <v>95</v>
      </c>
      <c r="I195" s="187" t="s">
        <v>5</v>
      </c>
      <c r="J195" s="223" t="s">
        <v>105</v>
      </c>
      <c r="K195" s="223" t="s">
        <v>286</v>
      </c>
      <c r="L195" s="223" t="s">
        <v>105</v>
      </c>
      <c r="M195" s="223" t="s">
        <v>286</v>
      </c>
      <c r="N195" s="223" t="s">
        <v>105</v>
      </c>
      <c r="O195" s="223" t="s">
        <v>286</v>
      </c>
      <c r="P195" s="223" t="s">
        <v>105</v>
      </c>
      <c r="Q195" s="223" t="s">
        <v>286</v>
      </c>
      <c r="R195" s="295"/>
      <c r="S195" s="295"/>
      <c r="T195" s="295"/>
      <c r="U195" s="295"/>
      <c r="V195" s="295"/>
      <c r="W195" s="295"/>
      <c r="X195" s="295"/>
      <c r="Y195" s="295"/>
      <c r="Z195" s="295"/>
      <c r="AA195" s="295"/>
      <c r="AB195" s="295"/>
      <c r="AC195" s="295"/>
      <c r="AD195" s="295"/>
      <c r="AE195" s="295"/>
      <c r="AF195" s="295"/>
      <c r="AG195" s="295"/>
      <c r="AH195" s="295"/>
      <c r="AI195" s="295"/>
      <c r="AJ195" s="295"/>
      <c r="AK195" s="295"/>
      <c r="AL195" s="295"/>
      <c r="AM195" s="295"/>
      <c r="AN195" s="295"/>
      <c r="AO195" s="295"/>
      <c r="AP195" s="295"/>
      <c r="AQ195" s="295"/>
      <c r="AR195" s="295"/>
    </row>
    <row r="196" spans="1:44" s="296" customFormat="1" ht="12.75" customHeight="1" x14ac:dyDescent="0.25">
      <c r="A196" s="468" t="s">
        <v>358</v>
      </c>
      <c r="B196" s="397" t="s">
        <v>6</v>
      </c>
      <c r="C196" s="397" t="s">
        <v>287</v>
      </c>
      <c r="D196" s="435" t="s">
        <v>88</v>
      </c>
      <c r="E196" s="437" t="s">
        <v>351</v>
      </c>
      <c r="F196" s="397" t="s">
        <v>349</v>
      </c>
      <c r="G196" s="397" t="s">
        <v>81</v>
      </c>
      <c r="H196" s="313" t="s">
        <v>94</v>
      </c>
      <c r="I196" s="224"/>
      <c r="J196" s="225">
        <v>570</v>
      </c>
      <c r="K196" s="225"/>
      <c r="L196" s="225">
        <v>427</v>
      </c>
      <c r="M196" s="225"/>
      <c r="N196" s="225" t="s">
        <v>260</v>
      </c>
      <c r="O196" s="62"/>
      <c r="P196" s="62"/>
      <c r="Q196" s="62"/>
      <c r="R196" s="295"/>
      <c r="S196" s="295"/>
      <c r="T196" s="295"/>
      <c r="U196" s="295"/>
      <c r="V196" s="295"/>
      <c r="W196" s="295"/>
      <c r="X196" s="295"/>
      <c r="Y196" s="295"/>
      <c r="Z196" s="295"/>
      <c r="AA196" s="295"/>
      <c r="AB196" s="295"/>
      <c r="AC196" s="295"/>
      <c r="AD196" s="295"/>
      <c r="AE196" s="295"/>
      <c r="AF196" s="295"/>
      <c r="AG196" s="295"/>
      <c r="AH196" s="295"/>
      <c r="AI196" s="295"/>
      <c r="AJ196" s="295"/>
      <c r="AK196" s="295"/>
      <c r="AL196" s="295"/>
      <c r="AM196" s="295"/>
      <c r="AN196" s="295"/>
      <c r="AO196" s="295"/>
      <c r="AP196" s="295"/>
      <c r="AQ196" s="295"/>
      <c r="AR196" s="295"/>
    </row>
    <row r="197" spans="1:44" s="296" customFormat="1" ht="12.75" customHeight="1" x14ac:dyDescent="0.25">
      <c r="A197" s="469"/>
      <c r="B197" s="398"/>
      <c r="C197" s="398"/>
      <c r="D197" s="436"/>
      <c r="E197" s="438"/>
      <c r="F197" s="398"/>
      <c r="G197" s="398"/>
      <c r="H197" s="226"/>
      <c r="I197" s="227"/>
      <c r="J197" s="225"/>
      <c r="K197" s="225"/>
      <c r="L197" s="225"/>
      <c r="M197" s="225"/>
      <c r="N197" s="225"/>
      <c r="O197" s="62"/>
      <c r="P197" s="62"/>
      <c r="Q197" s="62"/>
      <c r="R197" s="295"/>
      <c r="S197" s="295"/>
      <c r="T197" s="295"/>
      <c r="U197" s="295"/>
      <c r="V197" s="295"/>
      <c r="W197" s="295"/>
      <c r="X197" s="295"/>
      <c r="Y197" s="295"/>
      <c r="Z197" s="295"/>
      <c r="AA197" s="295"/>
      <c r="AB197" s="295"/>
      <c r="AC197" s="295"/>
      <c r="AD197" s="295"/>
      <c r="AE197" s="295"/>
      <c r="AF197" s="295"/>
      <c r="AG197" s="295"/>
      <c r="AH197" s="295"/>
      <c r="AI197" s="295"/>
      <c r="AJ197" s="295"/>
      <c r="AK197" s="295"/>
      <c r="AL197" s="295"/>
      <c r="AM197" s="295"/>
      <c r="AN197" s="295"/>
      <c r="AO197" s="295"/>
      <c r="AP197" s="295"/>
      <c r="AQ197" s="295"/>
      <c r="AR197" s="295"/>
    </row>
    <row r="198" spans="1:44" s="296" customFormat="1" ht="12.75" customHeight="1" x14ac:dyDescent="0.25">
      <c r="A198" s="469"/>
      <c r="B198" s="398"/>
      <c r="C198" s="398"/>
      <c r="D198" s="436"/>
      <c r="E198" s="438"/>
      <c r="F198" s="398"/>
      <c r="G198" s="398"/>
      <c r="H198" s="226"/>
      <c r="I198" s="227"/>
      <c r="J198" s="225"/>
      <c r="K198" s="225"/>
      <c r="L198" s="225"/>
      <c r="M198" s="225"/>
      <c r="N198" s="225"/>
      <c r="O198" s="62"/>
      <c r="P198" s="62"/>
      <c r="Q198" s="62"/>
      <c r="R198" s="295"/>
      <c r="S198" s="295"/>
      <c r="T198" s="295"/>
      <c r="U198" s="295"/>
      <c r="V198" s="295"/>
      <c r="W198" s="295"/>
      <c r="X198" s="295"/>
      <c r="Y198" s="295"/>
      <c r="Z198" s="295"/>
      <c r="AA198" s="295"/>
      <c r="AB198" s="295"/>
      <c r="AC198" s="295"/>
      <c r="AD198" s="295"/>
      <c r="AE198" s="295"/>
      <c r="AF198" s="295"/>
      <c r="AG198" s="295"/>
      <c r="AH198" s="295"/>
      <c r="AI198" s="295"/>
      <c r="AJ198" s="295"/>
      <c r="AK198" s="295"/>
      <c r="AL198" s="295"/>
      <c r="AM198" s="295"/>
      <c r="AN198" s="295"/>
      <c r="AO198" s="295"/>
      <c r="AP198" s="295"/>
      <c r="AQ198" s="295"/>
      <c r="AR198" s="295"/>
    </row>
    <row r="199" spans="1:44" s="296" customFormat="1" ht="12.75" customHeight="1" x14ac:dyDescent="0.25">
      <c r="A199" s="469"/>
      <c r="B199" s="398"/>
      <c r="C199" s="398"/>
      <c r="D199" s="436"/>
      <c r="E199" s="438"/>
      <c r="F199" s="398"/>
      <c r="G199" s="398"/>
      <c r="H199" s="312"/>
      <c r="I199" s="228"/>
      <c r="J199" s="229"/>
      <c r="K199" s="229"/>
      <c r="L199" s="229"/>
      <c r="M199" s="229"/>
      <c r="N199" s="229"/>
      <c r="O199" s="63"/>
      <c r="P199" s="63"/>
      <c r="Q199" s="63"/>
      <c r="R199" s="295"/>
      <c r="S199" s="295"/>
      <c r="T199" s="295"/>
      <c r="U199" s="295"/>
      <c r="V199" s="295"/>
      <c r="W199" s="295"/>
      <c r="X199" s="295"/>
      <c r="Y199" s="295"/>
      <c r="Z199" s="295"/>
      <c r="AA199" s="295"/>
      <c r="AB199" s="295"/>
      <c r="AC199" s="295"/>
      <c r="AD199" s="295"/>
      <c r="AE199" s="295"/>
      <c r="AF199" s="295"/>
      <c r="AG199" s="295"/>
      <c r="AH199" s="295"/>
      <c r="AI199" s="295"/>
      <c r="AJ199" s="295"/>
      <c r="AK199" s="295"/>
      <c r="AL199" s="295"/>
      <c r="AM199" s="295"/>
      <c r="AN199" s="295"/>
      <c r="AO199" s="295"/>
      <c r="AP199" s="295"/>
      <c r="AQ199" s="295"/>
      <c r="AR199" s="295"/>
    </row>
    <row r="200" spans="1:44" s="296" customFormat="1" ht="12.75" customHeight="1" x14ac:dyDescent="0.25">
      <c r="A200" s="469"/>
      <c r="B200" s="418" t="s">
        <v>9</v>
      </c>
      <c r="C200" s="418" t="s">
        <v>288</v>
      </c>
      <c r="D200" s="440" t="s">
        <v>88</v>
      </c>
      <c r="E200" s="460" t="s">
        <v>351</v>
      </c>
      <c r="F200" s="455" t="s">
        <v>349</v>
      </c>
      <c r="G200" s="422" t="s">
        <v>81</v>
      </c>
      <c r="H200" s="315" t="s">
        <v>89</v>
      </c>
      <c r="I200" s="230"/>
      <c r="J200" s="231">
        <v>4500</v>
      </c>
      <c r="K200" s="231"/>
      <c r="L200" s="231">
        <v>2700</v>
      </c>
      <c r="M200" s="231"/>
      <c r="N200" s="225" t="s">
        <v>260</v>
      </c>
      <c r="O200" s="64"/>
      <c r="P200" s="62"/>
      <c r="Q200" s="64"/>
      <c r="R200" s="295"/>
      <c r="S200" s="295"/>
      <c r="T200" s="295"/>
      <c r="U200" s="295"/>
      <c r="V200" s="295"/>
      <c r="W200" s="295"/>
      <c r="X200" s="295"/>
      <c r="Y200" s="295"/>
      <c r="Z200" s="295"/>
      <c r="AA200" s="295"/>
      <c r="AB200" s="295"/>
      <c r="AC200" s="295"/>
      <c r="AD200" s="295"/>
      <c r="AE200" s="295"/>
      <c r="AF200" s="295"/>
      <c r="AG200" s="295"/>
      <c r="AH200" s="295"/>
      <c r="AI200" s="295"/>
      <c r="AJ200" s="295"/>
      <c r="AK200" s="295"/>
      <c r="AL200" s="295"/>
      <c r="AM200" s="295"/>
      <c r="AN200" s="295"/>
      <c r="AO200" s="295"/>
      <c r="AP200" s="295"/>
      <c r="AQ200" s="295"/>
      <c r="AR200" s="295"/>
    </row>
    <row r="201" spans="1:44" s="296" customFormat="1" ht="12.75" customHeight="1" x14ac:dyDescent="0.25">
      <c r="A201" s="469"/>
      <c r="B201" s="418"/>
      <c r="C201" s="418"/>
      <c r="D201" s="441"/>
      <c r="E201" s="343"/>
      <c r="F201" s="456"/>
      <c r="G201" s="423"/>
      <c r="H201" s="315" t="s">
        <v>0</v>
      </c>
      <c r="I201" s="230"/>
      <c r="J201" s="231"/>
      <c r="K201" s="231"/>
      <c r="L201" s="231"/>
      <c r="M201" s="231"/>
      <c r="N201" s="231"/>
      <c r="O201" s="64"/>
      <c r="P201" s="64"/>
      <c r="Q201" s="64"/>
      <c r="R201" s="295"/>
      <c r="S201" s="295"/>
      <c r="T201" s="295"/>
      <c r="U201" s="295"/>
      <c r="V201" s="295"/>
      <c r="W201" s="295"/>
      <c r="X201" s="295"/>
      <c r="Y201" s="295"/>
      <c r="Z201" s="295"/>
      <c r="AA201" s="295"/>
      <c r="AB201" s="295"/>
      <c r="AC201" s="295"/>
      <c r="AD201" s="295"/>
      <c r="AE201" s="295"/>
      <c r="AF201" s="295"/>
      <c r="AG201" s="295"/>
      <c r="AH201" s="295"/>
      <c r="AI201" s="295"/>
      <c r="AJ201" s="295"/>
      <c r="AK201" s="295"/>
      <c r="AL201" s="295"/>
      <c r="AM201" s="295"/>
      <c r="AN201" s="295"/>
      <c r="AO201" s="295"/>
      <c r="AP201" s="295"/>
      <c r="AQ201" s="295"/>
      <c r="AR201" s="295"/>
    </row>
    <row r="202" spans="1:44" s="296" customFormat="1" ht="12.75" customHeight="1" x14ac:dyDescent="0.25">
      <c r="A202" s="469"/>
      <c r="B202" s="418"/>
      <c r="C202" s="418"/>
      <c r="D202" s="441"/>
      <c r="E202" s="343"/>
      <c r="F202" s="456"/>
      <c r="G202" s="423"/>
      <c r="H202" s="315" t="s">
        <v>1</v>
      </c>
      <c r="I202" s="230"/>
      <c r="J202" s="231"/>
      <c r="K202" s="231"/>
      <c r="L202" s="231"/>
      <c r="M202" s="231"/>
      <c r="N202" s="231"/>
      <c r="O202" s="64"/>
      <c r="P202" s="64"/>
      <c r="Q202" s="64"/>
      <c r="R202" s="295"/>
      <c r="S202" s="295"/>
      <c r="T202" s="295"/>
      <c r="U202" s="295"/>
      <c r="V202" s="295"/>
      <c r="W202" s="295"/>
      <c r="X202" s="295"/>
      <c r="Y202" s="295"/>
      <c r="Z202" s="295"/>
      <c r="AA202" s="295"/>
      <c r="AB202" s="295"/>
      <c r="AC202" s="295"/>
      <c r="AD202" s="295"/>
      <c r="AE202" s="295"/>
      <c r="AF202" s="295"/>
      <c r="AG202" s="295"/>
      <c r="AH202" s="295"/>
      <c r="AI202" s="295"/>
      <c r="AJ202" s="295"/>
      <c r="AK202" s="295"/>
      <c r="AL202" s="295"/>
      <c r="AM202" s="295"/>
      <c r="AN202" s="295"/>
      <c r="AO202" s="295"/>
      <c r="AP202" s="295"/>
      <c r="AQ202" s="295"/>
      <c r="AR202" s="295"/>
    </row>
    <row r="203" spans="1:44" s="296" customFormat="1" ht="29.25" customHeight="1" x14ac:dyDescent="0.25">
      <c r="A203" s="470"/>
      <c r="B203" s="418"/>
      <c r="C203" s="418"/>
      <c r="D203" s="442"/>
      <c r="E203" s="344"/>
      <c r="F203" s="461"/>
      <c r="G203" s="424"/>
      <c r="H203" s="315" t="s">
        <v>90</v>
      </c>
      <c r="I203" s="230"/>
      <c r="J203" s="231"/>
      <c r="K203" s="231"/>
      <c r="L203" s="231"/>
      <c r="M203" s="231"/>
      <c r="N203" s="231"/>
      <c r="O203" s="64"/>
      <c r="P203" s="64"/>
      <c r="Q203" s="64"/>
      <c r="R203" s="295"/>
      <c r="S203" s="295"/>
      <c r="T203" s="295"/>
      <c r="U203" s="295"/>
      <c r="V203" s="295"/>
      <c r="W203" s="295"/>
      <c r="X203" s="295"/>
      <c r="Y203" s="295"/>
      <c r="Z203" s="295"/>
      <c r="AA203" s="295"/>
      <c r="AB203" s="295"/>
      <c r="AC203" s="295"/>
      <c r="AD203" s="295"/>
      <c r="AE203" s="295"/>
      <c r="AF203" s="295"/>
      <c r="AG203" s="295"/>
      <c r="AH203" s="295"/>
      <c r="AI203" s="295"/>
      <c r="AJ203" s="295"/>
      <c r="AK203" s="295"/>
      <c r="AL203" s="295"/>
      <c r="AM203" s="295"/>
      <c r="AN203" s="295"/>
      <c r="AO203" s="295"/>
      <c r="AP203" s="295"/>
      <c r="AQ203" s="295"/>
      <c r="AR203" s="295"/>
    </row>
    <row r="204" spans="1:44" ht="12.75" customHeight="1" x14ac:dyDescent="0.25">
      <c r="A204" s="173"/>
      <c r="B204" s="173"/>
      <c r="C204" s="208"/>
      <c r="D204" s="310"/>
      <c r="E204" s="310"/>
      <c r="F204" s="310"/>
      <c r="G204" s="310"/>
      <c r="H204" s="310"/>
      <c r="I204" s="173"/>
      <c r="J204" s="111"/>
      <c r="K204" s="111"/>
      <c r="L204" s="111"/>
      <c r="M204" s="111"/>
      <c r="N204" s="111"/>
      <c r="O204" s="111"/>
      <c r="P204" s="111"/>
      <c r="Q204" s="111"/>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c r="AO204" s="112"/>
      <c r="AP204" s="112"/>
      <c r="AQ204" s="112"/>
      <c r="AR204" s="112"/>
    </row>
    <row r="205" spans="1:44" ht="12.75" customHeight="1" x14ac:dyDescent="0.25">
      <c r="A205" s="173"/>
      <c r="B205" s="174"/>
      <c r="C205" s="174"/>
      <c r="D205" s="175"/>
      <c r="E205" s="175"/>
      <c r="F205" s="175"/>
      <c r="G205" s="175"/>
      <c r="H205" s="175"/>
      <c r="I205" s="175"/>
      <c r="J205" s="411">
        <v>2017</v>
      </c>
      <c r="K205" s="412"/>
      <c r="L205" s="413">
        <v>2018</v>
      </c>
      <c r="M205" s="414"/>
      <c r="N205" s="415">
        <v>2019</v>
      </c>
      <c r="O205" s="414"/>
      <c r="P205" s="415">
        <v>2020</v>
      </c>
      <c r="Q205" s="414"/>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c r="AO205" s="112"/>
      <c r="AP205" s="112"/>
      <c r="AQ205" s="112"/>
      <c r="AR205" s="112"/>
    </row>
    <row r="206" spans="1:44" x14ac:dyDescent="0.25">
      <c r="A206" s="189" t="s">
        <v>2</v>
      </c>
      <c r="B206" s="159" t="s">
        <v>3</v>
      </c>
      <c r="C206" s="160" t="s">
        <v>23</v>
      </c>
      <c r="D206" s="160" t="s">
        <v>69</v>
      </c>
      <c r="E206" s="160" t="s">
        <v>67</v>
      </c>
      <c r="F206" s="160" t="s">
        <v>68</v>
      </c>
      <c r="G206" s="192" t="s">
        <v>70</v>
      </c>
      <c r="H206" s="211" t="s">
        <v>95</v>
      </c>
      <c r="I206" s="206" t="s">
        <v>5</v>
      </c>
      <c r="J206" s="196" t="s">
        <v>105</v>
      </c>
      <c r="K206" s="196" t="s">
        <v>285</v>
      </c>
      <c r="L206" s="196" t="s">
        <v>105</v>
      </c>
      <c r="M206" s="196" t="s">
        <v>285</v>
      </c>
      <c r="N206" s="196" t="s">
        <v>105</v>
      </c>
      <c r="O206" s="196" t="s">
        <v>285</v>
      </c>
      <c r="P206" s="196" t="s">
        <v>105</v>
      </c>
      <c r="Q206" s="196" t="s">
        <v>285</v>
      </c>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c r="AO206" s="112"/>
      <c r="AP206" s="112"/>
      <c r="AQ206" s="112"/>
      <c r="AR206" s="112"/>
    </row>
    <row r="207" spans="1:44" ht="12.75" customHeight="1" x14ac:dyDescent="0.25">
      <c r="A207" s="444" t="s">
        <v>375</v>
      </c>
      <c r="B207" s="407" t="s">
        <v>6</v>
      </c>
      <c r="C207" s="342" t="s">
        <v>399</v>
      </c>
      <c r="D207" s="342" t="s">
        <v>99</v>
      </c>
      <c r="E207" s="342" t="s">
        <v>398</v>
      </c>
      <c r="F207" s="342" t="s">
        <v>359</v>
      </c>
      <c r="G207" s="342" t="s">
        <v>82</v>
      </c>
      <c r="H207" s="309" t="s">
        <v>264</v>
      </c>
      <c r="I207" s="149">
        <f>SUM(I208:I211)</f>
        <v>210203</v>
      </c>
      <c r="J207" s="149">
        <f t="shared" ref="J207" si="27">SUM(J208:J211)</f>
        <v>194591</v>
      </c>
      <c r="K207" s="150">
        <f t="shared" ref="K207" si="28">SUM(K208:K211)</f>
        <v>287791</v>
      </c>
      <c r="L207" s="150">
        <f t="shared" ref="L207" si="29">SUM(L208:L211)</f>
        <v>233509.6</v>
      </c>
      <c r="M207" s="150">
        <f t="shared" ref="M207" si="30">SUM(M208:M211)</f>
        <v>217457</v>
      </c>
      <c r="N207" s="150">
        <f t="shared" ref="N207" si="31">SUM(N208:N211)</f>
        <v>233510</v>
      </c>
      <c r="O207" s="57"/>
      <c r="P207" s="56"/>
      <c r="Q207" s="56"/>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c r="AO207" s="112"/>
      <c r="AP207" s="112"/>
      <c r="AQ207" s="112"/>
      <c r="AR207" s="112"/>
    </row>
    <row r="208" spans="1:44" ht="12.75" customHeight="1" x14ac:dyDescent="0.25">
      <c r="A208" s="445"/>
      <c r="B208" s="408"/>
      <c r="C208" s="343"/>
      <c r="D208" s="343"/>
      <c r="E208" s="343"/>
      <c r="F208" s="343"/>
      <c r="G208" s="343"/>
      <c r="H208" s="301" t="s">
        <v>89</v>
      </c>
      <c r="I208" s="151">
        <v>210203</v>
      </c>
      <c r="J208" s="151">
        <v>190813</v>
      </c>
      <c r="K208" s="19">
        <v>287791</v>
      </c>
      <c r="L208" s="19">
        <v>228975.6</v>
      </c>
      <c r="M208" s="19">
        <v>205468</v>
      </c>
      <c r="N208" s="19">
        <v>228976</v>
      </c>
      <c r="O208" s="19"/>
      <c r="P208" s="19"/>
      <c r="Q208" s="19"/>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c r="AO208" s="112"/>
      <c r="AP208" s="112"/>
      <c r="AQ208" s="112"/>
      <c r="AR208" s="112"/>
    </row>
    <row r="209" spans="1:44" ht="12.75" customHeight="1" x14ac:dyDescent="0.25">
      <c r="A209" s="446"/>
      <c r="B209" s="408"/>
      <c r="C209" s="343"/>
      <c r="D209" s="343"/>
      <c r="E209" s="343"/>
      <c r="F209" s="343"/>
      <c r="G209" s="343"/>
      <c r="H209" s="299" t="s">
        <v>0</v>
      </c>
      <c r="I209" s="151"/>
      <c r="J209" s="151">
        <v>1500</v>
      </c>
      <c r="K209" s="19"/>
      <c r="L209" s="19">
        <v>1800</v>
      </c>
      <c r="M209" s="19">
        <v>8654</v>
      </c>
      <c r="N209" s="19">
        <v>1800</v>
      </c>
      <c r="O209" s="19"/>
      <c r="P209" s="19"/>
      <c r="Q209" s="19"/>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c r="AO209" s="112"/>
      <c r="AP209" s="112"/>
      <c r="AQ209" s="112"/>
      <c r="AR209" s="112"/>
    </row>
    <row r="210" spans="1:44" ht="12.75" customHeight="1" x14ac:dyDescent="0.25">
      <c r="A210" s="446"/>
      <c r="B210" s="408"/>
      <c r="C210" s="343"/>
      <c r="D210" s="343"/>
      <c r="E210" s="343"/>
      <c r="F210" s="343"/>
      <c r="G210" s="343"/>
      <c r="H210" s="299" t="s">
        <v>1</v>
      </c>
      <c r="I210" s="151"/>
      <c r="J210" s="151">
        <v>500</v>
      </c>
      <c r="K210" s="19"/>
      <c r="L210" s="19">
        <v>600</v>
      </c>
      <c r="M210" s="19">
        <v>567</v>
      </c>
      <c r="N210" s="19">
        <v>600</v>
      </c>
      <c r="O210" s="19"/>
      <c r="P210" s="19"/>
      <c r="Q210" s="19"/>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c r="AO210" s="112"/>
      <c r="AP210" s="112"/>
      <c r="AQ210" s="112"/>
      <c r="AR210" s="112"/>
    </row>
    <row r="211" spans="1:44" ht="31.5" customHeight="1" x14ac:dyDescent="0.25">
      <c r="A211" s="446"/>
      <c r="B211" s="409"/>
      <c r="C211" s="344"/>
      <c r="D211" s="344"/>
      <c r="E211" s="344"/>
      <c r="F211" s="344"/>
      <c r="G211" s="344"/>
      <c r="H211" s="299" t="s">
        <v>90</v>
      </c>
      <c r="I211" s="151"/>
      <c r="J211" s="151">
        <v>1778</v>
      </c>
      <c r="K211" s="19"/>
      <c r="L211" s="19">
        <v>2134</v>
      </c>
      <c r="M211" s="19">
        <v>2768</v>
      </c>
      <c r="N211" s="19">
        <v>2134</v>
      </c>
      <c r="O211" s="19"/>
      <c r="P211" s="19"/>
      <c r="Q211" s="19"/>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c r="AO211" s="112"/>
      <c r="AP211" s="112"/>
      <c r="AQ211" s="112"/>
      <c r="AR211" s="112"/>
    </row>
    <row r="212" spans="1:44" ht="12.75" customHeight="1" x14ac:dyDescent="0.25">
      <c r="A212" s="446"/>
      <c r="B212" s="407" t="s">
        <v>9</v>
      </c>
      <c r="C212" s="342" t="s">
        <v>400</v>
      </c>
      <c r="D212" s="342" t="s">
        <v>99</v>
      </c>
      <c r="E212" s="342" t="s">
        <v>404</v>
      </c>
      <c r="F212" s="342" t="s">
        <v>133</v>
      </c>
      <c r="G212" s="342" t="s">
        <v>82</v>
      </c>
      <c r="H212" s="309" t="s">
        <v>264</v>
      </c>
      <c r="I212" s="149">
        <f>SUM(I213:I216)</f>
        <v>1734</v>
      </c>
      <c r="J212" s="149">
        <f t="shared" ref="J212" si="32">SUM(J213:J216)</f>
        <v>10243</v>
      </c>
      <c r="K212" s="150">
        <f t="shared" ref="K212" si="33">SUM(K213:K216)</f>
        <v>5022</v>
      </c>
      <c r="L212" s="150">
        <f t="shared" ref="L212" si="34">SUM(L213:L216)</f>
        <v>8194.6</v>
      </c>
      <c r="M212" s="150">
        <f t="shared" ref="M212" si="35">SUM(M213:M216)</f>
        <v>4541</v>
      </c>
      <c r="N212" s="150">
        <f t="shared" ref="N212" si="36">SUM(N213:N216)</f>
        <v>8194.6</v>
      </c>
      <c r="O212" s="57"/>
      <c r="P212" s="56"/>
      <c r="Q212" s="56"/>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c r="AO212" s="112"/>
      <c r="AP212" s="112"/>
      <c r="AQ212" s="112"/>
      <c r="AR212" s="112"/>
    </row>
    <row r="213" spans="1:44" ht="12.75" customHeight="1" x14ac:dyDescent="0.25">
      <c r="A213" s="446"/>
      <c r="B213" s="408"/>
      <c r="C213" s="343"/>
      <c r="D213" s="343"/>
      <c r="E213" s="343"/>
      <c r="F213" s="343"/>
      <c r="G213" s="343"/>
      <c r="H213" s="299" t="s">
        <v>89</v>
      </c>
      <c r="I213" s="151">
        <v>1734</v>
      </c>
      <c r="J213" s="151">
        <v>9802</v>
      </c>
      <c r="K213" s="19">
        <v>5022</v>
      </c>
      <c r="L213" s="19">
        <v>7841.6</v>
      </c>
      <c r="M213" s="19">
        <v>3439</v>
      </c>
      <c r="N213" s="19">
        <v>7841.6</v>
      </c>
      <c r="O213" s="19"/>
      <c r="P213" s="19"/>
      <c r="Q213" s="19"/>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c r="AO213" s="112"/>
      <c r="AP213" s="112"/>
      <c r="AQ213" s="112"/>
      <c r="AR213" s="112"/>
    </row>
    <row r="214" spans="1:44" ht="12.75" customHeight="1" x14ac:dyDescent="0.25">
      <c r="A214" s="446"/>
      <c r="B214" s="408"/>
      <c r="C214" s="343"/>
      <c r="D214" s="343"/>
      <c r="E214" s="343"/>
      <c r="F214" s="343"/>
      <c r="G214" s="343"/>
      <c r="H214" s="299" t="s">
        <v>0</v>
      </c>
      <c r="I214" s="151"/>
      <c r="J214" s="151">
        <v>20</v>
      </c>
      <c r="K214" s="18"/>
      <c r="L214" s="19">
        <v>16</v>
      </c>
      <c r="M214" s="19">
        <v>10</v>
      </c>
      <c r="N214" s="19">
        <v>16</v>
      </c>
      <c r="O214" s="19"/>
      <c r="P214" s="19"/>
      <c r="Q214" s="19"/>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c r="AO214" s="112"/>
      <c r="AP214" s="112"/>
      <c r="AQ214" s="112"/>
      <c r="AR214" s="112"/>
    </row>
    <row r="215" spans="1:44" ht="12.75" customHeight="1" x14ac:dyDescent="0.25">
      <c r="A215" s="446"/>
      <c r="B215" s="408"/>
      <c r="C215" s="343"/>
      <c r="D215" s="343"/>
      <c r="E215" s="343"/>
      <c r="F215" s="343"/>
      <c r="G215" s="343"/>
      <c r="H215" s="299" t="s">
        <v>1</v>
      </c>
      <c r="I215" s="152"/>
      <c r="J215" s="152">
        <v>26</v>
      </c>
      <c r="K215" s="21"/>
      <c r="L215" s="22">
        <v>21</v>
      </c>
      <c r="M215" s="22">
        <v>79</v>
      </c>
      <c r="N215" s="22">
        <v>21</v>
      </c>
      <c r="O215" s="22"/>
      <c r="P215" s="22"/>
      <c r="Q215" s="19"/>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c r="AO215" s="112"/>
      <c r="AP215" s="112"/>
      <c r="AQ215" s="112"/>
      <c r="AR215" s="112"/>
    </row>
    <row r="216" spans="1:44" ht="30" customHeight="1" x14ac:dyDescent="0.25">
      <c r="A216" s="446"/>
      <c r="B216" s="409"/>
      <c r="C216" s="344"/>
      <c r="D216" s="344"/>
      <c r="E216" s="344"/>
      <c r="F216" s="344"/>
      <c r="G216" s="344"/>
      <c r="H216" s="299" t="s">
        <v>90</v>
      </c>
      <c r="I216" s="153"/>
      <c r="J216" s="153">
        <v>395</v>
      </c>
      <c r="K216" s="24"/>
      <c r="L216" s="25">
        <v>316</v>
      </c>
      <c r="M216" s="25">
        <v>1013</v>
      </c>
      <c r="N216" s="25">
        <v>316</v>
      </c>
      <c r="O216" s="25"/>
      <c r="P216" s="25"/>
      <c r="Q216" s="5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c r="AO216" s="112"/>
      <c r="AP216" s="112"/>
      <c r="AQ216" s="112"/>
      <c r="AR216" s="112"/>
    </row>
    <row r="217" spans="1:44" ht="12.75" customHeight="1" x14ac:dyDescent="0.25">
      <c r="A217" s="446"/>
      <c r="B217" s="407" t="s">
        <v>10</v>
      </c>
      <c r="C217" s="342" t="s">
        <v>401</v>
      </c>
      <c r="D217" s="342" t="s">
        <v>99</v>
      </c>
      <c r="E217" s="342" t="s">
        <v>405</v>
      </c>
      <c r="F217" s="342" t="s">
        <v>134</v>
      </c>
      <c r="G217" s="342" t="s">
        <v>82</v>
      </c>
      <c r="H217" s="309" t="s">
        <v>264</v>
      </c>
      <c r="I217" s="154">
        <f>SUM(I218:I221)</f>
        <v>19742</v>
      </c>
      <c r="J217" s="154">
        <f t="shared" ref="J217" si="37">SUM(J218:J221)</f>
        <v>147800</v>
      </c>
      <c r="K217" s="155">
        <f t="shared" ref="K217" si="38">SUM(K218:K221)</f>
        <v>79778</v>
      </c>
      <c r="L217" s="155">
        <f t="shared" ref="L217" si="39">SUM(L218:L221)</f>
        <v>118240</v>
      </c>
      <c r="M217" s="155">
        <f t="shared" ref="M217" si="40">SUM(M218:M221)</f>
        <v>48017</v>
      </c>
      <c r="N217" s="155">
        <f t="shared" ref="N217" si="41">SUM(N218:N221)</f>
        <v>118240</v>
      </c>
      <c r="O217" s="56"/>
      <c r="P217" s="56"/>
      <c r="Q217" s="58"/>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c r="AO217" s="112"/>
      <c r="AP217" s="112"/>
      <c r="AQ217" s="112"/>
      <c r="AR217" s="112"/>
    </row>
    <row r="218" spans="1:44" ht="12.75" customHeight="1" x14ac:dyDescent="0.25">
      <c r="A218" s="446"/>
      <c r="B218" s="408"/>
      <c r="C218" s="343"/>
      <c r="D218" s="343"/>
      <c r="E218" s="343"/>
      <c r="F218" s="343"/>
      <c r="G218" s="343"/>
      <c r="H218" s="299" t="s">
        <v>89</v>
      </c>
      <c r="I218" s="156">
        <v>19742</v>
      </c>
      <c r="J218" s="156">
        <v>103800</v>
      </c>
      <c r="K218" s="26">
        <v>79778</v>
      </c>
      <c r="L218" s="51">
        <v>83040</v>
      </c>
      <c r="M218" s="26">
        <v>40762</v>
      </c>
      <c r="N218" s="51">
        <v>83040</v>
      </c>
      <c r="O218" s="51"/>
      <c r="P218" s="51"/>
      <c r="Q218" s="25"/>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c r="AO218" s="112"/>
      <c r="AP218" s="112"/>
      <c r="AQ218" s="112"/>
      <c r="AR218" s="112"/>
    </row>
    <row r="219" spans="1:44" ht="12.75" customHeight="1" x14ac:dyDescent="0.25">
      <c r="A219" s="446"/>
      <c r="B219" s="408"/>
      <c r="C219" s="343"/>
      <c r="D219" s="343"/>
      <c r="E219" s="343"/>
      <c r="F219" s="343"/>
      <c r="G219" s="343"/>
      <c r="H219" s="299" t="s">
        <v>0</v>
      </c>
      <c r="I219" s="153"/>
      <c r="J219" s="153">
        <v>200</v>
      </c>
      <c r="K219" s="24"/>
      <c r="L219" s="25">
        <v>160</v>
      </c>
      <c r="M219" s="19">
        <v>13</v>
      </c>
      <c r="N219" s="25">
        <v>160</v>
      </c>
      <c r="O219" s="25"/>
      <c r="P219" s="25"/>
      <c r="Q219" s="25"/>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c r="AO219" s="112"/>
      <c r="AP219" s="112"/>
      <c r="AQ219" s="112"/>
      <c r="AR219" s="112"/>
    </row>
    <row r="220" spans="1:44" ht="12.75" customHeight="1" x14ac:dyDescent="0.25">
      <c r="A220" s="446"/>
      <c r="B220" s="408"/>
      <c r="C220" s="343"/>
      <c r="D220" s="343"/>
      <c r="E220" s="343"/>
      <c r="F220" s="343"/>
      <c r="G220" s="343"/>
      <c r="H220" s="299" t="s">
        <v>1</v>
      </c>
      <c r="I220" s="153"/>
      <c r="J220" s="153">
        <v>300</v>
      </c>
      <c r="K220" s="24"/>
      <c r="L220" s="25">
        <v>240</v>
      </c>
      <c r="M220" s="19">
        <v>12</v>
      </c>
      <c r="N220" s="25">
        <v>240</v>
      </c>
      <c r="O220" s="25"/>
      <c r="P220" s="25"/>
      <c r="Q220" s="25"/>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c r="AO220" s="112"/>
      <c r="AP220" s="112"/>
      <c r="AQ220" s="112"/>
      <c r="AR220" s="112"/>
    </row>
    <row r="221" spans="1:44" x14ac:dyDescent="0.25">
      <c r="A221" s="447"/>
      <c r="B221" s="409"/>
      <c r="C221" s="344"/>
      <c r="D221" s="344"/>
      <c r="E221" s="344"/>
      <c r="F221" s="344"/>
      <c r="G221" s="344"/>
      <c r="H221" s="299" t="s">
        <v>90</v>
      </c>
      <c r="I221" s="153"/>
      <c r="J221" s="153">
        <v>43500</v>
      </c>
      <c r="K221" s="24"/>
      <c r="L221" s="25">
        <v>34800</v>
      </c>
      <c r="M221" s="19">
        <v>7230</v>
      </c>
      <c r="N221" s="25">
        <v>34800</v>
      </c>
      <c r="O221" s="25"/>
      <c r="P221" s="25"/>
      <c r="Q221" s="25"/>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c r="AO221" s="112"/>
      <c r="AP221" s="112"/>
      <c r="AQ221" s="112"/>
      <c r="AR221" s="112"/>
    </row>
    <row r="222" spans="1:44" ht="12.75" customHeight="1" x14ac:dyDescent="0.25">
      <c r="A222" s="111"/>
      <c r="B222" s="111"/>
      <c r="C222" s="310"/>
      <c r="D222" s="310"/>
      <c r="E222" s="310"/>
      <c r="F222" s="310"/>
      <c r="G222" s="310"/>
      <c r="H222" s="310"/>
      <c r="I222" s="173"/>
      <c r="J222" s="111"/>
      <c r="K222" s="111"/>
      <c r="L222" s="111"/>
      <c r="M222" s="111"/>
      <c r="N222" s="111"/>
      <c r="O222" s="111"/>
      <c r="P222" s="111"/>
      <c r="Q222" s="111"/>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c r="AO222" s="112"/>
      <c r="AP222" s="112"/>
      <c r="AQ222" s="112"/>
      <c r="AR222" s="112"/>
    </row>
    <row r="223" spans="1:44" s="112" customFormat="1" ht="12.75" customHeight="1" x14ac:dyDescent="0.2">
      <c r="A223" s="17" t="s">
        <v>135</v>
      </c>
      <c r="B223" s="157"/>
      <c r="C223" s="157"/>
      <c r="D223" s="157"/>
      <c r="E223" s="157"/>
      <c r="F223" s="157"/>
      <c r="G223" s="158"/>
      <c r="H223" s="8"/>
      <c r="I223" s="8"/>
      <c r="J223" s="9"/>
      <c r="K223" s="9"/>
      <c r="L223" s="9"/>
      <c r="M223" s="9"/>
      <c r="N223" s="9"/>
      <c r="O223" s="9"/>
    </row>
    <row r="224" spans="1:44" s="112" customFormat="1" ht="12.75" customHeight="1" x14ac:dyDescent="0.2">
      <c r="A224" s="338" t="s">
        <v>136</v>
      </c>
      <c r="B224" s="338"/>
      <c r="C224" s="338"/>
      <c r="D224" s="338"/>
      <c r="E224" s="338"/>
      <c r="F224" s="338"/>
      <c r="G224" s="338"/>
      <c r="H224" s="338"/>
      <c r="I224" s="338"/>
      <c r="J224" s="338"/>
      <c r="K224" s="338"/>
      <c r="L224" s="338"/>
      <c r="M224" s="338"/>
      <c r="N224" s="338"/>
      <c r="O224" s="338"/>
      <c r="P224" s="338"/>
      <c r="Q224" s="338"/>
    </row>
    <row r="225" spans="1:44" s="112" customFormat="1" ht="12.75" customHeight="1" x14ac:dyDescent="0.2">
      <c r="A225" s="338" t="s">
        <v>137</v>
      </c>
      <c r="B225" s="338"/>
      <c r="C225" s="338"/>
      <c r="D225" s="338"/>
      <c r="E225" s="338"/>
      <c r="F225" s="338"/>
      <c r="G225" s="338"/>
      <c r="H225" s="338"/>
      <c r="I225" s="338"/>
      <c r="J225" s="338"/>
      <c r="K225" s="338"/>
      <c r="L225" s="338"/>
      <c r="M225" s="338"/>
      <c r="N225" s="338"/>
      <c r="O225" s="338"/>
      <c r="P225" s="338"/>
      <c r="Q225" s="338"/>
    </row>
    <row r="226" spans="1:44" s="278" customFormat="1" ht="12.75" customHeight="1" x14ac:dyDescent="0.25">
      <c r="A226" s="383" t="s">
        <v>138</v>
      </c>
      <c r="B226" s="383"/>
      <c r="C226" s="383"/>
      <c r="D226" s="383"/>
      <c r="E226" s="383"/>
      <c r="F226" s="383"/>
      <c r="G226" s="383"/>
      <c r="H226" s="383"/>
      <c r="I226" s="383"/>
      <c r="J226" s="383"/>
      <c r="K226" s="383"/>
      <c r="L226" s="383"/>
      <c r="M226" s="383"/>
      <c r="N226" s="383"/>
      <c r="O226" s="383"/>
      <c r="P226" s="383"/>
      <c r="Q226" s="383"/>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c r="AO226" s="112"/>
      <c r="AP226" s="112"/>
    </row>
    <row r="227" spans="1:44" ht="12.75" customHeight="1" x14ac:dyDescent="0.25">
      <c r="A227" s="173"/>
      <c r="B227" s="410"/>
      <c r="C227" s="388"/>
      <c r="D227" s="278"/>
      <c r="E227" s="278"/>
      <c r="F227" s="278"/>
      <c r="G227" s="278"/>
      <c r="H227" s="278"/>
      <c r="I227" s="416"/>
      <c r="J227" s="388"/>
      <c r="K227" s="388"/>
      <c r="L227" s="389"/>
      <c r="M227" s="389"/>
      <c r="N227" s="389"/>
      <c r="O227" s="389"/>
      <c r="P227" s="389"/>
      <c r="Q227" s="389"/>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c r="AO227" s="112"/>
      <c r="AP227" s="112"/>
      <c r="AQ227" s="112"/>
      <c r="AR227" s="112"/>
    </row>
    <row r="228" spans="1:44" ht="12.75" customHeight="1" x14ac:dyDescent="0.25">
      <c r="A228" s="173"/>
      <c r="B228" s="174"/>
      <c r="C228" s="174"/>
      <c r="D228" s="175"/>
      <c r="E228" s="175"/>
      <c r="F228" s="175"/>
      <c r="G228" s="175"/>
      <c r="H228" s="175"/>
      <c r="I228" s="175"/>
      <c r="J228" s="403">
        <v>2017</v>
      </c>
      <c r="K228" s="403"/>
      <c r="L228" s="404">
        <v>2018</v>
      </c>
      <c r="M228" s="405"/>
      <c r="N228" s="406">
        <v>2019</v>
      </c>
      <c r="O228" s="405"/>
      <c r="P228" s="406">
        <v>2020</v>
      </c>
      <c r="Q228" s="405"/>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c r="AO228" s="112"/>
      <c r="AP228" s="112"/>
      <c r="AQ228" s="112"/>
      <c r="AR228" s="112"/>
    </row>
    <row r="229" spans="1:44" x14ac:dyDescent="0.25">
      <c r="A229" s="189" t="s">
        <v>2</v>
      </c>
      <c r="B229" s="159" t="s">
        <v>3</v>
      </c>
      <c r="C229" s="160" t="s">
        <v>23</v>
      </c>
      <c r="D229" s="160" t="s">
        <v>69</v>
      </c>
      <c r="E229" s="160" t="s">
        <v>67</v>
      </c>
      <c r="F229" s="160" t="s">
        <v>68</v>
      </c>
      <c r="G229" s="160" t="s">
        <v>70</v>
      </c>
      <c r="H229" s="161" t="s">
        <v>95</v>
      </c>
      <c r="I229" s="162" t="s">
        <v>5</v>
      </c>
      <c r="J229" s="163" t="s">
        <v>105</v>
      </c>
      <c r="K229" s="163" t="s">
        <v>285</v>
      </c>
      <c r="L229" s="163" t="s">
        <v>105</v>
      </c>
      <c r="M229" s="163" t="s">
        <v>285</v>
      </c>
      <c r="N229" s="163" t="s">
        <v>105</v>
      </c>
      <c r="O229" s="163" t="s">
        <v>285</v>
      </c>
      <c r="P229" s="163" t="s">
        <v>105</v>
      </c>
      <c r="Q229" s="163" t="s">
        <v>285</v>
      </c>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c r="AO229" s="112"/>
      <c r="AP229" s="112"/>
      <c r="AQ229" s="112"/>
      <c r="AR229" s="112"/>
    </row>
    <row r="230" spans="1:44" ht="12.75" customHeight="1" x14ac:dyDescent="0.25">
      <c r="A230" s="333" t="s">
        <v>360</v>
      </c>
      <c r="B230" s="333" t="s">
        <v>6</v>
      </c>
      <c r="C230" s="333" t="s">
        <v>402</v>
      </c>
      <c r="D230" s="333" t="s">
        <v>99</v>
      </c>
      <c r="E230" s="333" t="s">
        <v>406</v>
      </c>
      <c r="F230" s="333" t="s">
        <v>352</v>
      </c>
      <c r="G230" s="333" t="s">
        <v>82</v>
      </c>
      <c r="H230" s="309" t="s">
        <v>264</v>
      </c>
      <c r="I230" s="154">
        <v>4120</v>
      </c>
      <c r="J230" s="154">
        <v>4728</v>
      </c>
      <c r="K230" s="154">
        <v>5437</v>
      </c>
      <c r="L230" s="154">
        <v>5201.2000000000007</v>
      </c>
      <c r="M230" s="154">
        <v>2337</v>
      </c>
      <c r="N230" s="154">
        <f t="shared" ref="N230" si="42">SUM(N231:N234)</f>
        <v>5201.2000000000007</v>
      </c>
      <c r="O230" s="154"/>
      <c r="P230" s="154"/>
      <c r="Q230" s="154"/>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c r="AO230" s="112"/>
      <c r="AP230" s="112"/>
      <c r="AQ230" s="112"/>
      <c r="AR230" s="112"/>
    </row>
    <row r="231" spans="1:44" ht="12.75" customHeight="1" x14ac:dyDescent="0.25">
      <c r="A231" s="333"/>
      <c r="B231" s="333"/>
      <c r="C231" s="333"/>
      <c r="D231" s="333"/>
      <c r="E231" s="333"/>
      <c r="F231" s="333"/>
      <c r="G231" s="333"/>
      <c r="H231" s="299" t="s">
        <v>89</v>
      </c>
      <c r="I231" s="164">
        <v>4120</v>
      </c>
      <c r="J231" s="153">
        <v>4362</v>
      </c>
      <c r="K231" s="153">
        <v>5437</v>
      </c>
      <c r="L231" s="153">
        <v>4798.2000000000007</v>
      </c>
      <c r="M231" s="153">
        <v>2098</v>
      </c>
      <c r="N231" s="153">
        <v>4798.2000000000007</v>
      </c>
      <c r="O231" s="153"/>
      <c r="P231" s="153"/>
      <c r="Q231" s="153"/>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c r="AO231" s="112"/>
      <c r="AP231" s="112"/>
      <c r="AQ231" s="112"/>
      <c r="AR231" s="112"/>
    </row>
    <row r="232" spans="1:44" ht="12.75" customHeight="1" x14ac:dyDescent="0.25">
      <c r="A232" s="333"/>
      <c r="B232" s="333"/>
      <c r="C232" s="333"/>
      <c r="D232" s="333"/>
      <c r="E232" s="333"/>
      <c r="F232" s="333"/>
      <c r="G232" s="333"/>
      <c r="H232" s="299" t="s">
        <v>0</v>
      </c>
      <c r="I232" s="164"/>
      <c r="J232" s="153">
        <v>20</v>
      </c>
      <c r="K232" s="153"/>
      <c r="L232" s="153">
        <v>22</v>
      </c>
      <c r="M232" s="153">
        <v>2</v>
      </c>
      <c r="N232" s="153">
        <v>22</v>
      </c>
      <c r="O232" s="153"/>
      <c r="P232" s="153"/>
      <c r="Q232" s="153"/>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c r="AO232" s="112"/>
      <c r="AP232" s="112"/>
      <c r="AQ232" s="112"/>
      <c r="AR232" s="112"/>
    </row>
    <row r="233" spans="1:44" ht="12.75" customHeight="1" x14ac:dyDescent="0.25">
      <c r="A233" s="333"/>
      <c r="B233" s="333"/>
      <c r="C233" s="333"/>
      <c r="D233" s="333"/>
      <c r="E233" s="333"/>
      <c r="F233" s="333"/>
      <c r="G233" s="333"/>
      <c r="H233" s="299" t="s">
        <v>1</v>
      </c>
      <c r="I233" s="164"/>
      <c r="J233" s="153">
        <v>26</v>
      </c>
      <c r="K233" s="153"/>
      <c r="L233" s="153">
        <v>29</v>
      </c>
      <c r="M233" s="153">
        <v>0</v>
      </c>
      <c r="N233" s="153">
        <v>29</v>
      </c>
      <c r="O233" s="153"/>
      <c r="P233" s="153"/>
      <c r="Q233" s="153"/>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c r="AO233" s="112"/>
      <c r="AP233" s="112"/>
      <c r="AQ233" s="112"/>
      <c r="AR233" s="112"/>
    </row>
    <row r="234" spans="1:44" x14ac:dyDescent="0.25">
      <c r="A234" s="333"/>
      <c r="B234" s="333"/>
      <c r="C234" s="333"/>
      <c r="D234" s="333"/>
      <c r="E234" s="333"/>
      <c r="F234" s="333"/>
      <c r="G234" s="333"/>
      <c r="H234" s="299" t="s">
        <v>90</v>
      </c>
      <c r="I234" s="164"/>
      <c r="J234" s="153">
        <v>320</v>
      </c>
      <c r="K234" s="153"/>
      <c r="L234" s="153">
        <v>352</v>
      </c>
      <c r="M234" s="153">
        <v>237</v>
      </c>
      <c r="N234" s="153">
        <v>352</v>
      </c>
      <c r="O234" s="153"/>
      <c r="P234" s="153"/>
      <c r="Q234" s="153"/>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c r="AO234" s="112"/>
      <c r="AP234" s="112"/>
      <c r="AQ234" s="112"/>
      <c r="AR234" s="112"/>
    </row>
    <row r="235" spans="1:44" x14ac:dyDescent="0.25">
      <c r="A235" s="333"/>
      <c r="B235" s="333" t="s">
        <v>9</v>
      </c>
      <c r="C235" s="333" t="s">
        <v>403</v>
      </c>
      <c r="D235" s="333" t="s">
        <v>99</v>
      </c>
      <c r="E235" s="333" t="s">
        <v>407</v>
      </c>
      <c r="F235" s="333" t="s">
        <v>139</v>
      </c>
      <c r="G235" s="333" t="s">
        <v>82</v>
      </c>
      <c r="H235" s="309" t="s">
        <v>264</v>
      </c>
      <c r="I235" s="154">
        <v>30432</v>
      </c>
      <c r="J235" s="154">
        <v>61491</v>
      </c>
      <c r="K235" s="154">
        <v>58661</v>
      </c>
      <c r="L235" s="154">
        <v>67640.3</v>
      </c>
      <c r="M235" s="154">
        <v>22869</v>
      </c>
      <c r="N235" s="154">
        <f t="shared" ref="N235" si="43">SUM(N236:N239)</f>
        <v>0</v>
      </c>
      <c r="O235" s="154"/>
      <c r="P235" s="154"/>
      <c r="Q235" s="154"/>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c r="AO235" s="112"/>
      <c r="AP235" s="112"/>
      <c r="AQ235" s="112"/>
      <c r="AR235" s="112"/>
    </row>
    <row r="236" spans="1:44" x14ac:dyDescent="0.25">
      <c r="A236" s="333"/>
      <c r="B236" s="333"/>
      <c r="C236" s="333"/>
      <c r="D236" s="333"/>
      <c r="E236" s="333"/>
      <c r="F236" s="333"/>
      <c r="G236" s="333"/>
      <c r="H236" s="299" t="s">
        <v>89</v>
      </c>
      <c r="I236" s="153">
        <v>30432</v>
      </c>
      <c r="J236" s="153">
        <v>56753</v>
      </c>
      <c r="K236" s="153">
        <v>58661</v>
      </c>
      <c r="L236" s="153">
        <v>62428.3</v>
      </c>
      <c r="M236" s="153">
        <v>18692</v>
      </c>
      <c r="N236" s="153" t="s">
        <v>260</v>
      </c>
      <c r="O236" s="153"/>
      <c r="P236" s="153"/>
      <c r="Q236" s="153"/>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c r="AO236" s="112"/>
      <c r="AP236" s="112"/>
      <c r="AQ236" s="112"/>
      <c r="AR236" s="112"/>
    </row>
    <row r="237" spans="1:44" ht="12.75" customHeight="1" x14ac:dyDescent="0.25">
      <c r="A237" s="333"/>
      <c r="B237" s="333"/>
      <c r="C237" s="333"/>
      <c r="D237" s="333"/>
      <c r="E237" s="333"/>
      <c r="F237" s="333"/>
      <c r="G237" s="333"/>
      <c r="H237" s="299" t="s">
        <v>0</v>
      </c>
      <c r="I237" s="164"/>
      <c r="J237" s="153">
        <v>200</v>
      </c>
      <c r="K237" s="153"/>
      <c r="L237" s="153">
        <v>220</v>
      </c>
      <c r="M237" s="153">
        <v>25</v>
      </c>
      <c r="N237" s="153" t="s">
        <v>260</v>
      </c>
      <c r="O237" s="153"/>
      <c r="P237" s="153"/>
      <c r="Q237" s="153"/>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c r="AO237" s="112"/>
      <c r="AP237" s="112"/>
      <c r="AQ237" s="112"/>
      <c r="AR237" s="112"/>
    </row>
    <row r="238" spans="1:44" ht="12.75" customHeight="1" x14ac:dyDescent="0.25">
      <c r="A238" s="333"/>
      <c r="B238" s="333"/>
      <c r="C238" s="333"/>
      <c r="D238" s="333"/>
      <c r="E238" s="333"/>
      <c r="F238" s="333"/>
      <c r="G238" s="333"/>
      <c r="H238" s="299" t="s">
        <v>1</v>
      </c>
      <c r="I238" s="164"/>
      <c r="J238" s="153">
        <v>300</v>
      </c>
      <c r="K238" s="153"/>
      <c r="L238" s="153">
        <v>330</v>
      </c>
      <c r="M238" s="153">
        <v>17</v>
      </c>
      <c r="N238" s="153" t="s">
        <v>260</v>
      </c>
      <c r="O238" s="153"/>
      <c r="P238" s="153"/>
      <c r="Q238" s="153"/>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c r="AO238" s="112"/>
      <c r="AP238" s="112"/>
      <c r="AQ238" s="112"/>
      <c r="AR238" s="112"/>
    </row>
    <row r="239" spans="1:44" x14ac:dyDescent="0.25">
      <c r="A239" s="333"/>
      <c r="B239" s="333"/>
      <c r="C239" s="333"/>
      <c r="D239" s="333"/>
      <c r="E239" s="333"/>
      <c r="F239" s="333"/>
      <c r="G239" s="333"/>
      <c r="H239" s="299" t="s">
        <v>90</v>
      </c>
      <c r="I239" s="164"/>
      <c r="J239" s="153">
        <v>4238</v>
      </c>
      <c r="K239" s="153"/>
      <c r="L239" s="153">
        <v>4662</v>
      </c>
      <c r="M239" s="153">
        <v>4135</v>
      </c>
      <c r="N239" s="153" t="s">
        <v>260</v>
      </c>
      <c r="O239" s="153"/>
      <c r="P239" s="153"/>
      <c r="Q239" s="153"/>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c r="AO239" s="112"/>
      <c r="AP239" s="112"/>
      <c r="AQ239" s="112"/>
      <c r="AR239" s="112"/>
    </row>
    <row r="240" spans="1:44" ht="12.75" customHeight="1" x14ac:dyDescent="0.25">
      <c r="A240" s="333"/>
      <c r="B240" s="333" t="s">
        <v>10</v>
      </c>
      <c r="C240" s="333" t="s">
        <v>40</v>
      </c>
      <c r="D240" s="333" t="s">
        <v>261</v>
      </c>
      <c r="E240" s="333" t="s">
        <v>361</v>
      </c>
      <c r="F240" s="333" t="s">
        <v>139</v>
      </c>
      <c r="G240" s="333" t="s">
        <v>82</v>
      </c>
      <c r="H240" s="309" t="s">
        <v>94</v>
      </c>
      <c r="I240" s="164">
        <v>32</v>
      </c>
      <c r="J240" s="153">
        <v>214</v>
      </c>
      <c r="K240" s="153">
        <v>745</v>
      </c>
      <c r="L240" s="153">
        <v>235</v>
      </c>
      <c r="M240" s="153">
        <v>138</v>
      </c>
      <c r="N240" s="153">
        <v>235</v>
      </c>
      <c r="O240" s="153"/>
      <c r="P240" s="153"/>
      <c r="Q240" s="153"/>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c r="AO240" s="112"/>
      <c r="AP240" s="112"/>
      <c r="AQ240" s="112"/>
      <c r="AR240" s="112"/>
    </row>
    <row r="241" spans="1:58" ht="12.75" customHeight="1" x14ac:dyDescent="0.25">
      <c r="A241" s="333"/>
      <c r="B241" s="333"/>
      <c r="C241" s="333"/>
      <c r="D241" s="333"/>
      <c r="E241" s="333"/>
      <c r="F241" s="333"/>
      <c r="G241" s="333"/>
      <c r="H241" s="299"/>
      <c r="I241" s="164"/>
      <c r="J241" s="153"/>
      <c r="K241" s="153"/>
      <c r="L241" s="153"/>
      <c r="M241" s="153"/>
      <c r="N241" s="153"/>
      <c r="O241" s="153"/>
      <c r="P241" s="153"/>
      <c r="Q241" s="153"/>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c r="AO241" s="112"/>
      <c r="AP241" s="112"/>
      <c r="AQ241" s="112"/>
      <c r="AR241" s="112"/>
    </row>
    <row r="242" spans="1:58" ht="12.75" customHeight="1" x14ac:dyDescent="0.25">
      <c r="A242" s="333"/>
      <c r="B242" s="333"/>
      <c r="C242" s="333"/>
      <c r="D242" s="333"/>
      <c r="E242" s="333"/>
      <c r="F242" s="333"/>
      <c r="G242" s="333"/>
      <c r="H242" s="299"/>
      <c r="I242" s="164"/>
      <c r="J242" s="153"/>
      <c r="K242" s="153"/>
      <c r="L242" s="153"/>
      <c r="M242" s="153"/>
      <c r="N242" s="153"/>
      <c r="O242" s="153"/>
      <c r="P242" s="153"/>
      <c r="Q242" s="153"/>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c r="AO242" s="112"/>
      <c r="AP242" s="112"/>
      <c r="AQ242" s="112"/>
      <c r="AR242" s="112"/>
    </row>
    <row r="243" spans="1:58" ht="12.75" customHeight="1" x14ac:dyDescent="0.25">
      <c r="A243" s="333"/>
      <c r="B243" s="333"/>
      <c r="C243" s="333"/>
      <c r="D243" s="333"/>
      <c r="E243" s="333"/>
      <c r="F243" s="333"/>
      <c r="G243" s="333"/>
      <c r="H243" s="299"/>
      <c r="I243" s="164"/>
      <c r="J243" s="153"/>
      <c r="K243" s="153"/>
      <c r="L243" s="153"/>
      <c r="M243" s="153"/>
      <c r="N243" s="153"/>
      <c r="O243" s="153"/>
      <c r="P243" s="153"/>
      <c r="Q243" s="153"/>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c r="AO243" s="112"/>
      <c r="AP243" s="112"/>
      <c r="AQ243" s="112"/>
      <c r="AR243" s="112"/>
    </row>
    <row r="244" spans="1:58" ht="12.75" customHeight="1" x14ac:dyDescent="0.25">
      <c r="A244" s="333"/>
      <c r="B244" s="335" t="s">
        <v>14</v>
      </c>
      <c r="C244" s="333" t="s">
        <v>342</v>
      </c>
      <c r="D244" s="333" t="s">
        <v>99</v>
      </c>
      <c r="E244" s="333" t="s">
        <v>386</v>
      </c>
      <c r="F244" s="333" t="s">
        <v>139</v>
      </c>
      <c r="G244" s="334" t="s">
        <v>82</v>
      </c>
      <c r="H244" s="309" t="s">
        <v>350</v>
      </c>
      <c r="I244" s="164"/>
      <c r="J244" s="153"/>
      <c r="K244" s="153"/>
      <c r="L244" s="153"/>
      <c r="M244" s="153"/>
      <c r="N244" s="153" t="s">
        <v>260</v>
      </c>
      <c r="O244" s="153"/>
      <c r="P244" s="153"/>
      <c r="Q244" s="153"/>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c r="AO244" s="112"/>
      <c r="AP244" s="112"/>
      <c r="AQ244" s="112"/>
      <c r="AR244" s="112"/>
    </row>
    <row r="245" spans="1:58" ht="12.75" customHeight="1" x14ac:dyDescent="0.25">
      <c r="A245" s="333"/>
      <c r="B245" s="336"/>
      <c r="C245" s="333"/>
      <c r="D245" s="333"/>
      <c r="E245" s="333"/>
      <c r="F245" s="333"/>
      <c r="G245" s="334"/>
      <c r="H245" s="299" t="s">
        <v>89</v>
      </c>
      <c r="I245" s="164"/>
      <c r="J245" s="153"/>
      <c r="K245" s="153"/>
      <c r="L245" s="153"/>
      <c r="M245" s="153"/>
      <c r="N245" s="153" t="s">
        <v>260</v>
      </c>
      <c r="O245" s="153"/>
      <c r="P245" s="153"/>
      <c r="Q245" s="153"/>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c r="AO245" s="112"/>
      <c r="AP245" s="112"/>
      <c r="AQ245" s="112"/>
      <c r="AR245" s="112"/>
    </row>
    <row r="246" spans="1:58" ht="12.75" customHeight="1" x14ac:dyDescent="0.25">
      <c r="A246" s="333"/>
      <c r="B246" s="336"/>
      <c r="C246" s="333"/>
      <c r="D246" s="333"/>
      <c r="E246" s="333"/>
      <c r="F246" s="333"/>
      <c r="G246" s="334"/>
      <c r="H246" s="299" t="s">
        <v>0</v>
      </c>
      <c r="I246" s="164"/>
      <c r="J246" s="153"/>
      <c r="K246" s="153"/>
      <c r="L246" s="153"/>
      <c r="M246" s="153"/>
      <c r="N246" s="153" t="s">
        <v>260</v>
      </c>
      <c r="O246" s="153"/>
      <c r="P246" s="153"/>
      <c r="Q246" s="153"/>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c r="AO246" s="112"/>
      <c r="AP246" s="112"/>
      <c r="AQ246" s="112"/>
      <c r="AR246" s="112"/>
    </row>
    <row r="247" spans="1:58" x14ac:dyDescent="0.25">
      <c r="A247" s="333"/>
      <c r="B247" s="336"/>
      <c r="C247" s="333"/>
      <c r="D247" s="333"/>
      <c r="E247" s="333"/>
      <c r="F247" s="333"/>
      <c r="G247" s="334"/>
      <c r="H247" s="299" t="s">
        <v>1</v>
      </c>
      <c r="I247" s="164"/>
      <c r="J247" s="153"/>
      <c r="K247" s="153"/>
      <c r="L247" s="153"/>
      <c r="M247" s="153"/>
      <c r="N247" s="153" t="s">
        <v>260</v>
      </c>
      <c r="O247" s="153"/>
      <c r="P247" s="153"/>
      <c r="Q247" s="153"/>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c r="AO247" s="112"/>
      <c r="AP247" s="112"/>
      <c r="AQ247" s="112"/>
      <c r="AR247" s="112"/>
    </row>
    <row r="248" spans="1:58" ht="12.75" customHeight="1" x14ac:dyDescent="0.25">
      <c r="A248" s="333"/>
      <c r="B248" s="337"/>
      <c r="C248" s="333"/>
      <c r="D248" s="333"/>
      <c r="E248" s="333"/>
      <c r="F248" s="333"/>
      <c r="G248" s="334"/>
      <c r="H248" s="299" t="s">
        <v>90</v>
      </c>
      <c r="I248" s="16"/>
      <c r="J248" s="16"/>
      <c r="K248" s="16"/>
      <c r="L248" s="16"/>
      <c r="M248" s="16"/>
      <c r="N248" s="153" t="s">
        <v>260</v>
      </c>
      <c r="O248" s="16"/>
      <c r="P248" s="16"/>
      <c r="Q248" s="16"/>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c r="AO248" s="112"/>
      <c r="AP248" s="112"/>
      <c r="AQ248" s="112"/>
      <c r="AR248" s="112"/>
    </row>
    <row r="249" spans="1:58" ht="12.75" customHeight="1" x14ac:dyDescent="0.25">
      <c r="A249" s="112"/>
      <c r="B249" s="112"/>
      <c r="C249" s="300"/>
      <c r="D249" s="148"/>
      <c r="E249" s="148"/>
      <c r="F249" s="148"/>
      <c r="G249" s="148"/>
      <c r="H249" s="23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c r="AO249" s="112"/>
      <c r="AP249" s="112"/>
      <c r="AQ249" s="112"/>
      <c r="AR249" s="112"/>
    </row>
    <row r="250" spans="1:58" s="112" customFormat="1" ht="12.75" customHeight="1" x14ac:dyDescent="0.2">
      <c r="A250" s="17" t="s">
        <v>140</v>
      </c>
      <c r="B250" s="233"/>
      <c r="C250" s="233"/>
      <c r="D250" s="234"/>
      <c r="E250" s="234"/>
      <c r="F250" s="234"/>
      <c r="G250" s="234"/>
      <c r="H250" s="235"/>
      <c r="I250" s="235"/>
      <c r="J250" s="235"/>
      <c r="K250" s="235"/>
      <c r="L250" s="235"/>
      <c r="M250" s="235"/>
      <c r="N250" s="235"/>
      <c r="O250" s="235"/>
    </row>
    <row r="251" spans="1:58" s="112" customFormat="1" ht="12.75" customHeight="1" x14ac:dyDescent="0.2">
      <c r="A251" s="338" t="s">
        <v>141</v>
      </c>
      <c r="B251" s="338"/>
      <c r="C251" s="338"/>
      <c r="D251" s="338"/>
      <c r="E251" s="338"/>
      <c r="F251" s="338"/>
      <c r="G251" s="338"/>
      <c r="H251" s="338"/>
      <c r="I251" s="338"/>
      <c r="J251" s="338"/>
      <c r="K251" s="338"/>
      <c r="L251" s="338"/>
      <c r="M251" s="338"/>
      <c r="N251" s="338"/>
      <c r="O251" s="338"/>
      <c r="P251" s="338"/>
      <c r="Q251" s="338"/>
    </row>
    <row r="252" spans="1:58" s="112" customFormat="1" ht="12.75" customHeight="1" x14ac:dyDescent="0.2">
      <c r="A252" s="338" t="s">
        <v>262</v>
      </c>
      <c r="B252" s="338"/>
      <c r="C252" s="338"/>
      <c r="D252" s="338"/>
      <c r="E252" s="338"/>
      <c r="F252" s="338"/>
      <c r="G252" s="338"/>
      <c r="H252" s="338"/>
      <c r="I252" s="338"/>
      <c r="J252" s="338"/>
      <c r="K252" s="338"/>
      <c r="L252" s="338"/>
      <c r="M252" s="338"/>
      <c r="N252" s="338"/>
      <c r="O252" s="338"/>
      <c r="P252" s="338"/>
      <c r="Q252" s="338"/>
    </row>
    <row r="253" spans="1:58" s="278" customFormat="1" ht="12.75" customHeight="1" x14ac:dyDescent="0.25">
      <c r="A253" s="338" t="s">
        <v>343</v>
      </c>
      <c r="B253" s="338"/>
      <c r="C253" s="338"/>
      <c r="D253" s="338"/>
      <c r="E253" s="338"/>
      <c r="F253" s="338"/>
      <c r="G253" s="338"/>
      <c r="H253" s="338"/>
      <c r="I253" s="338"/>
      <c r="J253" s="338"/>
      <c r="K253" s="338"/>
      <c r="L253" s="338"/>
      <c r="M253" s="338"/>
      <c r="N253" s="338"/>
      <c r="O253" s="338"/>
      <c r="P253" s="338"/>
      <c r="Q253" s="338"/>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c r="AO253" s="112"/>
      <c r="AP253" s="112"/>
    </row>
    <row r="254" spans="1:58" s="278" customFormat="1" ht="12.75" customHeight="1" x14ac:dyDescent="0.25">
      <c r="A254" s="300"/>
      <c r="B254" s="300"/>
      <c r="C254" s="300"/>
      <c r="D254" s="300"/>
      <c r="E254" s="300"/>
      <c r="F254" s="300"/>
      <c r="G254" s="300"/>
      <c r="H254" s="300"/>
      <c r="I254" s="300"/>
      <c r="J254" s="300"/>
      <c r="K254" s="300"/>
      <c r="L254" s="300"/>
      <c r="M254" s="300"/>
      <c r="N254" s="300"/>
      <c r="O254" s="300"/>
      <c r="P254" s="300"/>
      <c r="Q254" s="300"/>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c r="AO254" s="112"/>
      <c r="AP254" s="112"/>
    </row>
    <row r="255" spans="1:58" x14ac:dyDescent="0.25">
      <c r="A255" s="236"/>
      <c r="B255" s="237"/>
      <c r="C255" s="238"/>
      <c r="D255" s="239"/>
      <c r="E255" s="239"/>
      <c r="F255" s="239"/>
      <c r="G255" s="239"/>
      <c r="H255" s="239"/>
      <c r="I255" s="240"/>
      <c r="J255" s="349">
        <v>2017</v>
      </c>
      <c r="K255" s="349"/>
      <c r="L255" s="350">
        <v>2018</v>
      </c>
      <c r="M255" s="351"/>
      <c r="N255" s="352">
        <v>2019</v>
      </c>
      <c r="O255" s="351"/>
      <c r="P255" s="352">
        <v>2020</v>
      </c>
      <c r="Q255" s="351"/>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c r="AO255" s="112"/>
      <c r="AP255" s="112"/>
      <c r="AQ255" s="112"/>
      <c r="AR255" s="112"/>
      <c r="AS255" s="112"/>
      <c r="AT255" s="112"/>
      <c r="AU255" s="112"/>
      <c r="AV255" s="112"/>
      <c r="AW255" s="112"/>
      <c r="AX255" s="112"/>
      <c r="AY255" s="112"/>
      <c r="AZ255" s="112"/>
      <c r="BA255" s="112"/>
      <c r="BB255" s="112"/>
      <c r="BC255" s="112"/>
      <c r="BD255" s="112"/>
      <c r="BE255" s="112"/>
      <c r="BF255" s="112"/>
    </row>
    <row r="256" spans="1:58" s="297" customFormat="1" x14ac:dyDescent="0.25">
      <c r="A256" s="241" t="s">
        <v>2</v>
      </c>
      <c r="B256" s="242" t="s">
        <v>3</v>
      </c>
      <c r="C256" s="243" t="s">
        <v>4</v>
      </c>
      <c r="D256" s="243" t="s">
        <v>69</v>
      </c>
      <c r="E256" s="243" t="s">
        <v>67</v>
      </c>
      <c r="F256" s="243" t="s">
        <v>68</v>
      </c>
      <c r="G256" s="243" t="s">
        <v>70</v>
      </c>
      <c r="H256" s="244" t="s">
        <v>95</v>
      </c>
      <c r="I256" s="245" t="s">
        <v>5</v>
      </c>
      <c r="J256" s="243" t="s">
        <v>105</v>
      </c>
      <c r="K256" s="243" t="s">
        <v>285</v>
      </c>
      <c r="L256" s="243" t="s">
        <v>105</v>
      </c>
      <c r="M256" s="243" t="s">
        <v>285</v>
      </c>
      <c r="N256" s="243" t="s">
        <v>105</v>
      </c>
      <c r="O256" s="243" t="s">
        <v>285</v>
      </c>
      <c r="P256" s="243" t="s">
        <v>105</v>
      </c>
      <c r="Q256" s="243" t="s">
        <v>285</v>
      </c>
      <c r="R256" s="250"/>
      <c r="S256" s="250"/>
      <c r="T256" s="250"/>
      <c r="U256" s="250"/>
      <c r="V256" s="250"/>
      <c r="W256" s="250"/>
      <c r="X256" s="250"/>
      <c r="Y256" s="250"/>
      <c r="Z256" s="250"/>
      <c r="AA256" s="250"/>
      <c r="AB256" s="250"/>
      <c r="AC256" s="250"/>
      <c r="AD256" s="250"/>
      <c r="AE256" s="250"/>
      <c r="AF256" s="250"/>
      <c r="AG256" s="250"/>
      <c r="AH256" s="250"/>
      <c r="AI256" s="250"/>
      <c r="AJ256" s="250"/>
      <c r="AK256" s="250"/>
      <c r="AL256" s="250"/>
      <c r="AM256" s="250"/>
      <c r="AN256" s="250"/>
      <c r="AO256" s="250"/>
      <c r="AP256" s="250"/>
      <c r="AQ256" s="250"/>
      <c r="AR256" s="250"/>
    </row>
    <row r="257" spans="1:44" s="297" customFormat="1" ht="12.75" customHeight="1" x14ac:dyDescent="0.25">
      <c r="A257" s="472" t="s">
        <v>362</v>
      </c>
      <c r="B257" s="333" t="s">
        <v>6</v>
      </c>
      <c r="C257" s="333" t="s">
        <v>41</v>
      </c>
      <c r="D257" s="333" t="s">
        <v>88</v>
      </c>
      <c r="E257" s="333" t="s">
        <v>142</v>
      </c>
      <c r="F257" s="333" t="s">
        <v>143</v>
      </c>
      <c r="G257" s="333" t="s">
        <v>144</v>
      </c>
      <c r="H257" s="301" t="s">
        <v>89</v>
      </c>
      <c r="I257" s="246">
        <v>41</v>
      </c>
      <c r="J257" s="247" t="s">
        <v>13</v>
      </c>
      <c r="K257" s="247"/>
      <c r="L257" s="247">
        <v>36.1</v>
      </c>
      <c r="M257" s="247"/>
      <c r="N257" s="247" t="s">
        <v>13</v>
      </c>
      <c r="O257" s="247"/>
      <c r="P257" s="247">
        <v>32.799999999999997</v>
      </c>
      <c r="Q257" s="247"/>
      <c r="R257" s="250"/>
      <c r="S257" s="250"/>
      <c r="T257" s="250"/>
      <c r="U257" s="250"/>
      <c r="V257" s="250"/>
      <c r="W257" s="250"/>
      <c r="X257" s="250"/>
      <c r="Y257" s="250"/>
      <c r="Z257" s="250"/>
      <c r="AA257" s="250"/>
      <c r="AB257" s="250"/>
      <c r="AC257" s="250"/>
      <c r="AD257" s="250"/>
      <c r="AE257" s="250"/>
      <c r="AF257" s="250"/>
      <c r="AG257" s="250"/>
      <c r="AH257" s="250"/>
      <c r="AI257" s="250"/>
      <c r="AJ257" s="250"/>
      <c r="AK257" s="250"/>
      <c r="AL257" s="250"/>
      <c r="AM257" s="250"/>
      <c r="AN257" s="250"/>
      <c r="AO257" s="250"/>
      <c r="AP257" s="250"/>
      <c r="AQ257" s="250"/>
      <c r="AR257" s="250"/>
    </row>
    <row r="258" spans="1:44" s="297" customFormat="1" ht="12.75" customHeight="1" x14ac:dyDescent="0.25">
      <c r="A258" s="472"/>
      <c r="B258" s="333"/>
      <c r="C258" s="333"/>
      <c r="D258" s="333"/>
      <c r="E258" s="333"/>
      <c r="F258" s="333"/>
      <c r="G258" s="333"/>
      <c r="H258" s="299" t="s">
        <v>0</v>
      </c>
      <c r="I258" s="248">
        <v>25</v>
      </c>
      <c r="J258" s="248"/>
      <c r="K258" s="248"/>
      <c r="L258" s="248">
        <v>22</v>
      </c>
      <c r="M258" s="248"/>
      <c r="N258" s="247" t="s">
        <v>13</v>
      </c>
      <c r="O258" s="248"/>
      <c r="P258" s="248">
        <v>20</v>
      </c>
      <c r="Q258" s="248"/>
      <c r="R258" s="250"/>
      <c r="S258" s="250"/>
      <c r="T258" s="250"/>
      <c r="U258" s="250"/>
      <c r="V258" s="250"/>
      <c r="W258" s="250"/>
      <c r="X258" s="250"/>
      <c r="Y258" s="250"/>
      <c r="Z258" s="250"/>
      <c r="AA258" s="250"/>
      <c r="AB258" s="250"/>
      <c r="AC258" s="250"/>
      <c r="AD258" s="250"/>
      <c r="AE258" s="250"/>
      <c r="AF258" s="250"/>
      <c r="AG258" s="250"/>
      <c r="AH258" s="250"/>
      <c r="AI258" s="250"/>
      <c r="AJ258" s="250"/>
      <c r="AK258" s="250"/>
      <c r="AL258" s="250"/>
      <c r="AM258" s="250"/>
      <c r="AN258" s="250"/>
      <c r="AO258" s="250"/>
      <c r="AP258" s="250"/>
      <c r="AQ258" s="250"/>
      <c r="AR258" s="250"/>
    </row>
    <row r="259" spans="1:44" s="297" customFormat="1" ht="12.75" customHeight="1" x14ac:dyDescent="0.25">
      <c r="A259" s="472"/>
      <c r="B259" s="333"/>
      <c r="C259" s="333"/>
      <c r="D259" s="333"/>
      <c r="E259" s="333"/>
      <c r="F259" s="333"/>
      <c r="G259" s="333"/>
      <c r="H259" s="299" t="s">
        <v>1</v>
      </c>
      <c r="I259" s="249">
        <v>12</v>
      </c>
      <c r="J259" s="249"/>
      <c r="K259" s="249"/>
      <c r="L259" s="249">
        <v>10.6</v>
      </c>
      <c r="M259" s="249"/>
      <c r="N259" s="247" t="s">
        <v>13</v>
      </c>
      <c r="O259" s="249"/>
      <c r="P259" s="249">
        <v>9.6</v>
      </c>
      <c r="Q259" s="249"/>
      <c r="R259" s="250"/>
      <c r="S259" s="250"/>
      <c r="T259" s="250"/>
      <c r="U259" s="250"/>
      <c r="V259" s="250"/>
      <c r="W259" s="250"/>
      <c r="X259" s="250"/>
      <c r="Y259" s="250"/>
      <c r="Z259" s="250"/>
      <c r="AA259" s="250"/>
      <c r="AB259" s="250"/>
      <c r="AC259" s="250"/>
      <c r="AD259" s="250"/>
      <c r="AE259" s="250"/>
      <c r="AF259" s="250"/>
      <c r="AG259" s="250"/>
      <c r="AH259" s="250"/>
      <c r="AI259" s="250"/>
      <c r="AJ259" s="250"/>
      <c r="AK259" s="250"/>
      <c r="AL259" s="250"/>
      <c r="AM259" s="250"/>
      <c r="AN259" s="250"/>
      <c r="AO259" s="250"/>
      <c r="AP259" s="250"/>
      <c r="AQ259" s="250"/>
      <c r="AR259" s="250"/>
    </row>
    <row r="260" spans="1:44" s="297" customFormat="1" ht="47.25" customHeight="1" x14ac:dyDescent="0.25">
      <c r="A260" s="472"/>
      <c r="B260" s="333"/>
      <c r="C260" s="333"/>
      <c r="D260" s="333"/>
      <c r="E260" s="333"/>
      <c r="F260" s="333"/>
      <c r="G260" s="333"/>
      <c r="H260" s="299" t="s">
        <v>90</v>
      </c>
      <c r="I260" s="249">
        <v>6</v>
      </c>
      <c r="J260" s="249"/>
      <c r="K260" s="249"/>
      <c r="L260" s="249">
        <v>5.3</v>
      </c>
      <c r="M260" s="249"/>
      <c r="N260" s="247" t="s">
        <v>13</v>
      </c>
      <c r="O260" s="249"/>
      <c r="P260" s="249">
        <v>4.8</v>
      </c>
      <c r="Q260" s="249"/>
      <c r="R260" s="250"/>
      <c r="S260" s="250"/>
      <c r="T260" s="250"/>
      <c r="U260" s="250"/>
      <c r="V260" s="250"/>
      <c r="W260" s="250"/>
      <c r="X260" s="250"/>
      <c r="Y260" s="250"/>
      <c r="Z260" s="250"/>
      <c r="AA260" s="250"/>
      <c r="AB260" s="250"/>
      <c r="AC260" s="250"/>
      <c r="AD260" s="250"/>
      <c r="AE260" s="250"/>
      <c r="AF260" s="250"/>
      <c r="AG260" s="250"/>
      <c r="AH260" s="250"/>
      <c r="AI260" s="250"/>
      <c r="AJ260" s="250"/>
      <c r="AK260" s="250"/>
      <c r="AL260" s="250"/>
      <c r="AM260" s="250"/>
      <c r="AN260" s="250"/>
      <c r="AO260" s="250"/>
      <c r="AP260" s="250"/>
      <c r="AQ260" s="250"/>
      <c r="AR260" s="250"/>
    </row>
    <row r="261" spans="1:44" s="297" customFormat="1" ht="12.75" customHeight="1" x14ac:dyDescent="0.25">
      <c r="A261" s="472"/>
      <c r="B261" s="333" t="s">
        <v>9</v>
      </c>
      <c r="C261" s="333" t="s">
        <v>42</v>
      </c>
      <c r="D261" s="333" t="s">
        <v>88</v>
      </c>
      <c r="E261" s="333" t="s">
        <v>145</v>
      </c>
      <c r="F261" s="333" t="s">
        <v>143</v>
      </c>
      <c r="G261" s="333" t="s">
        <v>144</v>
      </c>
      <c r="H261" s="301" t="s">
        <v>89</v>
      </c>
      <c r="I261" s="249">
        <v>10</v>
      </c>
      <c r="J261" s="249" t="s">
        <v>13</v>
      </c>
      <c r="K261" s="249"/>
      <c r="L261" s="249">
        <v>8.8000000000000007</v>
      </c>
      <c r="M261" s="249"/>
      <c r="N261" s="247" t="s">
        <v>13</v>
      </c>
      <c r="O261" s="249"/>
      <c r="P261" s="249">
        <v>8</v>
      </c>
      <c r="Q261" s="249"/>
      <c r="R261" s="250"/>
      <c r="S261" s="250"/>
      <c r="T261" s="250"/>
      <c r="U261" s="250"/>
      <c r="V261" s="250"/>
      <c r="W261" s="250"/>
      <c r="X261" s="250"/>
      <c r="Y261" s="250"/>
      <c r="Z261" s="250"/>
      <c r="AA261" s="250"/>
      <c r="AB261" s="250"/>
      <c r="AC261" s="250"/>
      <c r="AD261" s="250"/>
      <c r="AE261" s="250"/>
      <c r="AF261" s="250"/>
      <c r="AG261" s="250"/>
      <c r="AH261" s="250"/>
      <c r="AI261" s="250"/>
      <c r="AJ261" s="250"/>
      <c r="AK261" s="250"/>
      <c r="AL261" s="250"/>
      <c r="AM261" s="250"/>
      <c r="AN261" s="250"/>
      <c r="AO261" s="250"/>
      <c r="AP261" s="250"/>
      <c r="AQ261" s="250"/>
      <c r="AR261" s="250"/>
    </row>
    <row r="262" spans="1:44" s="297" customFormat="1" ht="12.75" customHeight="1" x14ac:dyDescent="0.25">
      <c r="A262" s="472"/>
      <c r="B262" s="333"/>
      <c r="C262" s="333"/>
      <c r="D262" s="333"/>
      <c r="E262" s="333"/>
      <c r="F262" s="333"/>
      <c r="G262" s="333"/>
      <c r="H262" s="299" t="s">
        <v>0</v>
      </c>
      <c r="I262" s="249">
        <v>5</v>
      </c>
      <c r="J262" s="249"/>
      <c r="K262" s="249"/>
      <c r="L262" s="249">
        <v>4.4000000000000004</v>
      </c>
      <c r="M262" s="249"/>
      <c r="N262" s="247" t="s">
        <v>13</v>
      </c>
      <c r="O262" s="249"/>
      <c r="P262" s="249">
        <v>4</v>
      </c>
      <c r="Q262" s="249"/>
      <c r="R262" s="250"/>
      <c r="S262" s="250"/>
      <c r="T262" s="250"/>
      <c r="U262" s="250"/>
      <c r="V262" s="250"/>
      <c r="W262" s="250"/>
      <c r="X262" s="250"/>
      <c r="Y262" s="250"/>
      <c r="Z262" s="250"/>
      <c r="AA262" s="250"/>
      <c r="AB262" s="250"/>
      <c r="AC262" s="250"/>
      <c r="AD262" s="250"/>
      <c r="AE262" s="250"/>
      <c r="AF262" s="250"/>
      <c r="AG262" s="250"/>
      <c r="AH262" s="250"/>
      <c r="AI262" s="250"/>
      <c r="AJ262" s="250"/>
      <c r="AK262" s="250"/>
      <c r="AL262" s="250"/>
      <c r="AM262" s="250"/>
      <c r="AN262" s="250"/>
      <c r="AO262" s="250"/>
      <c r="AP262" s="250"/>
      <c r="AQ262" s="250"/>
      <c r="AR262" s="250"/>
    </row>
    <row r="263" spans="1:44" s="297" customFormat="1" ht="12.75" customHeight="1" x14ac:dyDescent="0.25">
      <c r="A263" s="472"/>
      <c r="B263" s="333"/>
      <c r="C263" s="333"/>
      <c r="D263" s="333"/>
      <c r="E263" s="333"/>
      <c r="F263" s="333"/>
      <c r="G263" s="333"/>
      <c r="H263" s="299" t="s">
        <v>1</v>
      </c>
      <c r="I263" s="249">
        <v>11</v>
      </c>
      <c r="J263" s="249"/>
      <c r="K263" s="249"/>
      <c r="L263" s="249">
        <v>9.6999999999999993</v>
      </c>
      <c r="M263" s="249"/>
      <c r="N263" s="247" t="s">
        <v>13</v>
      </c>
      <c r="O263" s="249"/>
      <c r="P263" s="249">
        <v>8.8000000000000007</v>
      </c>
      <c r="Q263" s="249"/>
      <c r="R263" s="250"/>
      <c r="S263" s="250"/>
      <c r="T263" s="250"/>
      <c r="U263" s="250"/>
      <c r="V263" s="250"/>
      <c r="W263" s="250"/>
      <c r="X263" s="250"/>
      <c r="Y263" s="250"/>
      <c r="Z263" s="250"/>
      <c r="AA263" s="250"/>
      <c r="AB263" s="250"/>
      <c r="AC263" s="250"/>
      <c r="AD263" s="250"/>
      <c r="AE263" s="250"/>
      <c r="AF263" s="250"/>
      <c r="AG263" s="250"/>
      <c r="AH263" s="250"/>
      <c r="AI263" s="250"/>
      <c r="AJ263" s="250"/>
      <c r="AK263" s="250"/>
      <c r="AL263" s="250"/>
      <c r="AM263" s="250"/>
      <c r="AN263" s="250"/>
      <c r="AO263" s="250"/>
      <c r="AP263" s="250"/>
      <c r="AQ263" s="250"/>
      <c r="AR263" s="250"/>
    </row>
    <row r="264" spans="1:44" s="297" customFormat="1" ht="105.75" customHeight="1" x14ac:dyDescent="0.25">
      <c r="A264" s="472"/>
      <c r="B264" s="333"/>
      <c r="C264" s="333"/>
      <c r="D264" s="333"/>
      <c r="E264" s="333"/>
      <c r="F264" s="333"/>
      <c r="G264" s="333"/>
      <c r="H264" s="299" t="s">
        <v>90</v>
      </c>
      <c r="I264" s="249">
        <v>5.9</v>
      </c>
      <c r="J264" s="249"/>
      <c r="K264" s="249"/>
      <c r="L264" s="249">
        <v>5.2</v>
      </c>
      <c r="M264" s="249"/>
      <c r="N264" s="247" t="s">
        <v>13</v>
      </c>
      <c r="O264" s="249"/>
      <c r="P264" s="249">
        <v>4.7</v>
      </c>
      <c r="Q264" s="249"/>
      <c r="R264" s="250"/>
      <c r="S264" s="250"/>
      <c r="T264" s="250"/>
      <c r="U264" s="250"/>
      <c r="V264" s="250"/>
      <c r="W264" s="250"/>
      <c r="X264" s="250"/>
      <c r="Y264" s="250"/>
      <c r="Z264" s="250"/>
      <c r="AA264" s="250"/>
      <c r="AB264" s="250"/>
      <c r="AC264" s="250"/>
      <c r="AD264" s="250"/>
      <c r="AE264" s="250"/>
      <c r="AF264" s="250"/>
      <c r="AG264" s="250"/>
      <c r="AH264" s="250"/>
      <c r="AI264" s="250"/>
      <c r="AJ264" s="250"/>
      <c r="AK264" s="250"/>
      <c r="AL264" s="250"/>
      <c r="AM264" s="250"/>
      <c r="AN264" s="250"/>
      <c r="AO264" s="250"/>
      <c r="AP264" s="250"/>
      <c r="AQ264" s="250"/>
      <c r="AR264" s="250"/>
    </row>
    <row r="265" spans="1:44" s="297" customFormat="1" ht="12.75" customHeight="1" x14ac:dyDescent="0.25">
      <c r="A265" s="250"/>
      <c r="B265" s="250"/>
      <c r="C265" s="303"/>
      <c r="D265" s="303"/>
      <c r="E265" s="303"/>
      <c r="F265" s="303"/>
      <c r="G265" s="303"/>
      <c r="H265" s="303"/>
      <c r="I265" s="250"/>
      <c r="J265" s="250"/>
      <c r="K265" s="250"/>
      <c r="L265" s="250"/>
      <c r="M265" s="250"/>
      <c r="N265" s="250"/>
      <c r="O265" s="250"/>
      <c r="P265" s="250"/>
      <c r="Q265" s="250"/>
      <c r="R265" s="250"/>
      <c r="S265" s="250"/>
      <c r="T265" s="250"/>
      <c r="U265" s="250"/>
      <c r="V265" s="250"/>
      <c r="W265" s="250"/>
      <c r="X265" s="250"/>
      <c r="Y265" s="250"/>
      <c r="Z265" s="250"/>
      <c r="AA265" s="250"/>
      <c r="AB265" s="250"/>
      <c r="AC265" s="250"/>
      <c r="AD265" s="250"/>
      <c r="AE265" s="250"/>
      <c r="AF265" s="250"/>
      <c r="AG265" s="250"/>
      <c r="AH265" s="250"/>
      <c r="AI265" s="250"/>
      <c r="AJ265" s="250"/>
      <c r="AK265" s="250"/>
      <c r="AL265" s="250"/>
      <c r="AM265" s="250"/>
      <c r="AN265" s="250"/>
      <c r="AO265" s="250"/>
      <c r="AP265" s="250"/>
      <c r="AQ265" s="250"/>
      <c r="AR265" s="250"/>
    </row>
    <row r="266" spans="1:44" s="297" customFormat="1" ht="12.75" customHeight="1" x14ac:dyDescent="0.25">
      <c r="A266" s="250"/>
      <c r="B266" s="361"/>
      <c r="C266" s="362"/>
      <c r="D266" s="307"/>
      <c r="E266" s="307"/>
      <c r="F266" s="307"/>
      <c r="G266" s="307"/>
      <c r="H266" s="307"/>
      <c r="I266" s="363"/>
      <c r="J266" s="362"/>
      <c r="K266" s="362"/>
      <c r="L266" s="364"/>
      <c r="M266" s="364"/>
      <c r="N266" s="364"/>
      <c r="O266" s="364"/>
      <c r="P266" s="364"/>
      <c r="Q266" s="364"/>
      <c r="R266" s="250"/>
      <c r="S266" s="250"/>
      <c r="T266" s="250"/>
      <c r="U266" s="250"/>
      <c r="V266" s="250"/>
      <c r="W266" s="250"/>
      <c r="X266" s="250"/>
      <c r="Y266" s="250"/>
      <c r="Z266" s="250"/>
      <c r="AA266" s="250"/>
      <c r="AB266" s="250"/>
      <c r="AC266" s="250"/>
      <c r="AD266" s="250"/>
      <c r="AE266" s="250"/>
      <c r="AF266" s="250"/>
      <c r="AG266" s="250"/>
      <c r="AH266" s="250"/>
      <c r="AI266" s="250"/>
      <c r="AJ266" s="250"/>
      <c r="AK266" s="250"/>
      <c r="AL266" s="250"/>
      <c r="AM266" s="250"/>
      <c r="AN266" s="250"/>
      <c r="AO266" s="250"/>
      <c r="AP266" s="250"/>
      <c r="AQ266" s="250"/>
      <c r="AR266" s="250"/>
    </row>
    <row r="267" spans="1:44" s="297" customFormat="1" ht="12.75" customHeight="1" x14ac:dyDescent="0.25">
      <c r="A267" s="250"/>
      <c r="B267" s="251"/>
      <c r="C267" s="251"/>
      <c r="D267" s="251"/>
      <c r="E267" s="251"/>
      <c r="F267" s="251"/>
      <c r="G267" s="251"/>
      <c r="H267" s="251"/>
      <c r="I267" s="251"/>
      <c r="J267" s="365">
        <v>2017</v>
      </c>
      <c r="K267" s="366"/>
      <c r="L267" s="350">
        <v>2018</v>
      </c>
      <c r="M267" s="351"/>
      <c r="N267" s="352">
        <v>2019</v>
      </c>
      <c r="O267" s="351"/>
      <c r="P267" s="352">
        <v>2020</v>
      </c>
      <c r="Q267" s="351"/>
      <c r="R267" s="250"/>
      <c r="S267" s="250"/>
      <c r="T267" s="250"/>
      <c r="U267" s="250"/>
      <c r="V267" s="250"/>
      <c r="W267" s="250"/>
      <c r="X267" s="250"/>
      <c r="Y267" s="250"/>
      <c r="Z267" s="250"/>
      <c r="AA267" s="250"/>
      <c r="AB267" s="250"/>
      <c r="AC267" s="250"/>
      <c r="AD267" s="250"/>
      <c r="AE267" s="250"/>
      <c r="AF267" s="250"/>
      <c r="AG267" s="250"/>
      <c r="AH267" s="250"/>
      <c r="AI267" s="250"/>
      <c r="AJ267" s="250"/>
      <c r="AK267" s="250"/>
      <c r="AL267" s="250"/>
      <c r="AM267" s="250"/>
      <c r="AN267" s="250"/>
      <c r="AO267" s="250"/>
      <c r="AP267" s="250"/>
      <c r="AQ267" s="250"/>
      <c r="AR267" s="250"/>
    </row>
    <row r="268" spans="1:44" s="297" customFormat="1" x14ac:dyDescent="0.25">
      <c r="A268" s="241" t="s">
        <v>2</v>
      </c>
      <c r="B268" s="242" t="s">
        <v>3</v>
      </c>
      <c r="C268" s="243" t="s">
        <v>4</v>
      </c>
      <c r="D268" s="243" t="s">
        <v>69</v>
      </c>
      <c r="E268" s="243" t="s">
        <v>67</v>
      </c>
      <c r="F268" s="243" t="s">
        <v>68</v>
      </c>
      <c r="G268" s="243" t="s">
        <v>70</v>
      </c>
      <c r="H268" s="244" t="s">
        <v>95</v>
      </c>
      <c r="I268" s="245" t="s">
        <v>5</v>
      </c>
      <c r="J268" s="243" t="s">
        <v>105</v>
      </c>
      <c r="K268" s="243" t="s">
        <v>285</v>
      </c>
      <c r="L268" s="243" t="s">
        <v>105</v>
      </c>
      <c r="M268" s="243" t="s">
        <v>285</v>
      </c>
      <c r="N268" s="243" t="s">
        <v>105</v>
      </c>
      <c r="O268" s="243" t="s">
        <v>285</v>
      </c>
      <c r="P268" s="243" t="s">
        <v>105</v>
      </c>
      <c r="Q268" s="243" t="s">
        <v>285</v>
      </c>
      <c r="R268" s="250"/>
      <c r="S268" s="250"/>
      <c r="T268" s="250"/>
      <c r="U268" s="250"/>
      <c r="V268" s="250"/>
      <c r="W268" s="250"/>
      <c r="X268" s="250"/>
      <c r="Y268" s="250"/>
      <c r="Z268" s="250"/>
      <c r="AA268" s="250"/>
      <c r="AB268" s="250"/>
      <c r="AC268" s="250"/>
      <c r="AD268" s="250"/>
      <c r="AE268" s="250"/>
      <c r="AF268" s="250"/>
      <c r="AG268" s="250"/>
      <c r="AH268" s="250"/>
      <c r="AI268" s="250"/>
      <c r="AJ268" s="250"/>
      <c r="AK268" s="250"/>
      <c r="AL268" s="250"/>
      <c r="AM268" s="250"/>
      <c r="AN268" s="250"/>
      <c r="AO268" s="250"/>
      <c r="AP268" s="250"/>
      <c r="AQ268" s="250"/>
      <c r="AR268" s="250"/>
    </row>
    <row r="269" spans="1:44" s="297" customFormat="1" ht="12.75" customHeight="1" x14ac:dyDescent="0.25">
      <c r="A269" s="381" t="s">
        <v>43</v>
      </c>
      <c r="B269" s="333" t="s">
        <v>6</v>
      </c>
      <c r="C269" s="333" t="s">
        <v>44</v>
      </c>
      <c r="D269" s="333" t="s">
        <v>148</v>
      </c>
      <c r="E269" s="333" t="s">
        <v>146</v>
      </c>
      <c r="F269" s="333" t="s">
        <v>147</v>
      </c>
      <c r="G269" s="333" t="s">
        <v>82</v>
      </c>
      <c r="H269" s="299" t="s">
        <v>94</v>
      </c>
      <c r="I269" s="153">
        <v>1100</v>
      </c>
      <c r="J269" s="153">
        <v>1500</v>
      </c>
      <c r="K269" s="153"/>
      <c r="L269" s="153">
        <v>1000</v>
      </c>
      <c r="M269" s="153"/>
      <c r="N269" s="153">
        <v>1000</v>
      </c>
      <c r="O269" s="153"/>
      <c r="P269" s="153"/>
      <c r="Q269" s="153"/>
      <c r="R269" s="250"/>
      <c r="S269" s="250"/>
      <c r="T269" s="250"/>
      <c r="U269" s="250"/>
      <c r="V269" s="250"/>
      <c r="W269" s="250"/>
      <c r="X269" s="250"/>
      <c r="Y269" s="250"/>
      <c r="Z269" s="250"/>
      <c r="AA269" s="250"/>
      <c r="AB269" s="250"/>
      <c r="AC269" s="250"/>
      <c r="AD269" s="250"/>
      <c r="AE269" s="250"/>
      <c r="AF269" s="250"/>
      <c r="AG269" s="250"/>
      <c r="AH269" s="250"/>
      <c r="AI269" s="250"/>
      <c r="AJ269" s="250"/>
      <c r="AK269" s="250"/>
      <c r="AL269" s="250"/>
      <c r="AM269" s="250"/>
      <c r="AN269" s="250"/>
      <c r="AO269" s="250"/>
      <c r="AP269" s="250"/>
      <c r="AQ269" s="250"/>
      <c r="AR269" s="250"/>
    </row>
    <row r="270" spans="1:44" s="297" customFormat="1" ht="12.75" customHeight="1" x14ac:dyDescent="0.25">
      <c r="A270" s="381"/>
      <c r="B270" s="333"/>
      <c r="C270" s="333"/>
      <c r="D270" s="333"/>
      <c r="E270" s="333"/>
      <c r="F270" s="333"/>
      <c r="G270" s="333"/>
      <c r="H270" s="299"/>
      <c r="I270" s="153"/>
      <c r="J270" s="153"/>
      <c r="K270" s="153"/>
      <c r="L270" s="153"/>
      <c r="M270" s="153"/>
      <c r="N270" s="153"/>
      <c r="O270" s="153"/>
      <c r="P270" s="153"/>
      <c r="Q270" s="153"/>
      <c r="R270" s="250"/>
      <c r="S270" s="250"/>
      <c r="T270" s="250"/>
      <c r="U270" s="250"/>
      <c r="V270" s="250"/>
      <c r="W270" s="250"/>
      <c r="X270" s="250"/>
      <c r="Y270" s="250"/>
      <c r="Z270" s="250"/>
      <c r="AA270" s="250"/>
      <c r="AB270" s="250"/>
      <c r="AC270" s="250"/>
      <c r="AD270" s="250"/>
      <c r="AE270" s="250"/>
      <c r="AF270" s="250"/>
      <c r="AG270" s="250"/>
      <c r="AH270" s="250"/>
      <c r="AI270" s="250"/>
      <c r="AJ270" s="250"/>
      <c r="AK270" s="250"/>
      <c r="AL270" s="250"/>
      <c r="AM270" s="250"/>
      <c r="AN270" s="250"/>
      <c r="AO270" s="250"/>
      <c r="AP270" s="250"/>
      <c r="AQ270" s="250"/>
      <c r="AR270" s="250"/>
    </row>
    <row r="271" spans="1:44" s="297" customFormat="1" ht="12.75" customHeight="1" x14ac:dyDescent="0.25">
      <c r="A271" s="381"/>
      <c r="B271" s="333"/>
      <c r="C271" s="333"/>
      <c r="D271" s="333"/>
      <c r="E271" s="333"/>
      <c r="F271" s="333"/>
      <c r="G271" s="333"/>
      <c r="H271" s="299"/>
      <c r="I271" s="153"/>
      <c r="J271" s="153"/>
      <c r="K271" s="153"/>
      <c r="L271" s="153"/>
      <c r="M271" s="153"/>
      <c r="N271" s="153"/>
      <c r="O271" s="153"/>
      <c r="P271" s="153"/>
      <c r="Q271" s="153"/>
      <c r="R271" s="250"/>
      <c r="S271" s="250"/>
      <c r="T271" s="250"/>
      <c r="U271" s="250"/>
      <c r="V271" s="250"/>
      <c r="W271" s="250"/>
      <c r="X271" s="250"/>
      <c r="Y271" s="250"/>
      <c r="Z271" s="250"/>
      <c r="AA271" s="250"/>
      <c r="AB271" s="250"/>
      <c r="AC271" s="250"/>
      <c r="AD271" s="250"/>
      <c r="AE271" s="250"/>
      <c r="AF271" s="250"/>
      <c r="AG271" s="250"/>
      <c r="AH271" s="250"/>
      <c r="AI271" s="250"/>
      <c r="AJ271" s="250"/>
      <c r="AK271" s="250"/>
      <c r="AL271" s="250"/>
      <c r="AM271" s="250"/>
      <c r="AN271" s="250"/>
      <c r="AO271" s="250"/>
      <c r="AP271" s="250"/>
      <c r="AQ271" s="250"/>
      <c r="AR271" s="250"/>
    </row>
    <row r="272" spans="1:44" s="297" customFormat="1" ht="66.599999999999994" customHeight="1" x14ac:dyDescent="0.25">
      <c r="A272" s="381"/>
      <c r="B272" s="333"/>
      <c r="C272" s="333"/>
      <c r="D272" s="333"/>
      <c r="E272" s="333"/>
      <c r="F272" s="333"/>
      <c r="G272" s="333"/>
      <c r="H272" s="299"/>
      <c r="I272" s="153"/>
      <c r="J272" s="153"/>
      <c r="K272" s="153"/>
      <c r="L272" s="153"/>
      <c r="M272" s="153"/>
      <c r="N272" s="153"/>
      <c r="O272" s="153"/>
      <c r="P272" s="153"/>
      <c r="Q272" s="153"/>
      <c r="R272" s="250"/>
      <c r="S272" s="250"/>
      <c r="T272" s="250"/>
      <c r="U272" s="250"/>
      <c r="V272" s="250"/>
      <c r="W272" s="250"/>
      <c r="X272" s="250"/>
      <c r="Y272" s="250"/>
      <c r="Z272" s="250"/>
      <c r="AA272" s="250"/>
      <c r="AB272" s="250"/>
      <c r="AC272" s="250"/>
      <c r="AD272" s="250"/>
      <c r="AE272" s="250"/>
      <c r="AF272" s="250"/>
      <c r="AG272" s="250"/>
      <c r="AH272" s="250"/>
      <c r="AI272" s="250"/>
      <c r="AJ272" s="250"/>
      <c r="AK272" s="250"/>
      <c r="AL272" s="250"/>
      <c r="AM272" s="250"/>
      <c r="AN272" s="250"/>
      <c r="AO272" s="250"/>
      <c r="AP272" s="250"/>
      <c r="AQ272" s="250"/>
      <c r="AR272" s="250"/>
    </row>
    <row r="273" spans="1:44" s="297" customFormat="1" ht="12.75" customHeight="1" x14ac:dyDescent="0.25">
      <c r="A273" s="381"/>
      <c r="B273" s="333" t="s">
        <v>9</v>
      </c>
      <c r="C273" s="333" t="s">
        <v>45</v>
      </c>
      <c r="D273" s="333" t="s">
        <v>102</v>
      </c>
      <c r="E273" s="333" t="s">
        <v>149</v>
      </c>
      <c r="F273" s="333" t="s">
        <v>150</v>
      </c>
      <c r="G273" s="333" t="s">
        <v>151</v>
      </c>
      <c r="H273" s="299" t="s">
        <v>94</v>
      </c>
      <c r="I273" s="153">
        <v>3</v>
      </c>
      <c r="J273" s="153">
        <v>3</v>
      </c>
      <c r="K273" s="153"/>
      <c r="L273" s="153">
        <v>3</v>
      </c>
      <c r="M273" s="153"/>
      <c r="N273" s="153">
        <v>3</v>
      </c>
      <c r="O273" s="153"/>
      <c r="P273" s="153"/>
      <c r="Q273" s="153"/>
      <c r="R273" s="250"/>
      <c r="S273" s="250"/>
      <c r="T273" s="250"/>
      <c r="U273" s="250"/>
      <c r="V273" s="250"/>
      <c r="W273" s="250"/>
      <c r="X273" s="250"/>
      <c r="Y273" s="250"/>
      <c r="Z273" s="250"/>
      <c r="AA273" s="250"/>
      <c r="AB273" s="250"/>
      <c r="AC273" s="250"/>
      <c r="AD273" s="250"/>
      <c r="AE273" s="250"/>
      <c r="AF273" s="250"/>
      <c r="AG273" s="250"/>
      <c r="AH273" s="250"/>
      <c r="AI273" s="250"/>
      <c r="AJ273" s="250"/>
      <c r="AK273" s="250"/>
      <c r="AL273" s="250"/>
      <c r="AM273" s="250"/>
      <c r="AN273" s="250"/>
      <c r="AO273" s="250"/>
      <c r="AP273" s="250"/>
      <c r="AQ273" s="250"/>
      <c r="AR273" s="250"/>
    </row>
    <row r="274" spans="1:44" s="297" customFormat="1" ht="12.75" customHeight="1" x14ac:dyDescent="0.25">
      <c r="A274" s="381"/>
      <c r="B274" s="333"/>
      <c r="C274" s="333"/>
      <c r="D274" s="333"/>
      <c r="E274" s="333"/>
      <c r="F274" s="333"/>
      <c r="G274" s="333"/>
      <c r="H274" s="299"/>
      <c r="I274" s="153"/>
      <c r="J274" s="153"/>
      <c r="K274" s="153"/>
      <c r="L274" s="153"/>
      <c r="M274" s="153"/>
      <c r="N274" s="153"/>
      <c r="O274" s="153"/>
      <c r="P274" s="153"/>
      <c r="Q274" s="153"/>
      <c r="R274" s="250"/>
      <c r="S274" s="250"/>
      <c r="T274" s="250"/>
      <c r="U274" s="250"/>
      <c r="V274" s="250"/>
      <c r="W274" s="250"/>
      <c r="X274" s="250"/>
      <c r="Y274" s="250"/>
      <c r="Z274" s="250"/>
      <c r="AA274" s="250"/>
      <c r="AB274" s="250"/>
      <c r="AC274" s="250"/>
      <c r="AD274" s="250"/>
      <c r="AE274" s="250"/>
      <c r="AF274" s="250"/>
      <c r="AG274" s="250"/>
      <c r="AH274" s="250"/>
      <c r="AI274" s="250"/>
      <c r="AJ274" s="250"/>
      <c r="AK274" s="250"/>
      <c r="AL274" s="250"/>
      <c r="AM274" s="250"/>
      <c r="AN274" s="250"/>
      <c r="AO274" s="250"/>
      <c r="AP274" s="250"/>
      <c r="AQ274" s="250"/>
      <c r="AR274" s="250"/>
    </row>
    <row r="275" spans="1:44" s="297" customFormat="1" ht="12.75" customHeight="1" x14ac:dyDescent="0.25">
      <c r="A275" s="381"/>
      <c r="B275" s="333"/>
      <c r="C275" s="333"/>
      <c r="D275" s="333"/>
      <c r="E275" s="333"/>
      <c r="F275" s="333"/>
      <c r="G275" s="333"/>
      <c r="H275" s="299"/>
      <c r="I275" s="153"/>
      <c r="J275" s="153"/>
      <c r="K275" s="153"/>
      <c r="L275" s="153"/>
      <c r="M275" s="153"/>
      <c r="N275" s="153"/>
      <c r="O275" s="153"/>
      <c r="P275" s="153"/>
      <c r="Q275" s="153"/>
      <c r="R275" s="250"/>
      <c r="S275" s="250"/>
      <c r="T275" s="250"/>
      <c r="U275" s="250"/>
      <c r="V275" s="250"/>
      <c r="W275" s="250"/>
      <c r="X275" s="250"/>
      <c r="Y275" s="250"/>
      <c r="Z275" s="250"/>
      <c r="AA275" s="250"/>
      <c r="AB275" s="250"/>
      <c r="AC275" s="250"/>
      <c r="AD275" s="250"/>
      <c r="AE275" s="250"/>
      <c r="AF275" s="250"/>
      <c r="AG275" s="250"/>
      <c r="AH275" s="250"/>
      <c r="AI275" s="250"/>
      <c r="AJ275" s="250"/>
      <c r="AK275" s="250"/>
      <c r="AL275" s="250"/>
      <c r="AM275" s="250"/>
      <c r="AN275" s="250"/>
      <c r="AO275" s="250"/>
      <c r="AP275" s="250"/>
      <c r="AQ275" s="250"/>
      <c r="AR275" s="250"/>
    </row>
    <row r="276" spans="1:44" s="297" customFormat="1" ht="12.75" customHeight="1" x14ac:dyDescent="0.25">
      <c r="A276" s="381"/>
      <c r="B276" s="333"/>
      <c r="C276" s="333"/>
      <c r="D276" s="333"/>
      <c r="E276" s="333"/>
      <c r="F276" s="333"/>
      <c r="G276" s="333"/>
      <c r="H276" s="299"/>
      <c r="I276" s="153"/>
      <c r="J276" s="153"/>
      <c r="K276" s="153"/>
      <c r="L276" s="153"/>
      <c r="M276" s="153"/>
      <c r="N276" s="153"/>
      <c r="O276" s="153"/>
      <c r="P276" s="153"/>
      <c r="Q276" s="153"/>
      <c r="R276" s="250"/>
      <c r="S276" s="250"/>
      <c r="T276" s="250"/>
      <c r="U276" s="250"/>
      <c r="V276" s="250"/>
      <c r="W276" s="250"/>
      <c r="X276" s="250"/>
      <c r="Y276" s="250"/>
      <c r="Z276" s="250"/>
      <c r="AA276" s="250"/>
      <c r="AB276" s="250"/>
      <c r="AC276" s="250"/>
      <c r="AD276" s="250"/>
      <c r="AE276" s="250"/>
      <c r="AF276" s="250"/>
      <c r="AG276" s="250"/>
      <c r="AH276" s="250"/>
      <c r="AI276" s="250"/>
      <c r="AJ276" s="250"/>
      <c r="AK276" s="250"/>
      <c r="AL276" s="250"/>
      <c r="AM276" s="250"/>
      <c r="AN276" s="250"/>
      <c r="AO276" s="250"/>
      <c r="AP276" s="250"/>
      <c r="AQ276" s="250"/>
      <c r="AR276" s="250"/>
    </row>
    <row r="277" spans="1:44" s="297" customFormat="1" ht="12.75" customHeight="1" x14ac:dyDescent="0.25">
      <c r="A277" s="381"/>
      <c r="B277" s="333" t="s">
        <v>10</v>
      </c>
      <c r="C277" s="333" t="s">
        <v>46</v>
      </c>
      <c r="D277" s="333" t="s">
        <v>152</v>
      </c>
      <c r="E277" s="333" t="s">
        <v>363</v>
      </c>
      <c r="F277" s="333" t="s">
        <v>153</v>
      </c>
      <c r="G277" s="333" t="s">
        <v>82</v>
      </c>
      <c r="H277" s="299" t="s">
        <v>94</v>
      </c>
      <c r="I277" s="153">
        <v>46</v>
      </c>
      <c r="J277" s="153">
        <v>70</v>
      </c>
      <c r="K277" s="153"/>
      <c r="L277" s="153">
        <v>50</v>
      </c>
      <c r="M277" s="153"/>
      <c r="N277" s="153">
        <v>50</v>
      </c>
      <c r="O277" s="153"/>
      <c r="P277" s="153"/>
      <c r="Q277" s="153"/>
      <c r="R277" s="250"/>
      <c r="S277" s="250"/>
      <c r="T277" s="250"/>
      <c r="U277" s="250"/>
      <c r="V277" s="250"/>
      <c r="W277" s="250"/>
      <c r="X277" s="250"/>
      <c r="Y277" s="250"/>
      <c r="Z277" s="250"/>
      <c r="AA277" s="250"/>
      <c r="AB277" s="250"/>
      <c r="AC277" s="250"/>
      <c r="AD277" s="250"/>
      <c r="AE277" s="250"/>
      <c r="AF277" s="250"/>
      <c r="AG277" s="250"/>
      <c r="AH277" s="250"/>
      <c r="AI277" s="250"/>
      <c r="AJ277" s="250"/>
      <c r="AK277" s="250"/>
      <c r="AL277" s="250"/>
      <c r="AM277" s="250"/>
      <c r="AN277" s="250"/>
      <c r="AO277" s="250"/>
      <c r="AP277" s="250"/>
      <c r="AQ277" s="250"/>
      <c r="AR277" s="250"/>
    </row>
    <row r="278" spans="1:44" s="297" customFormat="1" ht="12.75" customHeight="1" x14ac:dyDescent="0.25">
      <c r="A278" s="381"/>
      <c r="B278" s="333"/>
      <c r="C278" s="333"/>
      <c r="D278" s="333"/>
      <c r="E278" s="333"/>
      <c r="F278" s="333"/>
      <c r="G278" s="333"/>
      <c r="H278" s="299"/>
      <c r="I278" s="153"/>
      <c r="J278" s="153"/>
      <c r="K278" s="153"/>
      <c r="L278" s="153"/>
      <c r="M278" s="153"/>
      <c r="N278" s="153"/>
      <c r="O278" s="153"/>
      <c r="P278" s="153"/>
      <c r="Q278" s="153"/>
      <c r="R278" s="250"/>
      <c r="S278" s="250"/>
      <c r="T278" s="250"/>
      <c r="U278" s="250"/>
      <c r="V278" s="250"/>
      <c r="W278" s="250"/>
      <c r="X278" s="250"/>
      <c r="Y278" s="250"/>
      <c r="Z278" s="250"/>
      <c r="AA278" s="250"/>
      <c r="AB278" s="250"/>
      <c r="AC278" s="250"/>
      <c r="AD278" s="250"/>
      <c r="AE278" s="250"/>
      <c r="AF278" s="250"/>
      <c r="AG278" s="250"/>
      <c r="AH278" s="250"/>
      <c r="AI278" s="250"/>
      <c r="AJ278" s="250"/>
      <c r="AK278" s="250"/>
      <c r="AL278" s="250"/>
      <c r="AM278" s="250"/>
      <c r="AN278" s="250"/>
      <c r="AO278" s="250"/>
      <c r="AP278" s="250"/>
      <c r="AQ278" s="250"/>
      <c r="AR278" s="250"/>
    </row>
    <row r="279" spans="1:44" s="297" customFormat="1" ht="12.75" customHeight="1" x14ac:dyDescent="0.25">
      <c r="A279" s="381"/>
      <c r="B279" s="333"/>
      <c r="C279" s="333"/>
      <c r="D279" s="333"/>
      <c r="E279" s="333"/>
      <c r="F279" s="333"/>
      <c r="G279" s="333"/>
      <c r="H279" s="299"/>
      <c r="I279" s="153"/>
      <c r="J279" s="153"/>
      <c r="K279" s="153"/>
      <c r="L279" s="153"/>
      <c r="M279" s="153"/>
      <c r="N279" s="153"/>
      <c r="O279" s="153"/>
      <c r="P279" s="153"/>
      <c r="Q279" s="153"/>
      <c r="R279" s="250"/>
      <c r="S279" s="250"/>
      <c r="T279" s="250"/>
      <c r="U279" s="250"/>
      <c r="V279" s="250"/>
      <c r="W279" s="250"/>
      <c r="X279" s="250"/>
      <c r="Y279" s="250"/>
      <c r="Z279" s="250"/>
      <c r="AA279" s="250"/>
      <c r="AB279" s="250"/>
      <c r="AC279" s="250"/>
      <c r="AD279" s="250"/>
      <c r="AE279" s="250"/>
      <c r="AF279" s="250"/>
      <c r="AG279" s="250"/>
      <c r="AH279" s="250"/>
      <c r="AI279" s="250"/>
      <c r="AJ279" s="250"/>
      <c r="AK279" s="250"/>
      <c r="AL279" s="250"/>
      <c r="AM279" s="250"/>
      <c r="AN279" s="250"/>
      <c r="AO279" s="250"/>
      <c r="AP279" s="250"/>
      <c r="AQ279" s="250"/>
      <c r="AR279" s="250"/>
    </row>
    <row r="280" spans="1:44" s="297" customFormat="1" ht="56.25" customHeight="1" x14ac:dyDescent="0.25">
      <c r="A280" s="381"/>
      <c r="B280" s="333"/>
      <c r="C280" s="333"/>
      <c r="D280" s="333"/>
      <c r="E280" s="333"/>
      <c r="F280" s="333"/>
      <c r="G280" s="333"/>
      <c r="H280" s="299"/>
      <c r="I280" s="153"/>
      <c r="J280" s="153"/>
      <c r="K280" s="153"/>
      <c r="L280" s="153"/>
      <c r="M280" s="153"/>
      <c r="N280" s="153"/>
      <c r="O280" s="153"/>
      <c r="P280" s="153"/>
      <c r="Q280" s="153"/>
      <c r="R280" s="250"/>
      <c r="S280" s="250"/>
      <c r="T280" s="250"/>
      <c r="U280" s="250"/>
      <c r="V280" s="250"/>
      <c r="W280" s="250"/>
      <c r="X280" s="250"/>
      <c r="Y280" s="250"/>
      <c r="Z280" s="250"/>
      <c r="AA280" s="250"/>
      <c r="AB280" s="250"/>
      <c r="AC280" s="250"/>
      <c r="AD280" s="250"/>
      <c r="AE280" s="250"/>
      <c r="AF280" s="250"/>
      <c r="AG280" s="250"/>
      <c r="AH280" s="250"/>
      <c r="AI280" s="250"/>
      <c r="AJ280" s="250"/>
      <c r="AK280" s="250"/>
      <c r="AL280" s="250"/>
      <c r="AM280" s="250"/>
      <c r="AN280" s="250"/>
      <c r="AO280" s="250"/>
      <c r="AP280" s="250"/>
      <c r="AQ280" s="250"/>
      <c r="AR280" s="250"/>
    </row>
    <row r="281" spans="1:44" s="297" customFormat="1" ht="12.75" customHeight="1" x14ac:dyDescent="0.25">
      <c r="A281" s="250"/>
      <c r="B281" s="250"/>
      <c r="C281" s="303"/>
      <c r="D281" s="303"/>
      <c r="E281" s="303"/>
      <c r="F281" s="303"/>
      <c r="G281" s="303"/>
      <c r="H281" s="303"/>
      <c r="I281" s="250"/>
      <c r="J281" s="250"/>
      <c r="K281" s="250"/>
      <c r="L281" s="250"/>
      <c r="M281" s="250"/>
      <c r="N281" s="250"/>
      <c r="O281" s="250"/>
      <c r="P281" s="250"/>
      <c r="Q281" s="250"/>
      <c r="R281" s="250"/>
      <c r="S281" s="250"/>
      <c r="T281" s="250"/>
      <c r="U281" s="250"/>
      <c r="V281" s="250"/>
      <c r="W281" s="250"/>
      <c r="X281" s="250"/>
      <c r="Y281" s="250"/>
      <c r="Z281" s="250"/>
      <c r="AA281" s="250"/>
      <c r="AB281" s="250"/>
      <c r="AC281" s="250"/>
      <c r="AD281" s="250"/>
      <c r="AE281" s="250"/>
      <c r="AF281" s="250"/>
      <c r="AG281" s="250"/>
      <c r="AH281" s="250"/>
      <c r="AI281" s="250"/>
      <c r="AJ281" s="250"/>
      <c r="AK281" s="250"/>
      <c r="AL281" s="250"/>
      <c r="AM281" s="250"/>
      <c r="AN281" s="250"/>
      <c r="AO281" s="250"/>
      <c r="AP281" s="250"/>
      <c r="AQ281" s="250"/>
      <c r="AR281" s="250"/>
    </row>
    <row r="282" spans="1:44" s="250" customFormat="1" ht="12.75" customHeight="1" x14ac:dyDescent="0.2">
      <c r="A282" s="252" t="s">
        <v>158</v>
      </c>
      <c r="B282" s="233"/>
      <c r="C282" s="233"/>
      <c r="D282" s="233"/>
      <c r="E282" s="233"/>
      <c r="F282" s="233"/>
      <c r="G282" s="234"/>
      <c r="H282" s="235"/>
      <c r="I282" s="235"/>
      <c r="J282" s="235"/>
      <c r="K282" s="235"/>
      <c r="L282" s="235"/>
      <c r="M282" s="235"/>
      <c r="N282" s="235"/>
      <c r="O282" s="235"/>
    </row>
    <row r="283" spans="1:44" s="250" customFormat="1" ht="12.75" customHeight="1" x14ac:dyDescent="0.2">
      <c r="A283" s="348" t="s">
        <v>281</v>
      </c>
      <c r="B283" s="348"/>
      <c r="C283" s="348"/>
      <c r="D283" s="348"/>
      <c r="E283" s="348"/>
      <c r="F283" s="348"/>
      <c r="G283" s="348"/>
      <c r="H283" s="348"/>
      <c r="I283" s="348"/>
      <c r="J283" s="348"/>
      <c r="K283" s="348"/>
      <c r="L283" s="348"/>
      <c r="M283" s="348"/>
      <c r="N283" s="348"/>
      <c r="O283" s="348"/>
      <c r="P283" s="348"/>
      <c r="Q283" s="348"/>
    </row>
    <row r="284" spans="1:44" s="250" customFormat="1" ht="12.75" customHeight="1" x14ac:dyDescent="0.2">
      <c r="A284" s="348" t="s">
        <v>154</v>
      </c>
      <c r="B284" s="348"/>
      <c r="C284" s="348"/>
      <c r="D284" s="348"/>
      <c r="E284" s="348"/>
      <c r="F284" s="348"/>
      <c r="G284" s="348"/>
      <c r="H284" s="348"/>
      <c r="I284" s="348"/>
      <c r="J284" s="348"/>
      <c r="K284" s="348"/>
      <c r="L284" s="348"/>
      <c r="M284" s="348"/>
      <c r="N284" s="348"/>
      <c r="O284" s="348"/>
      <c r="P284" s="348"/>
      <c r="Q284" s="348"/>
    </row>
    <row r="285" spans="1:44" s="250" customFormat="1" ht="12.75" customHeight="1" x14ac:dyDescent="0.2">
      <c r="A285" s="348" t="s">
        <v>155</v>
      </c>
      <c r="B285" s="348"/>
      <c r="C285" s="348"/>
      <c r="D285" s="348"/>
      <c r="E285" s="348"/>
      <c r="F285" s="348"/>
      <c r="G285" s="348"/>
      <c r="H285" s="348"/>
      <c r="I285" s="348"/>
      <c r="J285" s="348"/>
      <c r="K285" s="348"/>
      <c r="L285" s="348"/>
      <c r="M285" s="348"/>
      <c r="N285" s="348"/>
      <c r="O285" s="348"/>
      <c r="P285" s="348"/>
      <c r="Q285" s="348"/>
    </row>
    <row r="286" spans="1:44" s="250" customFormat="1" ht="12.75" customHeight="1" x14ac:dyDescent="0.2">
      <c r="A286" s="348" t="s">
        <v>156</v>
      </c>
      <c r="B286" s="348"/>
      <c r="C286" s="348"/>
      <c r="D286" s="348"/>
      <c r="E286" s="348"/>
      <c r="F286" s="348"/>
      <c r="G286" s="348"/>
      <c r="H286" s="348"/>
      <c r="I286" s="348"/>
      <c r="J286" s="348"/>
      <c r="K286" s="348"/>
      <c r="L286" s="348"/>
      <c r="M286" s="348"/>
      <c r="N286" s="348"/>
      <c r="O286" s="348"/>
      <c r="P286" s="348"/>
      <c r="Q286" s="348"/>
    </row>
    <row r="287" spans="1:44" s="307" customFormat="1" ht="12.75" customHeight="1" x14ac:dyDescent="0.25">
      <c r="A287" s="348" t="s">
        <v>157</v>
      </c>
      <c r="B287" s="348"/>
      <c r="C287" s="348"/>
      <c r="D287" s="348"/>
      <c r="E287" s="348"/>
      <c r="F287" s="348"/>
      <c r="G287" s="348"/>
      <c r="H287" s="348"/>
      <c r="I287" s="348"/>
      <c r="J287" s="348"/>
      <c r="K287" s="348"/>
      <c r="L287" s="348"/>
      <c r="M287" s="348"/>
      <c r="N287" s="348"/>
      <c r="O287" s="348"/>
      <c r="P287" s="348"/>
      <c r="Q287" s="348"/>
      <c r="R287" s="250"/>
      <c r="S287" s="250"/>
      <c r="T287" s="250"/>
      <c r="U287" s="250"/>
      <c r="V287" s="250"/>
      <c r="W287" s="250"/>
      <c r="X287" s="250"/>
      <c r="Y287" s="250"/>
      <c r="Z287" s="250"/>
      <c r="AA287" s="250"/>
      <c r="AB287" s="250"/>
      <c r="AC287" s="250"/>
      <c r="AD287" s="250"/>
      <c r="AE287" s="250"/>
      <c r="AF287" s="250"/>
      <c r="AG287" s="250"/>
      <c r="AH287" s="250"/>
      <c r="AI287" s="250"/>
      <c r="AJ287" s="250"/>
      <c r="AK287" s="250"/>
      <c r="AL287" s="250"/>
      <c r="AM287" s="250"/>
      <c r="AN287" s="250"/>
      <c r="AO287" s="250"/>
      <c r="AP287" s="250"/>
    </row>
    <row r="288" spans="1:44" s="297" customFormat="1" ht="12.75" customHeight="1" x14ac:dyDescent="0.25">
      <c r="A288" s="250"/>
      <c r="B288" s="361"/>
      <c r="C288" s="362"/>
      <c r="D288" s="307"/>
      <c r="E288" s="307"/>
      <c r="F288" s="307"/>
      <c r="G288" s="307"/>
      <c r="H288" s="307"/>
      <c r="I288" s="306"/>
      <c r="J288" s="307"/>
      <c r="K288" s="307"/>
      <c r="L288" s="308"/>
      <c r="M288" s="308"/>
      <c r="N288" s="308"/>
      <c r="O288" s="308"/>
      <c r="P288" s="308"/>
      <c r="Q288" s="308"/>
      <c r="R288" s="250"/>
      <c r="S288" s="250"/>
      <c r="T288" s="250"/>
      <c r="U288" s="250"/>
      <c r="V288" s="250"/>
      <c r="W288" s="250"/>
      <c r="X288" s="250"/>
      <c r="Y288" s="250"/>
      <c r="Z288" s="250"/>
      <c r="AA288" s="250"/>
      <c r="AB288" s="250"/>
      <c r="AC288" s="250"/>
      <c r="AD288" s="250"/>
      <c r="AE288" s="250"/>
      <c r="AF288" s="250"/>
      <c r="AG288" s="250"/>
      <c r="AH288" s="250"/>
      <c r="AI288" s="250"/>
      <c r="AJ288" s="250"/>
      <c r="AK288" s="250"/>
      <c r="AL288" s="250"/>
      <c r="AM288" s="250"/>
      <c r="AN288" s="250"/>
      <c r="AO288" s="250"/>
      <c r="AP288" s="250"/>
      <c r="AQ288" s="250"/>
      <c r="AR288" s="250"/>
    </row>
    <row r="289" spans="1:44" s="297" customFormat="1" ht="12.75" customHeight="1" x14ac:dyDescent="0.25">
      <c r="A289" s="250"/>
      <c r="B289" s="251"/>
      <c r="C289" s="251"/>
      <c r="D289" s="251"/>
      <c r="E289" s="251"/>
      <c r="F289" s="251"/>
      <c r="G289" s="251"/>
      <c r="H289" s="251"/>
      <c r="I289" s="251"/>
      <c r="J289" s="349">
        <v>2017</v>
      </c>
      <c r="K289" s="349"/>
      <c r="L289" s="350">
        <v>2018</v>
      </c>
      <c r="M289" s="351"/>
      <c r="N289" s="352">
        <v>2019</v>
      </c>
      <c r="O289" s="351"/>
      <c r="P289" s="352">
        <v>2020</v>
      </c>
      <c r="Q289" s="351"/>
      <c r="R289" s="250"/>
      <c r="S289" s="250"/>
      <c r="T289" s="250"/>
      <c r="U289" s="250"/>
      <c r="V289" s="250"/>
      <c r="W289" s="250"/>
      <c r="X289" s="250"/>
      <c r="Y289" s="250"/>
      <c r="Z289" s="250"/>
      <c r="AA289" s="250"/>
      <c r="AB289" s="250"/>
      <c r="AC289" s="250"/>
      <c r="AD289" s="250"/>
      <c r="AE289" s="250"/>
      <c r="AF289" s="250"/>
      <c r="AG289" s="250"/>
      <c r="AH289" s="250"/>
      <c r="AI289" s="250"/>
      <c r="AJ289" s="250"/>
      <c r="AK289" s="250"/>
      <c r="AL289" s="250"/>
      <c r="AM289" s="250"/>
      <c r="AN289" s="250"/>
      <c r="AO289" s="250"/>
      <c r="AP289" s="250"/>
      <c r="AQ289" s="250"/>
      <c r="AR289" s="250"/>
    </row>
    <row r="290" spans="1:44" s="297" customFormat="1" x14ac:dyDescent="0.25">
      <c r="A290" s="241" t="s">
        <v>2</v>
      </c>
      <c r="B290" s="242" t="s">
        <v>3</v>
      </c>
      <c r="C290" s="243" t="s">
        <v>23</v>
      </c>
      <c r="D290" s="243" t="s">
        <v>69</v>
      </c>
      <c r="E290" s="243" t="s">
        <v>67</v>
      </c>
      <c r="F290" s="243" t="s">
        <v>68</v>
      </c>
      <c r="G290" s="243" t="s">
        <v>70</v>
      </c>
      <c r="H290" s="244" t="s">
        <v>95</v>
      </c>
      <c r="I290" s="253" t="s">
        <v>5</v>
      </c>
      <c r="J290" s="243" t="s">
        <v>105</v>
      </c>
      <c r="K290" s="243" t="s">
        <v>285</v>
      </c>
      <c r="L290" s="243" t="s">
        <v>105</v>
      </c>
      <c r="M290" s="243" t="s">
        <v>285</v>
      </c>
      <c r="N290" s="243" t="s">
        <v>105</v>
      </c>
      <c r="O290" s="243" t="s">
        <v>285</v>
      </c>
      <c r="P290" s="243" t="s">
        <v>105</v>
      </c>
      <c r="Q290" s="243" t="s">
        <v>285</v>
      </c>
      <c r="R290" s="250"/>
      <c r="S290" s="250"/>
      <c r="T290" s="250"/>
      <c r="U290" s="250"/>
      <c r="V290" s="250"/>
      <c r="W290" s="250"/>
      <c r="X290" s="250"/>
      <c r="Y290" s="250"/>
      <c r="Z290" s="250"/>
      <c r="AA290" s="250"/>
      <c r="AB290" s="250"/>
      <c r="AC290" s="250"/>
      <c r="AD290" s="250"/>
      <c r="AE290" s="250"/>
      <c r="AF290" s="250"/>
      <c r="AG290" s="250"/>
      <c r="AH290" s="250"/>
      <c r="AI290" s="250"/>
      <c r="AJ290" s="250"/>
      <c r="AK290" s="250"/>
      <c r="AL290" s="250"/>
      <c r="AM290" s="250"/>
      <c r="AN290" s="250"/>
      <c r="AO290" s="250"/>
      <c r="AP290" s="250"/>
      <c r="AQ290" s="250"/>
      <c r="AR290" s="250"/>
    </row>
    <row r="291" spans="1:44" s="297" customFormat="1" ht="15" customHeight="1" x14ac:dyDescent="0.25">
      <c r="A291" s="254"/>
      <c r="B291" s="335" t="s">
        <v>6</v>
      </c>
      <c r="C291" s="355" t="s">
        <v>282</v>
      </c>
      <c r="D291" s="355" t="s">
        <v>88</v>
      </c>
      <c r="E291" s="355" t="s">
        <v>364</v>
      </c>
      <c r="F291" s="355" t="s">
        <v>162</v>
      </c>
      <c r="G291" s="355" t="s">
        <v>82</v>
      </c>
      <c r="H291" s="255" t="s">
        <v>350</v>
      </c>
      <c r="I291" s="245"/>
      <c r="J291" s="245"/>
      <c r="K291" s="245"/>
      <c r="L291" s="245"/>
      <c r="M291" s="245"/>
      <c r="N291" s="245"/>
      <c r="O291" s="245"/>
      <c r="P291" s="245"/>
      <c r="Q291" s="251"/>
      <c r="R291" s="250"/>
      <c r="S291" s="250"/>
      <c r="T291" s="250"/>
      <c r="U291" s="250"/>
      <c r="V291" s="250"/>
      <c r="W291" s="250"/>
      <c r="X291" s="250"/>
      <c r="Y291" s="250"/>
      <c r="Z291" s="250"/>
      <c r="AA291" s="250"/>
      <c r="AB291" s="250"/>
      <c r="AC291" s="250"/>
      <c r="AD291" s="250"/>
      <c r="AE291" s="250"/>
      <c r="AF291" s="250"/>
      <c r="AG291" s="250"/>
      <c r="AH291" s="250"/>
      <c r="AI291" s="250"/>
      <c r="AJ291" s="250"/>
      <c r="AK291" s="250"/>
      <c r="AL291" s="250"/>
      <c r="AM291" s="250"/>
      <c r="AN291" s="250"/>
      <c r="AO291" s="250"/>
      <c r="AP291" s="250"/>
      <c r="AQ291" s="250"/>
      <c r="AR291" s="250"/>
    </row>
    <row r="292" spans="1:44" s="297" customFormat="1" ht="12.75" customHeight="1" x14ac:dyDescent="0.25">
      <c r="A292" s="439" t="s">
        <v>365</v>
      </c>
      <c r="B292" s="336"/>
      <c r="C292" s="355"/>
      <c r="D292" s="355"/>
      <c r="E292" s="355"/>
      <c r="F292" s="355"/>
      <c r="G292" s="355"/>
      <c r="H292" s="301" t="s">
        <v>89</v>
      </c>
      <c r="I292" s="164">
        <v>87</v>
      </c>
      <c r="J292" s="164" t="s">
        <v>47</v>
      </c>
      <c r="K292" s="164"/>
      <c r="L292" s="256" t="s">
        <v>48</v>
      </c>
      <c r="M292" s="167"/>
      <c r="N292" s="167">
        <v>0.85</v>
      </c>
      <c r="O292" s="164"/>
      <c r="P292" s="256"/>
      <c r="Q292" s="164"/>
      <c r="R292" s="250"/>
      <c r="S292" s="250"/>
      <c r="T292" s="250"/>
      <c r="U292" s="250"/>
      <c r="V292" s="250"/>
      <c r="W292" s="250"/>
      <c r="X292" s="250"/>
      <c r="Y292" s="250"/>
      <c r="Z292" s="250"/>
      <c r="AA292" s="250"/>
      <c r="AB292" s="250"/>
      <c r="AC292" s="250"/>
      <c r="AD292" s="250"/>
      <c r="AE292" s="250"/>
      <c r="AF292" s="250"/>
      <c r="AG292" s="250"/>
      <c r="AH292" s="250"/>
      <c r="AI292" s="250"/>
      <c r="AJ292" s="250"/>
      <c r="AK292" s="250"/>
      <c r="AL292" s="250"/>
      <c r="AM292" s="250"/>
      <c r="AN292" s="250"/>
      <c r="AO292" s="250"/>
      <c r="AP292" s="250"/>
      <c r="AQ292" s="250"/>
      <c r="AR292" s="250"/>
    </row>
    <row r="293" spans="1:44" s="297" customFormat="1" ht="12.75" customHeight="1" x14ac:dyDescent="0.25">
      <c r="A293" s="439"/>
      <c r="B293" s="336"/>
      <c r="C293" s="355"/>
      <c r="D293" s="355"/>
      <c r="E293" s="355"/>
      <c r="F293" s="355"/>
      <c r="G293" s="355"/>
      <c r="H293" s="299" t="s">
        <v>0</v>
      </c>
      <c r="I293" s="164"/>
      <c r="J293" s="164" t="s">
        <v>225</v>
      </c>
      <c r="K293" s="164"/>
      <c r="L293" s="256" t="s">
        <v>227</v>
      </c>
      <c r="M293" s="164"/>
      <c r="N293" s="164"/>
      <c r="O293" s="164"/>
      <c r="P293" s="256"/>
      <c r="Q293" s="164"/>
      <c r="R293" s="250"/>
      <c r="S293" s="250"/>
      <c r="T293" s="250"/>
      <c r="U293" s="250"/>
      <c r="V293" s="250"/>
      <c r="W293" s="250"/>
      <c r="X293" s="250"/>
      <c r="Y293" s="250"/>
      <c r="Z293" s="250"/>
      <c r="AA293" s="250"/>
      <c r="AB293" s="250"/>
      <c r="AC293" s="250"/>
      <c r="AD293" s="250"/>
      <c r="AE293" s="250"/>
      <c r="AF293" s="250"/>
      <c r="AG293" s="250"/>
      <c r="AH293" s="250"/>
      <c r="AI293" s="250"/>
      <c r="AJ293" s="250"/>
      <c r="AK293" s="250"/>
      <c r="AL293" s="250"/>
      <c r="AM293" s="250"/>
      <c r="AN293" s="250"/>
      <c r="AO293" s="250"/>
      <c r="AP293" s="250"/>
      <c r="AQ293" s="250"/>
      <c r="AR293" s="250"/>
    </row>
    <row r="294" spans="1:44" s="297" customFormat="1" ht="12.75" customHeight="1" x14ac:dyDescent="0.25">
      <c r="A294" s="439"/>
      <c r="B294" s="336"/>
      <c r="C294" s="355"/>
      <c r="D294" s="355"/>
      <c r="E294" s="355"/>
      <c r="F294" s="355"/>
      <c r="G294" s="355"/>
      <c r="H294" s="299" t="s">
        <v>1</v>
      </c>
      <c r="I294" s="164"/>
      <c r="J294" s="164" t="s">
        <v>224</v>
      </c>
      <c r="K294" s="164"/>
      <c r="L294" s="256" t="s">
        <v>228</v>
      </c>
      <c r="M294" s="164"/>
      <c r="N294" s="164"/>
      <c r="O294" s="164"/>
      <c r="P294" s="256"/>
      <c r="Q294" s="164"/>
      <c r="R294" s="250"/>
      <c r="S294" s="250"/>
      <c r="T294" s="250"/>
      <c r="U294" s="250"/>
      <c r="V294" s="250"/>
      <c r="W294" s="250"/>
      <c r="X294" s="250"/>
      <c r="Y294" s="250"/>
      <c r="Z294" s="250"/>
      <c r="AA294" s="250"/>
      <c r="AB294" s="250"/>
      <c r="AC294" s="250"/>
      <c r="AD294" s="250"/>
      <c r="AE294" s="250"/>
      <c r="AF294" s="250"/>
      <c r="AG294" s="250"/>
      <c r="AH294" s="250"/>
      <c r="AI294" s="250"/>
      <c r="AJ294" s="250"/>
      <c r="AK294" s="250"/>
      <c r="AL294" s="250"/>
      <c r="AM294" s="250"/>
      <c r="AN294" s="250"/>
      <c r="AO294" s="250"/>
      <c r="AP294" s="250"/>
      <c r="AQ294" s="250"/>
      <c r="AR294" s="250"/>
    </row>
    <row r="295" spans="1:44" s="297" customFormat="1" ht="89.45" customHeight="1" x14ac:dyDescent="0.25">
      <c r="A295" s="439"/>
      <c r="B295" s="337"/>
      <c r="C295" s="355"/>
      <c r="D295" s="355"/>
      <c r="E295" s="355"/>
      <c r="F295" s="355"/>
      <c r="G295" s="355"/>
      <c r="H295" s="299" t="s">
        <v>90</v>
      </c>
      <c r="I295" s="164"/>
      <c r="J295" s="299" t="s">
        <v>226</v>
      </c>
      <c r="K295" s="164"/>
      <c r="L295" s="257" t="s">
        <v>229</v>
      </c>
      <c r="M295" s="164"/>
      <c r="N295" s="164"/>
      <c r="O295" s="164"/>
      <c r="P295" s="256"/>
      <c r="Q295" s="164"/>
      <c r="R295" s="250"/>
      <c r="S295" s="250"/>
      <c r="T295" s="250"/>
      <c r="U295" s="250"/>
      <c r="V295" s="250"/>
      <c r="W295" s="250"/>
      <c r="X295" s="250"/>
      <c r="Y295" s="250"/>
      <c r="Z295" s="250"/>
      <c r="AA295" s="250"/>
      <c r="AB295" s="250"/>
      <c r="AC295" s="250"/>
      <c r="AD295" s="250"/>
      <c r="AE295" s="250"/>
      <c r="AF295" s="250"/>
      <c r="AG295" s="250"/>
      <c r="AH295" s="250"/>
      <c r="AI295" s="250"/>
      <c r="AJ295" s="250"/>
      <c r="AK295" s="250"/>
      <c r="AL295" s="250"/>
      <c r="AM295" s="250"/>
      <c r="AN295" s="250"/>
      <c r="AO295" s="250"/>
      <c r="AP295" s="250"/>
      <c r="AQ295" s="250"/>
      <c r="AR295" s="250"/>
    </row>
    <row r="296" spans="1:44" s="297" customFormat="1" ht="12.75" customHeight="1" x14ac:dyDescent="0.25">
      <c r="A296" s="381"/>
      <c r="B296" s="333" t="s">
        <v>9</v>
      </c>
      <c r="C296" s="333" t="s">
        <v>49</v>
      </c>
      <c r="D296" s="333" t="s">
        <v>88</v>
      </c>
      <c r="E296" s="333" t="s">
        <v>159</v>
      </c>
      <c r="F296" s="333" t="s">
        <v>160</v>
      </c>
      <c r="G296" s="333" t="s">
        <v>151</v>
      </c>
      <c r="H296" s="309" t="s">
        <v>94</v>
      </c>
      <c r="I296" s="167">
        <v>0.75</v>
      </c>
      <c r="J296" s="164" t="s">
        <v>50</v>
      </c>
      <c r="K296" s="164"/>
      <c r="L296" s="164"/>
      <c r="M296" s="164"/>
      <c r="N296" s="167">
        <v>0.85</v>
      </c>
      <c r="O296" s="164"/>
      <c r="P296" s="164"/>
      <c r="Q296" s="164"/>
      <c r="R296" s="250"/>
      <c r="S296" s="250"/>
      <c r="T296" s="250"/>
      <c r="U296" s="250"/>
      <c r="V296" s="250"/>
      <c r="W296" s="250"/>
      <c r="X296" s="250"/>
      <c r="Y296" s="250"/>
      <c r="Z296" s="250"/>
      <c r="AA296" s="250"/>
      <c r="AB296" s="250"/>
      <c r="AC296" s="250"/>
      <c r="AD296" s="250"/>
      <c r="AE296" s="250"/>
      <c r="AF296" s="250"/>
      <c r="AG296" s="250"/>
      <c r="AH296" s="250"/>
      <c r="AI296" s="250"/>
      <c r="AJ296" s="250"/>
      <c r="AK296" s="250"/>
      <c r="AL296" s="250"/>
      <c r="AM296" s="250"/>
      <c r="AN296" s="250"/>
      <c r="AO296" s="250"/>
      <c r="AP296" s="250"/>
      <c r="AQ296" s="250"/>
      <c r="AR296" s="250"/>
    </row>
    <row r="297" spans="1:44" s="297" customFormat="1" ht="12.75" customHeight="1" x14ac:dyDescent="0.25">
      <c r="A297" s="381"/>
      <c r="B297" s="333"/>
      <c r="C297" s="333"/>
      <c r="D297" s="333"/>
      <c r="E297" s="333"/>
      <c r="F297" s="333"/>
      <c r="G297" s="333"/>
      <c r="H297" s="299"/>
      <c r="I297" s="153"/>
      <c r="J297" s="153"/>
      <c r="K297" s="153"/>
      <c r="L297" s="153"/>
      <c r="M297" s="153"/>
      <c r="N297" s="153"/>
      <c r="O297" s="153"/>
      <c r="P297" s="153"/>
      <c r="Q297" s="153"/>
      <c r="R297" s="250"/>
      <c r="S297" s="250"/>
      <c r="T297" s="250"/>
      <c r="U297" s="250"/>
      <c r="V297" s="250"/>
      <c r="W297" s="250"/>
      <c r="X297" s="250"/>
      <c r="Y297" s="250"/>
      <c r="Z297" s="250"/>
      <c r="AA297" s="250"/>
      <c r="AB297" s="250"/>
      <c r="AC297" s="250"/>
      <c r="AD297" s="250"/>
      <c r="AE297" s="250"/>
      <c r="AF297" s="250"/>
      <c r="AG297" s="250"/>
      <c r="AH297" s="250"/>
      <c r="AI297" s="250"/>
      <c r="AJ297" s="250"/>
      <c r="AK297" s="250"/>
      <c r="AL297" s="250"/>
      <c r="AM297" s="250"/>
      <c r="AN297" s="250"/>
      <c r="AO297" s="250"/>
      <c r="AP297" s="250"/>
      <c r="AQ297" s="250"/>
      <c r="AR297" s="250"/>
    </row>
    <row r="298" spans="1:44" s="297" customFormat="1" ht="12.75" customHeight="1" x14ac:dyDescent="0.25">
      <c r="A298" s="381"/>
      <c r="B298" s="333"/>
      <c r="C298" s="333"/>
      <c r="D298" s="333"/>
      <c r="E298" s="333"/>
      <c r="F298" s="333"/>
      <c r="G298" s="333"/>
      <c r="H298" s="299"/>
      <c r="I298" s="153"/>
      <c r="J298" s="153"/>
      <c r="K298" s="153"/>
      <c r="L298" s="153"/>
      <c r="M298" s="153"/>
      <c r="N298" s="153"/>
      <c r="O298" s="153"/>
      <c r="P298" s="153"/>
      <c r="Q298" s="153"/>
      <c r="R298" s="250"/>
      <c r="S298" s="250"/>
      <c r="T298" s="250"/>
      <c r="U298" s="250"/>
      <c r="V298" s="250"/>
      <c r="W298" s="250"/>
      <c r="X298" s="250"/>
      <c r="Y298" s="250"/>
      <c r="Z298" s="250"/>
      <c r="AA298" s="250"/>
      <c r="AB298" s="250"/>
      <c r="AC298" s="250"/>
      <c r="AD298" s="250"/>
      <c r="AE298" s="250"/>
      <c r="AF298" s="250"/>
      <c r="AG298" s="250"/>
      <c r="AH298" s="250"/>
      <c r="AI298" s="250"/>
      <c r="AJ298" s="250"/>
      <c r="AK298" s="250"/>
      <c r="AL298" s="250"/>
      <c r="AM298" s="250"/>
      <c r="AN298" s="250"/>
      <c r="AO298" s="250"/>
      <c r="AP298" s="250"/>
      <c r="AQ298" s="250"/>
      <c r="AR298" s="250"/>
    </row>
    <row r="299" spans="1:44" s="297" customFormat="1" ht="30" customHeight="1" x14ac:dyDescent="0.25">
      <c r="A299" s="381"/>
      <c r="B299" s="333"/>
      <c r="C299" s="333"/>
      <c r="D299" s="333"/>
      <c r="E299" s="333"/>
      <c r="F299" s="333"/>
      <c r="G299" s="333"/>
      <c r="H299" s="299"/>
      <c r="I299" s="153"/>
      <c r="J299" s="153"/>
      <c r="K299" s="153"/>
      <c r="L299" s="153"/>
      <c r="M299" s="153"/>
      <c r="N299" s="153"/>
      <c r="O299" s="153"/>
      <c r="P299" s="153"/>
      <c r="Q299" s="153"/>
      <c r="R299" s="250"/>
      <c r="S299" s="250"/>
      <c r="T299" s="250"/>
      <c r="U299" s="250"/>
      <c r="V299" s="250"/>
      <c r="W299" s="250"/>
      <c r="X299" s="250"/>
      <c r="Y299" s="250"/>
      <c r="Z299" s="250"/>
      <c r="AA299" s="250"/>
      <c r="AB299" s="250"/>
      <c r="AC299" s="250"/>
      <c r="AD299" s="250"/>
      <c r="AE299" s="250"/>
      <c r="AF299" s="250"/>
      <c r="AG299" s="250"/>
      <c r="AH299" s="250"/>
      <c r="AI299" s="250"/>
      <c r="AJ299" s="250"/>
      <c r="AK299" s="250"/>
      <c r="AL299" s="250"/>
      <c r="AM299" s="250"/>
      <c r="AN299" s="250"/>
      <c r="AO299" s="250"/>
      <c r="AP299" s="250"/>
      <c r="AQ299" s="250"/>
      <c r="AR299" s="250"/>
    </row>
    <row r="300" spans="1:44" s="297" customFormat="1" ht="12.75" customHeight="1" x14ac:dyDescent="0.25">
      <c r="A300" s="381"/>
      <c r="B300" s="333" t="s">
        <v>10</v>
      </c>
      <c r="C300" s="333" t="s">
        <v>51</v>
      </c>
      <c r="D300" s="333" t="s">
        <v>99</v>
      </c>
      <c r="E300" s="333" t="s">
        <v>366</v>
      </c>
      <c r="F300" s="333" t="s">
        <v>161</v>
      </c>
      <c r="G300" s="333" t="s">
        <v>82</v>
      </c>
      <c r="H300" s="302" t="s">
        <v>264</v>
      </c>
      <c r="I300" s="153"/>
      <c r="J300" s="153"/>
      <c r="K300" s="153"/>
      <c r="L300" s="153"/>
      <c r="M300" s="153"/>
      <c r="N300" s="153"/>
      <c r="O300" s="153"/>
      <c r="P300" s="153"/>
      <c r="Q300" s="153"/>
      <c r="R300" s="250"/>
      <c r="S300" s="250"/>
      <c r="T300" s="250"/>
      <c r="U300" s="250"/>
      <c r="V300" s="250"/>
      <c r="W300" s="250"/>
      <c r="X300" s="250"/>
      <c r="Y300" s="250"/>
      <c r="Z300" s="250"/>
      <c r="AA300" s="250"/>
      <c r="AB300" s="250"/>
      <c r="AC300" s="250"/>
      <c r="AD300" s="250"/>
      <c r="AE300" s="250"/>
      <c r="AF300" s="250"/>
      <c r="AG300" s="250"/>
      <c r="AH300" s="250"/>
      <c r="AI300" s="250"/>
      <c r="AJ300" s="250"/>
      <c r="AK300" s="250"/>
      <c r="AL300" s="250"/>
      <c r="AM300" s="250"/>
      <c r="AN300" s="250"/>
      <c r="AO300" s="250"/>
      <c r="AP300" s="250"/>
      <c r="AQ300" s="250"/>
      <c r="AR300" s="250"/>
    </row>
    <row r="301" spans="1:44" s="297" customFormat="1" ht="12.75" customHeight="1" x14ac:dyDescent="0.25">
      <c r="A301" s="381"/>
      <c r="B301" s="333"/>
      <c r="C301" s="333"/>
      <c r="D301" s="333"/>
      <c r="E301" s="333"/>
      <c r="F301" s="333"/>
      <c r="G301" s="333"/>
      <c r="H301" s="301" t="s">
        <v>89</v>
      </c>
      <c r="I301" s="153">
        <v>65000</v>
      </c>
      <c r="J301" s="153">
        <v>111300</v>
      </c>
      <c r="K301" s="153"/>
      <c r="L301" s="153">
        <v>111300</v>
      </c>
      <c r="M301" s="153"/>
      <c r="N301" s="153">
        <v>111300</v>
      </c>
      <c r="O301" s="153"/>
      <c r="P301" s="153"/>
      <c r="Q301" s="153"/>
      <c r="R301" s="250"/>
      <c r="S301" s="250"/>
      <c r="T301" s="250"/>
      <c r="U301" s="250"/>
      <c r="V301" s="250"/>
      <c r="W301" s="250"/>
      <c r="X301" s="250"/>
      <c r="Y301" s="250"/>
      <c r="Z301" s="250"/>
      <c r="AA301" s="250"/>
      <c r="AB301" s="250"/>
      <c r="AC301" s="250"/>
      <c r="AD301" s="250"/>
      <c r="AE301" s="250"/>
      <c r="AF301" s="250"/>
      <c r="AG301" s="250"/>
      <c r="AH301" s="250"/>
      <c r="AI301" s="250"/>
      <c r="AJ301" s="250"/>
      <c r="AK301" s="250"/>
      <c r="AL301" s="250"/>
      <c r="AM301" s="250"/>
      <c r="AN301" s="250"/>
      <c r="AO301" s="250"/>
      <c r="AP301" s="250"/>
      <c r="AQ301" s="250"/>
      <c r="AR301" s="250"/>
    </row>
    <row r="302" spans="1:44" s="297" customFormat="1" ht="12.75" customHeight="1" x14ac:dyDescent="0.25">
      <c r="A302" s="381"/>
      <c r="B302" s="333"/>
      <c r="C302" s="333"/>
      <c r="D302" s="333"/>
      <c r="E302" s="333"/>
      <c r="F302" s="333"/>
      <c r="G302" s="333"/>
      <c r="H302" s="299" t="s">
        <v>0</v>
      </c>
      <c r="I302" s="153"/>
      <c r="J302" s="153">
        <v>2380</v>
      </c>
      <c r="K302" s="153"/>
      <c r="L302" s="153">
        <v>2380</v>
      </c>
      <c r="M302" s="153"/>
      <c r="N302" s="153">
        <v>2380</v>
      </c>
      <c r="O302" s="153"/>
      <c r="P302" s="153"/>
      <c r="Q302" s="153"/>
      <c r="R302" s="250"/>
      <c r="S302" s="250"/>
      <c r="T302" s="250"/>
      <c r="U302" s="250"/>
      <c r="V302" s="250"/>
      <c r="W302" s="250"/>
      <c r="X302" s="250"/>
      <c r="Y302" s="250"/>
      <c r="Z302" s="250"/>
      <c r="AA302" s="250"/>
      <c r="AB302" s="250"/>
      <c r="AC302" s="250"/>
      <c r="AD302" s="250"/>
      <c r="AE302" s="250"/>
      <c r="AF302" s="250"/>
      <c r="AG302" s="250"/>
      <c r="AH302" s="250"/>
      <c r="AI302" s="250"/>
      <c r="AJ302" s="250"/>
      <c r="AK302" s="250"/>
      <c r="AL302" s="250"/>
      <c r="AM302" s="250"/>
      <c r="AN302" s="250"/>
      <c r="AO302" s="250"/>
      <c r="AP302" s="250"/>
      <c r="AQ302" s="250"/>
      <c r="AR302" s="250"/>
    </row>
    <row r="303" spans="1:44" s="297" customFormat="1" ht="12.75" customHeight="1" x14ac:dyDescent="0.25">
      <c r="A303" s="381"/>
      <c r="B303" s="333"/>
      <c r="C303" s="333"/>
      <c r="D303" s="333"/>
      <c r="E303" s="333"/>
      <c r="F303" s="333"/>
      <c r="G303" s="333"/>
      <c r="H303" s="299" t="s">
        <v>1</v>
      </c>
      <c r="I303" s="153"/>
      <c r="J303" s="153">
        <v>1400</v>
      </c>
      <c r="K303" s="153"/>
      <c r="L303" s="153">
        <v>1400</v>
      </c>
      <c r="M303" s="153"/>
      <c r="N303" s="153">
        <v>1400</v>
      </c>
      <c r="O303" s="153"/>
      <c r="P303" s="153"/>
      <c r="Q303" s="153"/>
      <c r="R303" s="250"/>
      <c r="S303" s="250"/>
      <c r="T303" s="250"/>
      <c r="U303" s="250"/>
      <c r="V303" s="250"/>
      <c r="W303" s="250"/>
      <c r="X303" s="250"/>
      <c r="Y303" s="250"/>
      <c r="Z303" s="250"/>
      <c r="AA303" s="250"/>
      <c r="AB303" s="250"/>
      <c r="AC303" s="250"/>
      <c r="AD303" s="250"/>
      <c r="AE303" s="250"/>
      <c r="AF303" s="250"/>
      <c r="AG303" s="250"/>
      <c r="AH303" s="250"/>
      <c r="AI303" s="250"/>
      <c r="AJ303" s="250"/>
      <c r="AK303" s="250"/>
      <c r="AL303" s="250"/>
      <c r="AM303" s="250"/>
      <c r="AN303" s="250"/>
      <c r="AO303" s="250"/>
      <c r="AP303" s="250"/>
      <c r="AQ303" s="250"/>
      <c r="AR303" s="250"/>
    </row>
    <row r="304" spans="1:44" s="297" customFormat="1" ht="29.25" customHeight="1" x14ac:dyDescent="0.25">
      <c r="A304" s="381"/>
      <c r="B304" s="333"/>
      <c r="C304" s="333"/>
      <c r="D304" s="333"/>
      <c r="E304" s="333"/>
      <c r="F304" s="333"/>
      <c r="G304" s="333"/>
      <c r="H304" s="299" t="s">
        <v>90</v>
      </c>
      <c r="I304" s="153"/>
      <c r="J304" s="153">
        <v>24920</v>
      </c>
      <c r="K304" s="153"/>
      <c r="L304" s="153">
        <v>24920</v>
      </c>
      <c r="M304" s="153"/>
      <c r="N304" s="153">
        <v>24920</v>
      </c>
      <c r="O304" s="153"/>
      <c r="P304" s="153"/>
      <c r="Q304" s="153"/>
      <c r="R304" s="250"/>
      <c r="S304" s="250"/>
      <c r="T304" s="250"/>
      <c r="U304" s="250"/>
      <c r="V304" s="250"/>
      <c r="W304" s="250"/>
      <c r="X304" s="250"/>
      <c r="Y304" s="250"/>
      <c r="Z304" s="250"/>
      <c r="AA304" s="250"/>
      <c r="AB304" s="250"/>
      <c r="AC304" s="250"/>
      <c r="AD304" s="250"/>
      <c r="AE304" s="250"/>
      <c r="AF304" s="250"/>
      <c r="AG304" s="250"/>
      <c r="AH304" s="250"/>
      <c r="AI304" s="250"/>
      <c r="AJ304" s="250"/>
      <c r="AK304" s="250"/>
      <c r="AL304" s="250"/>
      <c r="AM304" s="250"/>
      <c r="AN304" s="250"/>
      <c r="AO304" s="250"/>
      <c r="AP304" s="250"/>
      <c r="AQ304" s="250"/>
      <c r="AR304" s="250"/>
    </row>
    <row r="305" spans="1:44" s="297" customFormat="1" ht="12.75" customHeight="1" x14ac:dyDescent="0.25">
      <c r="A305" s="250"/>
      <c r="B305" s="250"/>
      <c r="C305" s="303"/>
      <c r="D305" s="303"/>
      <c r="E305" s="303"/>
      <c r="F305" s="258"/>
      <c r="G305" s="303"/>
      <c r="H305" s="303"/>
      <c r="I305" s="250"/>
      <c r="J305" s="250"/>
      <c r="K305" s="250"/>
      <c r="L305" s="250"/>
      <c r="M305" s="250"/>
      <c r="N305" s="250"/>
      <c r="O305" s="250"/>
      <c r="P305" s="250"/>
      <c r="Q305" s="250"/>
      <c r="R305" s="250"/>
      <c r="S305" s="250"/>
      <c r="T305" s="250"/>
      <c r="U305" s="250"/>
      <c r="V305" s="250"/>
      <c r="W305" s="250"/>
      <c r="X305" s="250"/>
      <c r="Y305" s="250"/>
      <c r="Z305" s="250"/>
      <c r="AA305" s="250"/>
      <c r="AB305" s="250"/>
      <c r="AC305" s="250"/>
      <c r="AD305" s="250"/>
      <c r="AE305" s="250"/>
      <c r="AF305" s="250"/>
      <c r="AG305" s="250"/>
      <c r="AH305" s="250"/>
      <c r="AI305" s="250"/>
      <c r="AJ305" s="250"/>
      <c r="AK305" s="250"/>
      <c r="AL305" s="250"/>
      <c r="AM305" s="250"/>
      <c r="AN305" s="250"/>
      <c r="AO305" s="250"/>
      <c r="AP305" s="250"/>
      <c r="AQ305" s="250"/>
      <c r="AR305" s="250"/>
    </row>
    <row r="306" spans="1:44" s="250" customFormat="1" ht="12.75" customHeight="1" x14ac:dyDescent="0.2">
      <c r="A306" s="252" t="s">
        <v>163</v>
      </c>
      <c r="B306" s="233"/>
      <c r="C306" s="233"/>
      <c r="D306" s="233"/>
      <c r="E306" s="233"/>
      <c r="F306" s="233"/>
      <c r="G306" s="234"/>
      <c r="H306" s="235"/>
      <c r="I306" s="235"/>
      <c r="J306" s="235"/>
      <c r="K306" s="235"/>
      <c r="L306" s="235"/>
      <c r="M306" s="235"/>
      <c r="N306" s="235"/>
      <c r="O306" s="235"/>
    </row>
    <row r="307" spans="1:44" s="250" customFormat="1" ht="12.75" customHeight="1" x14ac:dyDescent="0.2">
      <c r="A307" s="348" t="s">
        <v>164</v>
      </c>
      <c r="B307" s="348"/>
      <c r="C307" s="348"/>
      <c r="D307" s="348"/>
      <c r="E307" s="348"/>
      <c r="F307" s="348"/>
      <c r="G307" s="348"/>
      <c r="H307" s="348"/>
      <c r="I307" s="348"/>
      <c r="J307" s="348"/>
      <c r="K307" s="348"/>
      <c r="L307" s="348"/>
      <c r="M307" s="348"/>
      <c r="N307" s="348"/>
      <c r="O307" s="348"/>
      <c r="P307" s="348"/>
      <c r="Q307" s="348"/>
    </row>
    <row r="308" spans="1:44" s="250" customFormat="1" ht="12.75" customHeight="1" x14ac:dyDescent="0.2">
      <c r="A308" s="348" t="s">
        <v>165</v>
      </c>
      <c r="B308" s="348"/>
      <c r="C308" s="348"/>
      <c r="D308" s="348"/>
      <c r="E308" s="348"/>
      <c r="F308" s="348"/>
      <c r="G308" s="348"/>
      <c r="H308" s="348"/>
      <c r="I308" s="348"/>
      <c r="J308" s="348"/>
      <c r="K308" s="348"/>
      <c r="L308" s="348"/>
      <c r="M308" s="348"/>
      <c r="N308" s="348"/>
      <c r="O308" s="348"/>
      <c r="P308" s="348"/>
      <c r="Q308" s="348"/>
    </row>
    <row r="309" spans="1:44" s="250" customFormat="1" ht="12.75" customHeight="1" x14ac:dyDescent="0.2">
      <c r="A309" s="348" t="s">
        <v>166</v>
      </c>
      <c r="B309" s="348"/>
      <c r="C309" s="348"/>
      <c r="D309" s="348"/>
      <c r="E309" s="348"/>
      <c r="F309" s="348"/>
      <c r="G309" s="348"/>
      <c r="H309" s="348"/>
      <c r="I309" s="348"/>
      <c r="J309" s="348"/>
      <c r="K309" s="348"/>
      <c r="L309" s="348"/>
      <c r="M309" s="348"/>
      <c r="N309" s="348"/>
      <c r="O309" s="348"/>
      <c r="P309" s="348"/>
      <c r="Q309" s="348"/>
    </row>
    <row r="310" spans="1:44" s="250" customFormat="1" ht="12.75" customHeight="1" x14ac:dyDescent="0.2">
      <c r="A310" s="348" t="s">
        <v>167</v>
      </c>
      <c r="B310" s="348"/>
      <c r="C310" s="348"/>
      <c r="D310" s="348"/>
      <c r="E310" s="348"/>
      <c r="F310" s="348"/>
      <c r="G310" s="348"/>
      <c r="H310" s="348"/>
      <c r="I310" s="348"/>
      <c r="J310" s="348"/>
      <c r="K310" s="348"/>
      <c r="L310" s="348"/>
      <c r="M310" s="348"/>
      <c r="N310" s="348"/>
      <c r="O310" s="348"/>
      <c r="P310" s="348"/>
      <c r="Q310" s="348"/>
    </row>
    <row r="311" spans="1:44" s="250" customFormat="1" ht="12.75" customHeight="1" x14ac:dyDescent="0.2">
      <c r="A311" s="348" t="s">
        <v>168</v>
      </c>
      <c r="B311" s="348"/>
      <c r="C311" s="348"/>
      <c r="D311" s="348"/>
      <c r="E311" s="348"/>
      <c r="F311" s="348"/>
      <c r="G311" s="348"/>
      <c r="H311" s="348"/>
      <c r="I311" s="348"/>
      <c r="J311" s="348"/>
      <c r="K311" s="348"/>
      <c r="L311" s="348"/>
      <c r="M311" s="348"/>
      <c r="N311" s="348"/>
      <c r="O311" s="348"/>
      <c r="P311" s="348"/>
      <c r="Q311" s="348"/>
    </row>
    <row r="312" spans="1:44" s="250" customFormat="1" ht="12.75" customHeight="1" x14ac:dyDescent="0.2">
      <c r="A312" s="348" t="s">
        <v>169</v>
      </c>
      <c r="B312" s="348"/>
      <c r="C312" s="348"/>
      <c r="D312" s="348"/>
      <c r="E312" s="348"/>
      <c r="F312" s="348"/>
      <c r="G312" s="348"/>
      <c r="H312" s="348"/>
      <c r="I312" s="348"/>
      <c r="J312" s="348"/>
      <c r="K312" s="348"/>
      <c r="L312" s="348"/>
      <c r="M312" s="348"/>
      <c r="N312" s="348"/>
      <c r="O312" s="348"/>
      <c r="P312" s="348"/>
      <c r="Q312" s="348"/>
    </row>
    <row r="313" spans="1:44" s="250" customFormat="1" ht="12.75" customHeight="1" x14ac:dyDescent="0.2">
      <c r="A313" s="348" t="s">
        <v>170</v>
      </c>
      <c r="B313" s="348"/>
      <c r="C313" s="348"/>
      <c r="D313" s="348"/>
      <c r="E313" s="348"/>
      <c r="F313" s="348"/>
      <c r="G313" s="348"/>
      <c r="H313" s="348"/>
      <c r="I313" s="348"/>
      <c r="J313" s="348"/>
      <c r="K313" s="348"/>
      <c r="L313" s="348"/>
      <c r="M313" s="348"/>
      <c r="N313" s="348"/>
      <c r="O313" s="348"/>
      <c r="P313" s="348"/>
      <c r="Q313" s="348"/>
    </row>
    <row r="314" spans="1:44" s="307" customFormat="1" ht="12.75" customHeight="1" x14ac:dyDescent="0.25">
      <c r="A314" s="348" t="s">
        <v>171</v>
      </c>
      <c r="B314" s="348"/>
      <c r="C314" s="348"/>
      <c r="D314" s="348"/>
      <c r="E314" s="348"/>
      <c r="F314" s="348"/>
      <c r="G314" s="348"/>
      <c r="H314" s="348"/>
      <c r="I314" s="348"/>
      <c r="J314" s="348"/>
      <c r="K314" s="348"/>
      <c r="L314" s="348"/>
      <c r="M314" s="348"/>
      <c r="N314" s="348"/>
      <c r="O314" s="348"/>
      <c r="P314" s="348"/>
      <c r="Q314" s="348"/>
      <c r="R314" s="250"/>
      <c r="S314" s="250"/>
      <c r="T314" s="250"/>
      <c r="U314" s="250"/>
      <c r="V314" s="250"/>
      <c r="W314" s="250"/>
      <c r="X314" s="250"/>
      <c r="Y314" s="250"/>
      <c r="Z314" s="250"/>
      <c r="AA314" s="250"/>
      <c r="AB314" s="250"/>
      <c r="AC314" s="250"/>
      <c r="AD314" s="250"/>
      <c r="AE314" s="250"/>
      <c r="AF314" s="250"/>
      <c r="AG314" s="250"/>
      <c r="AH314" s="250"/>
      <c r="AI314" s="250"/>
      <c r="AJ314" s="250"/>
      <c r="AK314" s="250"/>
      <c r="AL314" s="250"/>
      <c r="AM314" s="250"/>
      <c r="AN314" s="250"/>
      <c r="AO314" s="250"/>
      <c r="AP314" s="250"/>
    </row>
    <row r="315" spans="1:44" s="297" customFormat="1" ht="12.75" customHeight="1" x14ac:dyDescent="0.25">
      <c r="A315" s="250"/>
      <c r="B315" s="361"/>
      <c r="C315" s="362"/>
      <c r="D315" s="307"/>
      <c r="E315" s="307"/>
      <c r="F315" s="307"/>
      <c r="G315" s="307"/>
      <c r="H315" s="307"/>
      <c r="I315" s="363"/>
      <c r="J315" s="362"/>
      <c r="K315" s="362"/>
      <c r="L315" s="362"/>
      <c r="M315" s="362"/>
      <c r="N315" s="362"/>
      <c r="O315" s="362"/>
      <c r="P315" s="362"/>
      <c r="Q315" s="362"/>
      <c r="R315" s="250"/>
      <c r="S315" s="250"/>
      <c r="T315" s="250"/>
      <c r="U315" s="250"/>
      <c r="V315" s="250"/>
      <c r="W315" s="250"/>
      <c r="X315" s="250"/>
      <c r="Y315" s="250"/>
      <c r="Z315" s="250"/>
      <c r="AA315" s="250"/>
      <c r="AB315" s="250"/>
      <c r="AC315" s="250"/>
      <c r="AD315" s="250"/>
      <c r="AE315" s="250"/>
      <c r="AF315" s="250"/>
      <c r="AG315" s="250"/>
      <c r="AH315" s="250"/>
      <c r="AI315" s="250"/>
      <c r="AJ315" s="250"/>
      <c r="AK315" s="250"/>
      <c r="AL315" s="250"/>
      <c r="AM315" s="250"/>
      <c r="AN315" s="250"/>
      <c r="AO315" s="250"/>
      <c r="AP315" s="250"/>
      <c r="AQ315" s="250"/>
      <c r="AR315" s="250"/>
    </row>
    <row r="316" spans="1:44" s="297" customFormat="1" ht="12.75" customHeight="1" x14ac:dyDescent="0.25">
      <c r="A316" s="250"/>
      <c r="B316" s="251"/>
      <c r="C316" s="251"/>
      <c r="D316" s="251"/>
      <c r="E316" s="251"/>
      <c r="F316" s="251"/>
      <c r="G316" s="251"/>
      <c r="H316" s="251"/>
      <c r="I316" s="251"/>
      <c r="J316" s="356">
        <v>2017</v>
      </c>
      <c r="K316" s="357"/>
      <c r="L316" s="358">
        <v>2018</v>
      </c>
      <c r="M316" s="359"/>
      <c r="N316" s="360">
        <v>2019</v>
      </c>
      <c r="O316" s="359"/>
      <c r="P316" s="360">
        <v>2020</v>
      </c>
      <c r="Q316" s="351"/>
      <c r="R316" s="250"/>
      <c r="S316" s="250"/>
      <c r="T316" s="250"/>
      <c r="U316" s="250"/>
      <c r="V316" s="250"/>
      <c r="W316" s="250"/>
      <c r="X316" s="250"/>
      <c r="Y316" s="250"/>
      <c r="Z316" s="250"/>
      <c r="AA316" s="250"/>
      <c r="AB316" s="250"/>
      <c r="AC316" s="250"/>
      <c r="AD316" s="250"/>
      <c r="AE316" s="250"/>
      <c r="AF316" s="250"/>
      <c r="AG316" s="250"/>
      <c r="AH316" s="250"/>
      <c r="AI316" s="250"/>
      <c r="AJ316" s="250"/>
      <c r="AK316" s="250"/>
      <c r="AL316" s="250"/>
      <c r="AM316" s="250"/>
      <c r="AN316" s="250"/>
      <c r="AO316" s="250"/>
      <c r="AP316" s="250"/>
      <c r="AQ316" s="250"/>
      <c r="AR316" s="250"/>
    </row>
    <row r="317" spans="1:44" s="297" customFormat="1" ht="29.25" customHeight="1" x14ac:dyDescent="0.25">
      <c r="A317" s="259" t="s">
        <v>2</v>
      </c>
      <c r="B317" s="304" t="s">
        <v>3</v>
      </c>
      <c r="C317" s="245" t="s">
        <v>23</v>
      </c>
      <c r="D317" s="245" t="s">
        <v>69</v>
      </c>
      <c r="E317" s="245" t="s">
        <v>67</v>
      </c>
      <c r="F317" s="245" t="s">
        <v>68</v>
      </c>
      <c r="G317" s="245" t="s">
        <v>70</v>
      </c>
      <c r="H317" s="245" t="s">
        <v>95</v>
      </c>
      <c r="I317" s="253" t="s">
        <v>5</v>
      </c>
      <c r="J317" s="253" t="s">
        <v>105</v>
      </c>
      <c r="K317" s="253" t="s">
        <v>285</v>
      </c>
      <c r="L317" s="253" t="s">
        <v>105</v>
      </c>
      <c r="M317" s="253" t="s">
        <v>285</v>
      </c>
      <c r="N317" s="253" t="s">
        <v>105</v>
      </c>
      <c r="O317" s="253" t="s">
        <v>285</v>
      </c>
      <c r="P317" s="253" t="s">
        <v>105</v>
      </c>
      <c r="Q317" s="260" t="s">
        <v>285</v>
      </c>
      <c r="R317" s="250"/>
      <c r="S317" s="250"/>
      <c r="T317" s="250"/>
      <c r="U317" s="250"/>
      <c r="V317" s="250"/>
      <c r="W317" s="250"/>
      <c r="X317" s="250"/>
      <c r="Y317" s="250"/>
      <c r="Z317" s="250"/>
      <c r="AA317" s="250"/>
      <c r="AB317" s="250"/>
      <c r="AC317" s="250"/>
      <c r="AD317" s="250"/>
      <c r="AE317" s="250"/>
      <c r="AF317" s="250"/>
      <c r="AG317" s="250"/>
      <c r="AH317" s="250"/>
      <c r="AI317" s="250"/>
      <c r="AJ317" s="250"/>
      <c r="AK317" s="250"/>
      <c r="AL317" s="250"/>
      <c r="AM317" s="250"/>
      <c r="AN317" s="250"/>
      <c r="AO317" s="250"/>
      <c r="AP317" s="250"/>
      <c r="AQ317" s="250"/>
      <c r="AR317" s="250"/>
    </row>
    <row r="318" spans="1:44" s="297" customFormat="1" x14ac:dyDescent="0.25">
      <c r="A318" s="345" t="s">
        <v>367</v>
      </c>
      <c r="B318" s="335" t="s">
        <v>6</v>
      </c>
      <c r="C318" s="342" t="s">
        <v>52</v>
      </c>
      <c r="D318" s="335" t="s">
        <v>88</v>
      </c>
      <c r="E318" s="342" t="s">
        <v>172</v>
      </c>
      <c r="F318" s="335" t="s">
        <v>173</v>
      </c>
      <c r="G318" s="335" t="s">
        <v>82</v>
      </c>
      <c r="H318" s="261" t="s">
        <v>350</v>
      </c>
      <c r="I318" s="245"/>
      <c r="J318" s="245"/>
      <c r="K318" s="245"/>
      <c r="L318" s="245"/>
      <c r="M318" s="245"/>
      <c r="N318" s="245"/>
      <c r="O318" s="245"/>
      <c r="P318" s="245"/>
      <c r="Q318" s="245"/>
      <c r="R318" s="250"/>
      <c r="S318" s="250"/>
      <c r="T318" s="250"/>
      <c r="U318" s="250"/>
      <c r="V318" s="250"/>
      <c r="W318" s="250"/>
      <c r="X318" s="250"/>
      <c r="Y318" s="250"/>
      <c r="Z318" s="250"/>
      <c r="AA318" s="250"/>
      <c r="AB318" s="250"/>
      <c r="AC318" s="250"/>
      <c r="AD318" s="250"/>
      <c r="AE318" s="250"/>
      <c r="AF318" s="250"/>
      <c r="AG318" s="250"/>
      <c r="AH318" s="250"/>
      <c r="AI318" s="250"/>
      <c r="AJ318" s="250"/>
      <c r="AK318" s="250"/>
      <c r="AL318" s="250"/>
      <c r="AM318" s="250"/>
      <c r="AN318" s="250"/>
      <c r="AO318" s="250"/>
      <c r="AP318" s="250"/>
      <c r="AQ318" s="250"/>
      <c r="AR318" s="250"/>
    </row>
    <row r="319" spans="1:44" s="297" customFormat="1" ht="12.75" customHeight="1" x14ac:dyDescent="0.25">
      <c r="A319" s="346"/>
      <c r="B319" s="336"/>
      <c r="C319" s="343"/>
      <c r="D319" s="336"/>
      <c r="E319" s="343"/>
      <c r="F319" s="336"/>
      <c r="G319" s="336"/>
      <c r="H319" s="301" t="s">
        <v>89</v>
      </c>
      <c r="I319" s="164" t="s">
        <v>53</v>
      </c>
      <c r="J319" s="164" t="s">
        <v>54</v>
      </c>
      <c r="K319" s="164"/>
      <c r="L319" s="167">
        <v>0.75</v>
      </c>
      <c r="M319" s="167"/>
      <c r="N319" s="167">
        <v>0.75</v>
      </c>
      <c r="O319" s="164"/>
      <c r="P319" s="164"/>
      <c r="Q319" s="164"/>
      <c r="R319" s="250"/>
      <c r="S319" s="250"/>
      <c r="T319" s="250"/>
      <c r="U319" s="250"/>
      <c r="V319" s="250"/>
      <c r="W319" s="250"/>
      <c r="X319" s="250"/>
      <c r="Y319" s="250"/>
      <c r="Z319" s="250"/>
      <c r="AA319" s="250"/>
      <c r="AB319" s="250"/>
      <c r="AC319" s="250"/>
      <c r="AD319" s="250"/>
      <c r="AE319" s="250"/>
      <c r="AF319" s="250"/>
      <c r="AG319" s="250"/>
      <c r="AH319" s="250"/>
      <c r="AI319" s="250"/>
      <c r="AJ319" s="250"/>
      <c r="AK319" s="250"/>
      <c r="AL319" s="250"/>
      <c r="AM319" s="250"/>
      <c r="AN319" s="250"/>
      <c r="AO319" s="250"/>
      <c r="AP319" s="250"/>
      <c r="AQ319" s="250"/>
      <c r="AR319" s="250"/>
    </row>
    <row r="320" spans="1:44" s="297" customFormat="1" ht="12.75" customHeight="1" x14ac:dyDescent="0.25">
      <c r="A320" s="346"/>
      <c r="B320" s="336"/>
      <c r="C320" s="343"/>
      <c r="D320" s="336"/>
      <c r="E320" s="343"/>
      <c r="F320" s="336"/>
      <c r="G320" s="336"/>
      <c r="H320" s="299" t="s">
        <v>0</v>
      </c>
      <c r="I320" s="164"/>
      <c r="J320" s="164" t="s">
        <v>231</v>
      </c>
      <c r="K320" s="164"/>
      <c r="L320" s="167">
        <v>0.75</v>
      </c>
      <c r="M320" s="164"/>
      <c r="N320" s="164"/>
      <c r="O320" s="164"/>
      <c r="P320" s="164"/>
      <c r="Q320" s="164"/>
      <c r="R320" s="250"/>
      <c r="S320" s="250"/>
      <c r="T320" s="250"/>
      <c r="U320" s="250"/>
      <c r="V320" s="250"/>
      <c r="W320" s="250"/>
      <c r="X320" s="250"/>
      <c r="Y320" s="250"/>
      <c r="Z320" s="250"/>
      <c r="AA320" s="250"/>
      <c r="AB320" s="250"/>
      <c r="AC320" s="250"/>
      <c r="AD320" s="250"/>
      <c r="AE320" s="250"/>
      <c r="AF320" s="250"/>
      <c r="AG320" s="250"/>
      <c r="AH320" s="250"/>
      <c r="AI320" s="250"/>
      <c r="AJ320" s="250"/>
      <c r="AK320" s="250"/>
      <c r="AL320" s="250"/>
      <c r="AM320" s="250"/>
      <c r="AN320" s="250"/>
      <c r="AO320" s="250"/>
      <c r="AP320" s="250"/>
      <c r="AQ320" s="250"/>
      <c r="AR320" s="250"/>
    </row>
    <row r="321" spans="1:44" s="297" customFormat="1" ht="12.75" customHeight="1" x14ac:dyDescent="0.25">
      <c r="A321" s="346"/>
      <c r="B321" s="336"/>
      <c r="C321" s="343"/>
      <c r="D321" s="336"/>
      <c r="E321" s="343"/>
      <c r="F321" s="336"/>
      <c r="G321" s="336"/>
      <c r="H321" s="299" t="s">
        <v>1</v>
      </c>
      <c r="I321" s="164"/>
      <c r="J321" s="164" t="s">
        <v>232</v>
      </c>
      <c r="K321" s="164"/>
      <c r="L321" s="167">
        <v>0.75</v>
      </c>
      <c r="M321" s="164"/>
      <c r="N321" s="164"/>
      <c r="O321" s="164"/>
      <c r="P321" s="164"/>
      <c r="Q321" s="164"/>
      <c r="R321" s="250"/>
      <c r="S321" s="250"/>
      <c r="T321" s="250"/>
      <c r="U321" s="250"/>
      <c r="V321" s="250"/>
      <c r="W321" s="250"/>
      <c r="X321" s="250"/>
      <c r="Y321" s="250"/>
      <c r="Z321" s="250"/>
      <c r="AA321" s="250"/>
      <c r="AB321" s="250"/>
      <c r="AC321" s="250"/>
      <c r="AD321" s="250"/>
      <c r="AE321" s="250"/>
      <c r="AF321" s="250"/>
      <c r="AG321" s="250"/>
      <c r="AH321" s="250"/>
      <c r="AI321" s="250"/>
      <c r="AJ321" s="250"/>
      <c r="AK321" s="250"/>
      <c r="AL321" s="250"/>
      <c r="AM321" s="250"/>
      <c r="AN321" s="250"/>
      <c r="AO321" s="250"/>
      <c r="AP321" s="250"/>
      <c r="AQ321" s="250"/>
      <c r="AR321" s="250"/>
    </row>
    <row r="322" spans="1:44" s="297" customFormat="1" ht="101.25" customHeight="1" x14ac:dyDescent="0.25">
      <c r="A322" s="346"/>
      <c r="B322" s="337"/>
      <c r="C322" s="344"/>
      <c r="D322" s="337"/>
      <c r="E322" s="344"/>
      <c r="F322" s="337"/>
      <c r="G322" s="337"/>
      <c r="H322" s="299" t="s">
        <v>90</v>
      </c>
      <c r="I322" s="164"/>
      <c r="J322" s="164" t="s">
        <v>233</v>
      </c>
      <c r="K322" s="164"/>
      <c r="L322" s="167">
        <v>0.75</v>
      </c>
      <c r="M322" s="164"/>
      <c r="N322" s="164"/>
      <c r="O322" s="164"/>
      <c r="P322" s="164"/>
      <c r="Q322" s="164"/>
      <c r="R322" s="250"/>
      <c r="S322" s="250"/>
      <c r="T322" s="250"/>
      <c r="U322" s="250"/>
      <c r="V322" s="250"/>
      <c r="W322" s="250"/>
      <c r="X322" s="250"/>
      <c r="Y322" s="250"/>
      <c r="Z322" s="250"/>
      <c r="AA322" s="250"/>
      <c r="AB322" s="250"/>
      <c r="AC322" s="250"/>
      <c r="AD322" s="250"/>
      <c r="AE322" s="250"/>
      <c r="AF322" s="250"/>
      <c r="AG322" s="250"/>
      <c r="AH322" s="250"/>
      <c r="AI322" s="250"/>
      <c r="AJ322" s="250"/>
      <c r="AK322" s="250"/>
      <c r="AL322" s="250"/>
      <c r="AM322" s="250"/>
      <c r="AN322" s="250"/>
      <c r="AO322" s="250"/>
      <c r="AP322" s="250"/>
      <c r="AQ322" s="250"/>
      <c r="AR322" s="250"/>
    </row>
    <row r="323" spans="1:44" s="297" customFormat="1" ht="14.25" customHeight="1" x14ac:dyDescent="0.25">
      <c r="A323" s="346"/>
      <c r="B323" s="335" t="s">
        <v>9</v>
      </c>
      <c r="C323" s="339" t="s">
        <v>55</v>
      </c>
      <c r="D323" s="339" t="s">
        <v>88</v>
      </c>
      <c r="E323" s="339" t="s">
        <v>368</v>
      </c>
      <c r="F323" s="339" t="s">
        <v>174</v>
      </c>
      <c r="G323" s="299"/>
      <c r="H323" s="302" t="s">
        <v>264</v>
      </c>
      <c r="I323" s="164"/>
      <c r="J323" s="164"/>
      <c r="K323" s="164"/>
      <c r="L323" s="167"/>
      <c r="M323" s="164"/>
      <c r="N323" s="164"/>
      <c r="O323" s="164"/>
      <c r="P323" s="164"/>
      <c r="Q323" s="164"/>
      <c r="R323" s="250"/>
      <c r="S323" s="250"/>
      <c r="T323" s="250"/>
      <c r="U323" s="250"/>
      <c r="V323" s="250"/>
      <c r="W323" s="250"/>
      <c r="X323" s="250"/>
      <c r="Y323" s="250"/>
      <c r="Z323" s="250"/>
      <c r="AA323" s="250"/>
      <c r="AB323" s="250"/>
      <c r="AC323" s="250"/>
      <c r="AD323" s="250"/>
      <c r="AE323" s="250"/>
      <c r="AF323" s="250"/>
      <c r="AG323" s="250"/>
      <c r="AH323" s="250"/>
      <c r="AI323" s="250"/>
      <c r="AJ323" s="250"/>
      <c r="AK323" s="250"/>
      <c r="AL323" s="250"/>
      <c r="AM323" s="250"/>
      <c r="AN323" s="250"/>
      <c r="AO323" s="250"/>
      <c r="AP323" s="250"/>
      <c r="AQ323" s="250"/>
      <c r="AR323" s="250"/>
    </row>
    <row r="324" spans="1:44" s="297" customFormat="1" ht="140.25" x14ac:dyDescent="0.25">
      <c r="A324" s="346"/>
      <c r="B324" s="336"/>
      <c r="C324" s="340"/>
      <c r="D324" s="340"/>
      <c r="E324" s="340"/>
      <c r="F324" s="340"/>
      <c r="G324" s="333" t="s">
        <v>175</v>
      </c>
      <c r="H324" s="301" t="s">
        <v>89</v>
      </c>
      <c r="I324" s="299" t="s">
        <v>56</v>
      </c>
      <c r="J324" s="299" t="s">
        <v>57</v>
      </c>
      <c r="K324" s="164"/>
      <c r="L324" s="164" t="s">
        <v>58</v>
      </c>
      <c r="M324" s="167"/>
      <c r="N324" s="167">
        <v>0.6</v>
      </c>
      <c r="O324" s="164"/>
      <c r="P324" s="164"/>
      <c r="Q324" s="164"/>
      <c r="R324" s="250"/>
      <c r="S324" s="250"/>
      <c r="T324" s="250"/>
      <c r="U324" s="250"/>
      <c r="V324" s="250"/>
      <c r="W324" s="250"/>
      <c r="X324" s="250"/>
      <c r="Y324" s="250"/>
      <c r="Z324" s="250"/>
      <c r="AA324" s="250"/>
      <c r="AB324" s="250"/>
      <c r="AC324" s="250"/>
      <c r="AD324" s="250"/>
      <c r="AE324" s="250"/>
      <c r="AF324" s="250"/>
      <c r="AG324" s="250"/>
      <c r="AH324" s="250"/>
      <c r="AI324" s="250"/>
      <c r="AJ324" s="250"/>
      <c r="AK324" s="250"/>
      <c r="AL324" s="250"/>
      <c r="AM324" s="250"/>
      <c r="AN324" s="250"/>
      <c r="AO324" s="250"/>
      <c r="AP324" s="250"/>
      <c r="AQ324" s="250"/>
      <c r="AR324" s="250"/>
    </row>
    <row r="325" spans="1:44" s="297" customFormat="1" ht="140.25" x14ac:dyDescent="0.25">
      <c r="A325" s="346"/>
      <c r="B325" s="336"/>
      <c r="C325" s="340"/>
      <c r="D325" s="340"/>
      <c r="E325" s="340"/>
      <c r="F325" s="340"/>
      <c r="G325" s="333"/>
      <c r="H325" s="299" t="s">
        <v>0</v>
      </c>
      <c r="I325" s="299"/>
      <c r="J325" s="299" t="s">
        <v>236</v>
      </c>
      <c r="K325" s="164"/>
      <c r="L325" s="164" t="s">
        <v>239</v>
      </c>
      <c r="M325" s="164"/>
      <c r="N325" s="164"/>
      <c r="O325" s="164"/>
      <c r="P325" s="164"/>
      <c r="Q325" s="164"/>
      <c r="R325" s="250"/>
      <c r="S325" s="250"/>
      <c r="T325" s="250"/>
      <c r="U325" s="250"/>
      <c r="V325" s="250"/>
      <c r="W325" s="250"/>
      <c r="X325" s="250"/>
      <c r="Y325" s="250"/>
      <c r="Z325" s="250"/>
      <c r="AA325" s="250"/>
      <c r="AB325" s="250"/>
      <c r="AC325" s="250"/>
      <c r="AD325" s="250"/>
      <c r="AE325" s="250"/>
      <c r="AF325" s="250"/>
      <c r="AG325" s="250"/>
      <c r="AH325" s="250"/>
      <c r="AI325" s="250"/>
      <c r="AJ325" s="250"/>
      <c r="AK325" s="250"/>
      <c r="AL325" s="250"/>
      <c r="AM325" s="250"/>
      <c r="AN325" s="250"/>
      <c r="AO325" s="250"/>
      <c r="AP325" s="250"/>
      <c r="AQ325" s="250"/>
      <c r="AR325" s="250"/>
    </row>
    <row r="326" spans="1:44" s="297" customFormat="1" ht="140.25" x14ac:dyDescent="0.25">
      <c r="A326" s="346"/>
      <c r="B326" s="336"/>
      <c r="C326" s="340"/>
      <c r="D326" s="340"/>
      <c r="E326" s="340"/>
      <c r="F326" s="340"/>
      <c r="G326" s="333"/>
      <c r="H326" s="299" t="s">
        <v>1</v>
      </c>
      <c r="I326" s="299"/>
      <c r="J326" s="299" t="s">
        <v>235</v>
      </c>
      <c r="K326" s="164"/>
      <c r="L326" s="164" t="s">
        <v>238</v>
      </c>
      <c r="M326" s="164"/>
      <c r="N326" s="164"/>
      <c r="O326" s="164"/>
      <c r="P326" s="164"/>
      <c r="Q326" s="164"/>
      <c r="R326" s="250"/>
      <c r="S326" s="250"/>
      <c r="T326" s="250"/>
      <c r="U326" s="250"/>
      <c r="V326" s="250"/>
      <c r="W326" s="250"/>
      <c r="X326" s="250"/>
      <c r="Y326" s="250"/>
      <c r="Z326" s="250"/>
      <c r="AA326" s="250"/>
      <c r="AB326" s="250"/>
      <c r="AC326" s="250"/>
      <c r="AD326" s="250"/>
      <c r="AE326" s="250"/>
      <c r="AF326" s="250"/>
      <c r="AG326" s="250"/>
      <c r="AH326" s="250"/>
      <c r="AI326" s="250"/>
      <c r="AJ326" s="250"/>
      <c r="AK326" s="250"/>
      <c r="AL326" s="250"/>
      <c r="AM326" s="250"/>
      <c r="AN326" s="250"/>
      <c r="AO326" s="250"/>
      <c r="AP326" s="250"/>
      <c r="AQ326" s="250"/>
      <c r="AR326" s="250"/>
    </row>
    <row r="327" spans="1:44" s="297" customFormat="1" ht="153.75" customHeight="1" x14ac:dyDescent="0.25">
      <c r="A327" s="346"/>
      <c r="B327" s="337"/>
      <c r="C327" s="341"/>
      <c r="D327" s="341"/>
      <c r="E327" s="341"/>
      <c r="F327" s="341"/>
      <c r="G327" s="333"/>
      <c r="H327" s="299" t="s">
        <v>90</v>
      </c>
      <c r="I327" s="299"/>
      <c r="J327" s="299" t="s">
        <v>234</v>
      </c>
      <c r="K327" s="164"/>
      <c r="L327" s="164" t="s">
        <v>237</v>
      </c>
      <c r="M327" s="164"/>
      <c r="N327" s="164"/>
      <c r="O327" s="164"/>
      <c r="P327" s="164"/>
      <c r="Q327" s="164"/>
      <c r="R327" s="250"/>
      <c r="S327" s="250"/>
      <c r="T327" s="250"/>
      <c r="U327" s="250"/>
      <c r="V327" s="250"/>
      <c r="W327" s="250"/>
      <c r="X327" s="250"/>
      <c r="Y327" s="250"/>
      <c r="Z327" s="250"/>
      <c r="AA327" s="250"/>
      <c r="AB327" s="250"/>
      <c r="AC327" s="250"/>
      <c r="AD327" s="250"/>
      <c r="AE327" s="250"/>
      <c r="AF327" s="250"/>
      <c r="AG327" s="250"/>
      <c r="AH327" s="250"/>
      <c r="AI327" s="250"/>
      <c r="AJ327" s="250"/>
      <c r="AK327" s="250"/>
      <c r="AL327" s="250"/>
      <c r="AM327" s="250"/>
      <c r="AN327" s="250"/>
      <c r="AO327" s="250"/>
      <c r="AP327" s="250"/>
      <c r="AQ327" s="250"/>
      <c r="AR327" s="250"/>
    </row>
    <row r="328" spans="1:44" s="297" customFormat="1" ht="12.75" customHeight="1" x14ac:dyDescent="0.25">
      <c r="A328" s="346"/>
      <c r="B328" s="333" t="s">
        <v>10</v>
      </c>
      <c r="C328" s="355" t="s">
        <v>59</v>
      </c>
      <c r="D328" s="355" t="s">
        <v>99</v>
      </c>
      <c r="E328" s="355" t="s">
        <v>369</v>
      </c>
      <c r="F328" s="355" t="s">
        <v>161</v>
      </c>
      <c r="G328" s="333" t="s">
        <v>82</v>
      </c>
      <c r="H328" s="302" t="s">
        <v>264</v>
      </c>
      <c r="I328" s="164"/>
      <c r="J328" s="153"/>
      <c r="K328" s="153"/>
      <c r="L328" s="153"/>
      <c r="M328" s="153"/>
      <c r="N328" s="153"/>
      <c r="O328" s="153"/>
      <c r="P328" s="153"/>
      <c r="Q328" s="153"/>
      <c r="R328" s="250"/>
      <c r="S328" s="250"/>
      <c r="T328" s="250"/>
      <c r="U328" s="250"/>
      <c r="V328" s="250"/>
      <c r="W328" s="250"/>
      <c r="X328" s="250"/>
      <c r="Y328" s="250"/>
      <c r="Z328" s="250"/>
      <c r="AA328" s="250"/>
      <c r="AB328" s="250"/>
      <c r="AC328" s="250"/>
      <c r="AD328" s="250"/>
      <c r="AE328" s="250"/>
      <c r="AF328" s="250"/>
      <c r="AG328" s="250"/>
      <c r="AH328" s="250"/>
      <c r="AI328" s="250"/>
      <c r="AJ328" s="250"/>
      <c r="AK328" s="250"/>
      <c r="AL328" s="250"/>
      <c r="AM328" s="250"/>
      <c r="AN328" s="250"/>
      <c r="AO328" s="250"/>
      <c r="AP328" s="250"/>
      <c r="AQ328" s="250"/>
      <c r="AR328" s="250"/>
    </row>
    <row r="329" spans="1:44" s="297" customFormat="1" ht="12.75" customHeight="1" x14ac:dyDescent="0.25">
      <c r="A329" s="346"/>
      <c r="B329" s="333"/>
      <c r="C329" s="355"/>
      <c r="D329" s="355"/>
      <c r="E329" s="355"/>
      <c r="F329" s="355"/>
      <c r="G329" s="333"/>
      <c r="H329" s="301" t="s">
        <v>89</v>
      </c>
      <c r="I329" s="164" t="s">
        <v>230</v>
      </c>
      <c r="J329" s="153">
        <v>198750</v>
      </c>
      <c r="K329" s="153"/>
      <c r="L329" s="153">
        <v>200000</v>
      </c>
      <c r="M329" s="153"/>
      <c r="N329" s="153">
        <v>200000</v>
      </c>
      <c r="O329" s="153"/>
      <c r="P329" s="153"/>
      <c r="Q329" s="153"/>
      <c r="R329" s="250"/>
      <c r="S329" s="250"/>
      <c r="T329" s="250"/>
      <c r="U329" s="250"/>
      <c r="V329" s="250"/>
      <c r="W329" s="250"/>
      <c r="X329" s="250"/>
      <c r="Y329" s="250"/>
      <c r="Z329" s="250"/>
      <c r="AA329" s="250"/>
      <c r="AB329" s="250"/>
      <c r="AC329" s="250"/>
      <c r="AD329" s="250"/>
      <c r="AE329" s="250"/>
      <c r="AF329" s="250"/>
      <c r="AG329" s="250"/>
      <c r="AH329" s="250"/>
      <c r="AI329" s="250"/>
      <c r="AJ329" s="250"/>
      <c r="AK329" s="250"/>
      <c r="AL329" s="250"/>
      <c r="AM329" s="250"/>
      <c r="AN329" s="250"/>
      <c r="AO329" s="250"/>
      <c r="AP329" s="250"/>
      <c r="AQ329" s="250"/>
      <c r="AR329" s="250"/>
    </row>
    <row r="330" spans="1:44" s="297" customFormat="1" ht="12.75" customHeight="1" x14ac:dyDescent="0.25">
      <c r="A330" s="346"/>
      <c r="B330" s="333"/>
      <c r="C330" s="355"/>
      <c r="D330" s="355"/>
      <c r="E330" s="355"/>
      <c r="F330" s="355"/>
      <c r="G330" s="333"/>
      <c r="H330" s="299" t="s">
        <v>0</v>
      </c>
      <c r="I330" s="164"/>
      <c r="J330" s="153">
        <v>4250</v>
      </c>
      <c r="K330" s="153"/>
      <c r="L330" s="153">
        <v>4250</v>
      </c>
      <c r="M330" s="153"/>
      <c r="N330" s="153">
        <v>4250</v>
      </c>
      <c r="O330" s="153"/>
      <c r="P330" s="153"/>
      <c r="Q330" s="153"/>
      <c r="R330" s="250"/>
      <c r="S330" s="250"/>
      <c r="T330" s="250"/>
      <c r="U330" s="250"/>
      <c r="V330" s="250"/>
      <c r="W330" s="250"/>
      <c r="X330" s="250"/>
      <c r="Y330" s="250"/>
      <c r="Z330" s="250"/>
      <c r="AA330" s="250"/>
      <c r="AB330" s="250"/>
      <c r="AC330" s="250"/>
      <c r="AD330" s="250"/>
      <c r="AE330" s="250"/>
      <c r="AF330" s="250"/>
      <c r="AG330" s="250"/>
      <c r="AH330" s="250"/>
      <c r="AI330" s="250"/>
      <c r="AJ330" s="250"/>
      <c r="AK330" s="250"/>
      <c r="AL330" s="250"/>
      <c r="AM330" s="250"/>
      <c r="AN330" s="250"/>
      <c r="AO330" s="250"/>
      <c r="AP330" s="250"/>
      <c r="AQ330" s="250"/>
      <c r="AR330" s="250"/>
    </row>
    <row r="331" spans="1:44" s="297" customFormat="1" ht="12.75" customHeight="1" x14ac:dyDescent="0.25">
      <c r="A331" s="346"/>
      <c r="B331" s="333"/>
      <c r="C331" s="355"/>
      <c r="D331" s="355"/>
      <c r="E331" s="355"/>
      <c r="F331" s="355"/>
      <c r="G331" s="333"/>
      <c r="H331" s="299" t="s">
        <v>1</v>
      </c>
      <c r="I331" s="164"/>
      <c r="J331" s="153">
        <v>2500</v>
      </c>
      <c r="K331" s="153"/>
      <c r="L331" s="153">
        <v>2500</v>
      </c>
      <c r="M331" s="153"/>
      <c r="N331" s="153">
        <v>2500</v>
      </c>
      <c r="O331" s="153"/>
      <c r="P331" s="153"/>
      <c r="Q331" s="153"/>
      <c r="R331" s="250"/>
      <c r="S331" s="250"/>
      <c r="T331" s="250"/>
      <c r="U331" s="250"/>
      <c r="V331" s="250"/>
      <c r="W331" s="250"/>
      <c r="X331" s="250"/>
      <c r="Y331" s="250"/>
      <c r="Z331" s="250"/>
      <c r="AA331" s="250"/>
      <c r="AB331" s="250"/>
      <c r="AC331" s="250"/>
      <c r="AD331" s="250"/>
      <c r="AE331" s="250"/>
      <c r="AF331" s="250"/>
      <c r="AG331" s="250"/>
      <c r="AH331" s="250"/>
      <c r="AI331" s="250"/>
      <c r="AJ331" s="250"/>
      <c r="AK331" s="250"/>
      <c r="AL331" s="250"/>
      <c r="AM331" s="250"/>
      <c r="AN331" s="250"/>
      <c r="AO331" s="250"/>
      <c r="AP331" s="250"/>
      <c r="AQ331" s="250"/>
      <c r="AR331" s="250"/>
    </row>
    <row r="332" spans="1:44" s="297" customFormat="1" ht="64.5" customHeight="1" x14ac:dyDescent="0.25">
      <c r="A332" s="347"/>
      <c r="B332" s="333"/>
      <c r="C332" s="355"/>
      <c r="D332" s="355"/>
      <c r="E332" s="355"/>
      <c r="F332" s="355"/>
      <c r="G332" s="333"/>
      <c r="H332" s="299" t="s">
        <v>90</v>
      </c>
      <c r="I332" s="164"/>
      <c r="J332" s="153">
        <v>44500</v>
      </c>
      <c r="K332" s="153"/>
      <c r="L332" s="153">
        <v>80000</v>
      </c>
      <c r="M332" s="153"/>
      <c r="N332" s="153">
        <v>80000</v>
      </c>
      <c r="O332" s="153"/>
      <c r="P332" s="153"/>
      <c r="Q332" s="153"/>
      <c r="R332" s="250"/>
      <c r="S332" s="250"/>
      <c r="T332" s="250"/>
      <c r="U332" s="250"/>
      <c r="V332" s="250"/>
      <c r="W332" s="250"/>
      <c r="X332" s="250"/>
      <c r="Y332" s="250"/>
      <c r="Z332" s="250"/>
      <c r="AA332" s="250"/>
      <c r="AB332" s="250"/>
      <c r="AC332" s="250"/>
      <c r="AD332" s="250"/>
      <c r="AE332" s="250"/>
      <c r="AF332" s="250"/>
      <c r="AG332" s="250"/>
      <c r="AH332" s="250"/>
      <c r="AI332" s="250"/>
      <c r="AJ332" s="250"/>
      <c r="AK332" s="250"/>
      <c r="AL332" s="250"/>
      <c r="AM332" s="250"/>
      <c r="AN332" s="250"/>
      <c r="AO332" s="250"/>
      <c r="AP332" s="250"/>
      <c r="AQ332" s="250"/>
      <c r="AR332" s="250"/>
    </row>
    <row r="333" spans="1:44" s="297" customFormat="1" ht="12.75" customHeight="1" x14ac:dyDescent="0.25">
      <c r="A333" s="250"/>
      <c r="B333" s="250"/>
      <c r="C333" s="303"/>
      <c r="D333" s="303"/>
      <c r="E333" s="303"/>
      <c r="F333" s="303"/>
      <c r="G333" s="258"/>
      <c r="H333" s="303"/>
      <c r="I333" s="250"/>
      <c r="J333" s="250"/>
      <c r="K333" s="250"/>
      <c r="L333" s="250"/>
      <c r="M333" s="250"/>
      <c r="N333" s="250"/>
      <c r="O333" s="250"/>
      <c r="P333" s="250"/>
      <c r="Q333" s="250"/>
      <c r="R333" s="250"/>
      <c r="S333" s="250"/>
      <c r="T333" s="250"/>
      <c r="U333" s="250"/>
      <c r="V333" s="250"/>
      <c r="W333" s="250"/>
      <c r="X333" s="250"/>
      <c r="Y333" s="250"/>
      <c r="Z333" s="250"/>
      <c r="AA333" s="250"/>
      <c r="AB333" s="250"/>
      <c r="AC333" s="250"/>
      <c r="AD333" s="250"/>
      <c r="AE333" s="250"/>
      <c r="AF333" s="250"/>
      <c r="AG333" s="250"/>
      <c r="AH333" s="250"/>
      <c r="AI333" s="250"/>
      <c r="AJ333" s="250"/>
      <c r="AK333" s="250"/>
      <c r="AL333" s="250"/>
      <c r="AM333" s="250"/>
      <c r="AN333" s="250"/>
      <c r="AO333" s="250"/>
      <c r="AP333" s="250"/>
      <c r="AQ333" s="250"/>
      <c r="AR333" s="250"/>
    </row>
    <row r="334" spans="1:44" s="250" customFormat="1" ht="12.75" customHeight="1" x14ac:dyDescent="0.2">
      <c r="A334" s="252" t="s">
        <v>176</v>
      </c>
      <c r="B334" s="233"/>
      <c r="C334" s="233"/>
      <c r="D334" s="233"/>
      <c r="E334" s="233"/>
      <c r="F334" s="233"/>
      <c r="G334" s="234"/>
      <c r="H334" s="235"/>
      <c r="I334" s="235"/>
      <c r="J334" s="235"/>
      <c r="K334" s="235"/>
      <c r="L334" s="235"/>
      <c r="M334" s="235"/>
      <c r="N334" s="235"/>
      <c r="O334" s="235"/>
    </row>
    <row r="335" spans="1:44" s="250" customFormat="1" ht="12.75" customHeight="1" x14ac:dyDescent="0.2">
      <c r="A335" s="348" t="s">
        <v>177</v>
      </c>
      <c r="B335" s="348"/>
      <c r="C335" s="348"/>
      <c r="D335" s="348"/>
      <c r="E335" s="348"/>
      <c r="F335" s="348"/>
      <c r="G335" s="348"/>
      <c r="H335" s="348"/>
      <c r="I335" s="348"/>
      <c r="J335" s="348"/>
      <c r="K335" s="348"/>
      <c r="L335" s="348"/>
      <c r="M335" s="348"/>
      <c r="N335" s="348"/>
      <c r="O335" s="348"/>
      <c r="P335" s="348"/>
      <c r="Q335" s="348"/>
    </row>
    <row r="336" spans="1:44" s="250" customFormat="1" ht="12.75" customHeight="1" x14ac:dyDescent="0.2">
      <c r="A336" s="348" t="s">
        <v>178</v>
      </c>
      <c r="B336" s="348"/>
      <c r="C336" s="348"/>
      <c r="D336" s="348"/>
      <c r="E336" s="348"/>
      <c r="F336" s="348"/>
      <c r="G336" s="348"/>
      <c r="H336" s="348"/>
      <c r="I336" s="348"/>
      <c r="J336" s="348"/>
      <c r="K336" s="348"/>
      <c r="L336" s="348"/>
      <c r="M336" s="348"/>
      <c r="N336" s="348"/>
      <c r="O336" s="348"/>
      <c r="P336" s="348"/>
      <c r="Q336" s="348"/>
    </row>
    <row r="337" spans="1:58" s="250" customFormat="1" ht="12.75" customHeight="1" x14ac:dyDescent="0.2">
      <c r="A337" s="348" t="s">
        <v>179</v>
      </c>
      <c r="B337" s="348"/>
      <c r="C337" s="348"/>
      <c r="D337" s="348"/>
      <c r="E337" s="348"/>
      <c r="F337" s="348"/>
      <c r="G337" s="348"/>
      <c r="H337" s="348"/>
      <c r="I337" s="348"/>
      <c r="J337" s="348"/>
      <c r="K337" s="348"/>
      <c r="L337" s="348"/>
      <c r="M337" s="348"/>
      <c r="N337" s="348"/>
      <c r="O337" s="348"/>
      <c r="P337" s="348"/>
      <c r="Q337" s="348"/>
    </row>
    <row r="338" spans="1:58" s="307" customFormat="1" ht="12.75" customHeight="1" x14ac:dyDescent="0.25">
      <c r="A338" s="348" t="s">
        <v>180</v>
      </c>
      <c r="B338" s="348"/>
      <c r="C338" s="348"/>
      <c r="D338" s="348"/>
      <c r="E338" s="348"/>
      <c r="F338" s="348"/>
      <c r="G338" s="348"/>
      <c r="H338" s="348"/>
      <c r="I338" s="348"/>
      <c r="J338" s="348"/>
      <c r="K338" s="348"/>
      <c r="L338" s="348"/>
      <c r="M338" s="348"/>
      <c r="N338" s="348"/>
      <c r="O338" s="348"/>
      <c r="P338" s="348"/>
      <c r="Q338" s="348"/>
      <c r="R338" s="250"/>
      <c r="S338" s="250"/>
      <c r="T338" s="250"/>
      <c r="U338" s="250"/>
      <c r="V338" s="250"/>
      <c r="W338" s="250"/>
      <c r="X338" s="250"/>
      <c r="Y338" s="250"/>
      <c r="Z338" s="250"/>
      <c r="AA338" s="250"/>
      <c r="AB338" s="250"/>
      <c r="AC338" s="250"/>
      <c r="AD338" s="250"/>
      <c r="AE338" s="250"/>
      <c r="AF338" s="250"/>
      <c r="AG338" s="250"/>
      <c r="AH338" s="250"/>
      <c r="AI338" s="250"/>
      <c r="AJ338" s="250"/>
      <c r="AK338" s="250"/>
      <c r="AL338" s="250"/>
      <c r="AM338" s="250"/>
      <c r="AN338" s="250"/>
      <c r="AO338" s="250"/>
      <c r="AP338" s="250"/>
    </row>
    <row r="339" spans="1:58" ht="12.75" customHeight="1" x14ac:dyDescent="0.25">
      <c r="A339" s="112"/>
      <c r="B339" s="240"/>
      <c r="C339" s="239"/>
      <c r="D339" s="239"/>
      <c r="E339" s="239"/>
      <c r="F339" s="239"/>
      <c r="G339" s="239"/>
      <c r="H339" s="239"/>
      <c r="I339" s="311"/>
      <c r="J339" s="311"/>
      <c r="K339" s="311"/>
      <c r="L339" s="311"/>
      <c r="M339" s="311"/>
      <c r="N339" s="311"/>
      <c r="O339" s="311"/>
      <c r="P339" s="311"/>
      <c r="Q339" s="311"/>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c r="AO339" s="112"/>
      <c r="AP339" s="112"/>
      <c r="AQ339" s="112"/>
      <c r="AR339" s="112"/>
      <c r="AS339" s="112"/>
      <c r="AT339" s="112"/>
      <c r="AU339" s="112"/>
      <c r="AV339" s="112"/>
      <c r="AW339" s="112"/>
      <c r="AX339" s="112"/>
      <c r="AY339" s="112"/>
      <c r="AZ339" s="112"/>
      <c r="BA339" s="112"/>
      <c r="BB339" s="112"/>
      <c r="BC339" s="112"/>
      <c r="BD339" s="112"/>
      <c r="BE339" s="112"/>
      <c r="BF339" s="112"/>
    </row>
    <row r="340" spans="1:58" s="278" customFormat="1" ht="12.75" customHeight="1" x14ac:dyDescent="0.25">
      <c r="A340" s="338"/>
      <c r="B340" s="338"/>
      <c r="C340" s="338"/>
      <c r="D340" s="338"/>
      <c r="E340" s="338"/>
      <c r="F340" s="338"/>
      <c r="G340" s="338"/>
      <c r="H340" s="338"/>
      <c r="I340" s="338"/>
      <c r="J340" s="338"/>
      <c r="K340" s="338"/>
      <c r="L340" s="338"/>
      <c r="M340" s="338"/>
      <c r="N340" s="338"/>
      <c r="O340" s="338"/>
      <c r="P340" s="338"/>
      <c r="Q340" s="338"/>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c r="AO340" s="112"/>
      <c r="AP340" s="112"/>
    </row>
    <row r="341" spans="1:58" ht="12.75" customHeight="1" x14ac:dyDescent="0.25">
      <c r="A341" s="236"/>
      <c r="B341" s="237"/>
      <c r="C341" s="238"/>
      <c r="D341" s="239"/>
      <c r="E341" s="239"/>
      <c r="F341" s="239"/>
      <c r="G341" s="239"/>
      <c r="H341" s="239"/>
      <c r="I341" s="387"/>
      <c r="J341" s="387"/>
      <c r="K341" s="387"/>
      <c r="L341" s="387"/>
      <c r="M341" s="387"/>
      <c r="N341" s="387"/>
      <c r="O341" s="387"/>
      <c r="P341" s="387"/>
      <c r="Q341" s="387"/>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c r="AO341" s="112"/>
      <c r="AP341" s="112"/>
      <c r="AQ341" s="112"/>
      <c r="AR341" s="112"/>
    </row>
    <row r="342" spans="1:58" x14ac:dyDescent="0.25">
      <c r="A342" s="262" t="s">
        <v>2</v>
      </c>
      <c r="B342" s="263" t="s">
        <v>3</v>
      </c>
      <c r="C342" s="264" t="s">
        <v>4</v>
      </c>
      <c r="D342" s="264" t="s">
        <v>69</v>
      </c>
      <c r="E342" s="264" t="s">
        <v>67</v>
      </c>
      <c r="F342" s="264" t="s">
        <v>68</v>
      </c>
      <c r="G342" s="264" t="s">
        <v>70</v>
      </c>
      <c r="H342" s="265" t="s">
        <v>95</v>
      </c>
      <c r="I342" s="245" t="s">
        <v>5</v>
      </c>
      <c r="J342" s="243" t="s">
        <v>105</v>
      </c>
      <c r="K342" s="243" t="s">
        <v>285</v>
      </c>
      <c r="L342" s="243" t="s">
        <v>105</v>
      </c>
      <c r="M342" s="243" t="s">
        <v>285</v>
      </c>
      <c r="N342" s="243" t="s">
        <v>105</v>
      </c>
      <c r="O342" s="243" t="s">
        <v>285</v>
      </c>
      <c r="P342" s="243" t="s">
        <v>105</v>
      </c>
      <c r="Q342" s="243" t="s">
        <v>285</v>
      </c>
      <c r="R342" s="285"/>
      <c r="S342" s="285"/>
      <c r="T342" s="285"/>
      <c r="U342" s="285"/>
      <c r="V342" s="285"/>
      <c r="W342" s="285"/>
      <c r="X342" s="285"/>
      <c r="Y342" s="285"/>
      <c r="Z342" s="285"/>
      <c r="AA342" s="285"/>
      <c r="AB342" s="285"/>
      <c r="AC342" s="285"/>
      <c r="AD342" s="285"/>
      <c r="AE342" s="285"/>
      <c r="AF342" s="285"/>
      <c r="AG342" s="285"/>
      <c r="AH342" s="285"/>
      <c r="AI342" s="285"/>
      <c r="AJ342" s="285"/>
      <c r="AK342" s="285"/>
      <c r="AL342" s="285"/>
      <c r="AM342" s="285"/>
      <c r="AN342" s="285"/>
      <c r="AO342" s="285"/>
      <c r="AP342" s="285"/>
      <c r="AQ342" s="285"/>
      <c r="AR342" s="285"/>
    </row>
    <row r="343" spans="1:58" x14ac:dyDescent="0.25">
      <c r="A343" s="471" t="s">
        <v>370</v>
      </c>
      <c r="B343" s="367" t="s">
        <v>6</v>
      </c>
      <c r="C343" s="376" t="s">
        <v>60</v>
      </c>
      <c r="D343" s="376" t="s">
        <v>88</v>
      </c>
      <c r="E343" s="376" t="s">
        <v>181</v>
      </c>
      <c r="F343" s="376" t="s">
        <v>184</v>
      </c>
      <c r="G343" s="390" t="s">
        <v>186</v>
      </c>
      <c r="H343" s="301" t="s">
        <v>89</v>
      </c>
      <c r="I343" s="266">
        <v>0.65</v>
      </c>
      <c r="J343" s="267"/>
      <c r="K343" s="268"/>
      <c r="L343" s="268"/>
      <c r="M343" s="268"/>
      <c r="N343" s="268"/>
      <c r="O343" s="268"/>
      <c r="P343" s="267">
        <v>0.45</v>
      </c>
      <c r="Q343" s="268"/>
      <c r="R343" s="285"/>
      <c r="S343" s="285"/>
      <c r="T343" s="285"/>
      <c r="U343" s="285"/>
      <c r="V343" s="285"/>
      <c r="W343" s="285"/>
      <c r="X343" s="285"/>
      <c r="Y343" s="285"/>
      <c r="Z343" s="285"/>
      <c r="AA343" s="285"/>
      <c r="AB343" s="285"/>
      <c r="AC343" s="285"/>
      <c r="AD343" s="285"/>
      <c r="AE343" s="285"/>
      <c r="AF343" s="285"/>
      <c r="AG343" s="285"/>
      <c r="AH343" s="285"/>
      <c r="AI343" s="285"/>
      <c r="AJ343" s="285"/>
      <c r="AK343" s="285"/>
      <c r="AL343" s="285"/>
      <c r="AM343" s="285"/>
      <c r="AN343" s="285"/>
      <c r="AO343" s="285"/>
      <c r="AP343" s="285"/>
      <c r="AQ343" s="285"/>
      <c r="AR343" s="285"/>
    </row>
    <row r="344" spans="1:58" x14ac:dyDescent="0.25">
      <c r="A344" s="471"/>
      <c r="B344" s="368"/>
      <c r="C344" s="371"/>
      <c r="D344" s="371"/>
      <c r="E344" s="371"/>
      <c r="F344" s="371"/>
      <c r="G344" s="374"/>
      <c r="H344" s="299" t="s">
        <v>0</v>
      </c>
      <c r="I344" s="267">
        <v>0.77</v>
      </c>
      <c r="J344" s="267"/>
      <c r="K344" s="268"/>
      <c r="L344" s="268"/>
      <c r="M344" s="268"/>
      <c r="N344" s="268"/>
      <c r="O344" s="268"/>
      <c r="P344" s="267">
        <v>0.45</v>
      </c>
      <c r="Q344" s="268"/>
      <c r="R344" s="285"/>
      <c r="S344" s="285"/>
      <c r="T344" s="285"/>
      <c r="U344" s="285"/>
      <c r="V344" s="285"/>
      <c r="W344" s="285"/>
      <c r="X344" s="285"/>
      <c r="Y344" s="285"/>
      <c r="Z344" s="285"/>
      <c r="AA344" s="285"/>
      <c r="AB344" s="285"/>
      <c r="AC344" s="285"/>
      <c r="AD344" s="285"/>
      <c r="AE344" s="285"/>
      <c r="AF344" s="285"/>
      <c r="AG344" s="285"/>
      <c r="AH344" s="285"/>
      <c r="AI344" s="285"/>
      <c r="AJ344" s="285"/>
      <c r="AK344" s="285"/>
      <c r="AL344" s="285"/>
      <c r="AM344" s="285"/>
      <c r="AN344" s="285"/>
      <c r="AO344" s="285"/>
      <c r="AP344" s="285"/>
      <c r="AQ344" s="285"/>
      <c r="AR344" s="285"/>
    </row>
    <row r="345" spans="1:58" x14ac:dyDescent="0.25">
      <c r="A345" s="471"/>
      <c r="B345" s="368"/>
      <c r="C345" s="371"/>
      <c r="D345" s="371"/>
      <c r="E345" s="371"/>
      <c r="F345" s="371"/>
      <c r="G345" s="374"/>
      <c r="H345" s="299" t="s">
        <v>1</v>
      </c>
      <c r="I345" s="267">
        <v>0.82</v>
      </c>
      <c r="J345" s="267"/>
      <c r="K345" s="268"/>
      <c r="L345" s="268"/>
      <c r="M345" s="268"/>
      <c r="N345" s="268"/>
      <c r="O345" s="268"/>
      <c r="P345" s="267">
        <v>0.45</v>
      </c>
      <c r="Q345" s="268"/>
      <c r="R345" s="285"/>
      <c r="S345" s="285"/>
      <c r="T345" s="285"/>
      <c r="U345" s="285"/>
      <c r="V345" s="285"/>
      <c r="W345" s="285"/>
      <c r="X345" s="285"/>
      <c r="Y345" s="285"/>
      <c r="Z345" s="285"/>
      <c r="AA345" s="285"/>
      <c r="AB345" s="285"/>
      <c r="AC345" s="285"/>
      <c r="AD345" s="285"/>
      <c r="AE345" s="285"/>
      <c r="AF345" s="285"/>
      <c r="AG345" s="285"/>
      <c r="AH345" s="285"/>
      <c r="AI345" s="285"/>
      <c r="AJ345" s="285"/>
      <c r="AK345" s="285"/>
      <c r="AL345" s="285"/>
      <c r="AM345" s="285"/>
      <c r="AN345" s="285"/>
      <c r="AO345" s="285"/>
      <c r="AP345" s="285"/>
      <c r="AQ345" s="285"/>
      <c r="AR345" s="285"/>
    </row>
    <row r="346" spans="1:58" x14ac:dyDescent="0.25">
      <c r="A346" s="471"/>
      <c r="B346" s="382"/>
      <c r="C346" s="377"/>
      <c r="D346" s="377"/>
      <c r="E346" s="377"/>
      <c r="F346" s="377"/>
      <c r="G346" s="391"/>
      <c r="H346" s="299" t="s">
        <v>90</v>
      </c>
      <c r="I346" s="267">
        <v>0.56999999999999995</v>
      </c>
      <c r="J346" s="267"/>
      <c r="K346" s="268"/>
      <c r="L346" s="268"/>
      <c r="M346" s="268"/>
      <c r="N346" s="268"/>
      <c r="O346" s="268"/>
      <c r="P346" s="268"/>
      <c r="Q346" s="268"/>
      <c r="R346" s="285"/>
      <c r="S346" s="285"/>
      <c r="T346" s="285"/>
      <c r="U346" s="285"/>
      <c r="V346" s="285"/>
      <c r="W346" s="285"/>
      <c r="X346" s="285"/>
      <c r="Y346" s="285"/>
      <c r="Z346" s="285"/>
      <c r="AA346" s="285"/>
      <c r="AB346" s="285"/>
      <c r="AC346" s="285"/>
      <c r="AD346" s="285"/>
      <c r="AE346" s="285"/>
      <c r="AF346" s="285"/>
      <c r="AG346" s="285"/>
      <c r="AH346" s="285"/>
      <c r="AI346" s="285"/>
      <c r="AJ346" s="285"/>
      <c r="AK346" s="285"/>
      <c r="AL346" s="285"/>
      <c r="AM346" s="285"/>
      <c r="AN346" s="285"/>
      <c r="AO346" s="285"/>
      <c r="AP346" s="285"/>
      <c r="AQ346" s="285"/>
      <c r="AR346" s="285"/>
    </row>
    <row r="347" spans="1:58" x14ac:dyDescent="0.25">
      <c r="A347" s="471"/>
      <c r="B347" s="367" t="s">
        <v>9</v>
      </c>
      <c r="C347" s="376" t="s">
        <v>61</v>
      </c>
      <c r="D347" s="376" t="s">
        <v>88</v>
      </c>
      <c r="E347" s="376" t="s">
        <v>182</v>
      </c>
      <c r="F347" s="376" t="s">
        <v>184</v>
      </c>
      <c r="G347" s="390" t="s">
        <v>186</v>
      </c>
      <c r="H347" s="301" t="s">
        <v>89</v>
      </c>
      <c r="I347" s="267">
        <v>6.7000000000000004E-2</v>
      </c>
      <c r="J347" s="269"/>
      <c r="K347" s="268"/>
      <c r="L347" s="268"/>
      <c r="M347" s="268"/>
      <c r="N347" s="268"/>
      <c r="O347" s="268"/>
      <c r="P347" s="269">
        <v>4.4999999999999998E-2</v>
      </c>
      <c r="Q347" s="268"/>
      <c r="R347" s="285"/>
      <c r="S347" s="285"/>
      <c r="T347" s="285"/>
      <c r="U347" s="285"/>
      <c r="V347" s="285"/>
      <c r="W347" s="285"/>
      <c r="X347" s="285"/>
      <c r="Y347" s="285"/>
      <c r="Z347" s="285"/>
      <c r="AA347" s="285"/>
      <c r="AB347" s="285"/>
      <c r="AC347" s="285"/>
      <c r="AD347" s="285"/>
      <c r="AE347" s="285"/>
      <c r="AF347" s="285"/>
      <c r="AG347" s="285"/>
      <c r="AH347" s="285"/>
      <c r="AI347" s="285"/>
      <c r="AJ347" s="285"/>
      <c r="AK347" s="285"/>
      <c r="AL347" s="285"/>
      <c r="AM347" s="285"/>
      <c r="AN347" s="285"/>
      <c r="AO347" s="285"/>
      <c r="AP347" s="285"/>
      <c r="AQ347" s="285"/>
      <c r="AR347" s="285"/>
    </row>
    <row r="348" spans="1:58" x14ac:dyDescent="0.25">
      <c r="A348" s="471"/>
      <c r="B348" s="368"/>
      <c r="C348" s="371"/>
      <c r="D348" s="371"/>
      <c r="E348" s="371"/>
      <c r="F348" s="371"/>
      <c r="G348" s="374"/>
      <c r="H348" s="299" t="s">
        <v>0</v>
      </c>
      <c r="I348" s="267">
        <v>0.04</v>
      </c>
      <c r="J348" s="269"/>
      <c r="K348" s="268"/>
      <c r="L348" s="268"/>
      <c r="M348" s="268"/>
      <c r="N348" s="268"/>
      <c r="O348" s="268"/>
      <c r="P348" s="269">
        <v>3.5000000000000003E-2</v>
      </c>
      <c r="Q348" s="268"/>
      <c r="R348" s="285"/>
      <c r="S348" s="285"/>
      <c r="T348" s="285"/>
      <c r="U348" s="285"/>
      <c r="V348" s="285"/>
      <c r="W348" s="285"/>
      <c r="X348" s="285"/>
      <c r="Y348" s="285"/>
      <c r="Z348" s="285"/>
      <c r="AA348" s="285"/>
      <c r="AB348" s="285"/>
      <c r="AC348" s="285"/>
      <c r="AD348" s="285"/>
      <c r="AE348" s="285"/>
      <c r="AF348" s="285"/>
      <c r="AG348" s="285"/>
      <c r="AH348" s="285"/>
      <c r="AI348" s="285"/>
      <c r="AJ348" s="285"/>
      <c r="AK348" s="285"/>
      <c r="AL348" s="285"/>
      <c r="AM348" s="285"/>
      <c r="AN348" s="285"/>
      <c r="AO348" s="285"/>
      <c r="AP348" s="285"/>
      <c r="AQ348" s="285"/>
      <c r="AR348" s="285"/>
    </row>
    <row r="349" spans="1:58" x14ac:dyDescent="0.25">
      <c r="A349" s="471"/>
      <c r="B349" s="368"/>
      <c r="C349" s="371"/>
      <c r="D349" s="371"/>
      <c r="E349" s="371"/>
      <c r="F349" s="371"/>
      <c r="G349" s="374"/>
      <c r="H349" s="299" t="s">
        <v>1</v>
      </c>
      <c r="I349" s="267">
        <v>0.05</v>
      </c>
      <c r="J349" s="269"/>
      <c r="K349" s="268"/>
      <c r="L349" s="268"/>
      <c r="M349" s="268"/>
      <c r="N349" s="268"/>
      <c r="O349" s="268"/>
      <c r="P349" s="269">
        <v>4.4999999999999998E-2</v>
      </c>
      <c r="Q349" s="268"/>
      <c r="R349" s="285"/>
      <c r="S349" s="285"/>
      <c r="T349" s="285"/>
      <c r="U349" s="285"/>
      <c r="V349" s="285"/>
      <c r="W349" s="285"/>
      <c r="X349" s="285"/>
      <c r="Y349" s="285"/>
      <c r="Z349" s="285"/>
      <c r="AA349" s="285"/>
      <c r="AB349" s="285"/>
      <c r="AC349" s="285"/>
      <c r="AD349" s="285"/>
      <c r="AE349" s="285"/>
      <c r="AF349" s="285"/>
      <c r="AG349" s="285"/>
      <c r="AH349" s="285"/>
      <c r="AI349" s="285"/>
      <c r="AJ349" s="285"/>
      <c r="AK349" s="285"/>
      <c r="AL349" s="285"/>
      <c r="AM349" s="285"/>
      <c r="AN349" s="285"/>
      <c r="AO349" s="285"/>
      <c r="AP349" s="285"/>
      <c r="AQ349" s="285"/>
      <c r="AR349" s="285"/>
    </row>
    <row r="350" spans="1:58" x14ac:dyDescent="0.25">
      <c r="A350" s="471"/>
      <c r="B350" s="382"/>
      <c r="C350" s="377"/>
      <c r="D350" s="377"/>
      <c r="E350" s="377"/>
      <c r="F350" s="377"/>
      <c r="G350" s="391"/>
      <c r="H350" s="299" t="s">
        <v>90</v>
      </c>
      <c r="I350" s="267">
        <v>0.06</v>
      </c>
      <c r="J350" s="269"/>
      <c r="K350" s="268"/>
      <c r="L350" s="268"/>
      <c r="M350" s="268"/>
      <c r="N350" s="268"/>
      <c r="O350" s="268"/>
      <c r="P350" s="268"/>
      <c r="Q350" s="268"/>
      <c r="R350" s="285"/>
      <c r="S350" s="285"/>
      <c r="T350" s="285"/>
      <c r="U350" s="285"/>
      <c r="V350" s="285"/>
      <c r="W350" s="285"/>
      <c r="X350" s="285"/>
      <c r="Y350" s="285"/>
      <c r="Z350" s="285"/>
      <c r="AA350" s="285"/>
      <c r="AB350" s="285"/>
      <c r="AC350" s="285"/>
      <c r="AD350" s="285"/>
      <c r="AE350" s="285"/>
      <c r="AF350" s="285"/>
      <c r="AG350" s="285"/>
      <c r="AH350" s="285"/>
      <c r="AI350" s="285"/>
      <c r="AJ350" s="285"/>
      <c r="AK350" s="285"/>
      <c r="AL350" s="285"/>
      <c r="AM350" s="285"/>
      <c r="AN350" s="285"/>
      <c r="AO350" s="285"/>
      <c r="AP350" s="285"/>
      <c r="AQ350" s="285"/>
      <c r="AR350" s="285"/>
    </row>
    <row r="351" spans="1:58" x14ac:dyDescent="0.25">
      <c r="A351" s="471"/>
      <c r="B351" s="392" t="s">
        <v>10</v>
      </c>
      <c r="C351" s="378" t="s">
        <v>62</v>
      </c>
      <c r="D351" s="376" t="s">
        <v>88</v>
      </c>
      <c r="E351" s="378" t="s">
        <v>183</v>
      </c>
      <c r="F351" s="378" t="s">
        <v>185</v>
      </c>
      <c r="G351" s="378" t="s">
        <v>188</v>
      </c>
      <c r="H351" s="299" t="s">
        <v>89</v>
      </c>
      <c r="I351" s="167">
        <v>0.45</v>
      </c>
      <c r="J351" s="164"/>
      <c r="K351" s="164"/>
      <c r="L351" s="167">
        <v>0.75</v>
      </c>
      <c r="M351" s="164"/>
      <c r="N351" s="167">
        <v>0.8</v>
      </c>
      <c r="O351" s="164"/>
      <c r="P351" s="167">
        <v>0.8</v>
      </c>
      <c r="Q351" s="164"/>
      <c r="R351" s="285"/>
      <c r="S351" s="285"/>
      <c r="T351" s="285"/>
      <c r="U351" s="285"/>
      <c r="V351" s="285"/>
      <c r="W351" s="285"/>
      <c r="X351" s="285"/>
      <c r="Y351" s="285"/>
      <c r="Z351" s="285"/>
      <c r="AA351" s="285"/>
      <c r="AB351" s="285"/>
      <c r="AC351" s="285"/>
      <c r="AD351" s="285"/>
      <c r="AE351" s="285"/>
      <c r="AF351" s="285"/>
      <c r="AG351" s="285"/>
      <c r="AH351" s="285"/>
      <c r="AI351" s="285"/>
      <c r="AJ351" s="285"/>
      <c r="AK351" s="285"/>
      <c r="AL351" s="285"/>
      <c r="AM351" s="285"/>
      <c r="AN351" s="285"/>
      <c r="AO351" s="285"/>
      <c r="AP351" s="285"/>
      <c r="AQ351" s="285"/>
      <c r="AR351" s="285"/>
    </row>
    <row r="352" spans="1:58" x14ac:dyDescent="0.25">
      <c r="A352" s="471"/>
      <c r="B352" s="393"/>
      <c r="C352" s="379"/>
      <c r="D352" s="371"/>
      <c r="E352" s="379"/>
      <c r="F352" s="379"/>
      <c r="G352" s="379"/>
      <c r="H352" s="299" t="s">
        <v>0</v>
      </c>
      <c r="I352" s="167">
        <v>0.45</v>
      </c>
      <c r="J352" s="164"/>
      <c r="K352" s="164"/>
      <c r="L352" s="167">
        <v>0.75</v>
      </c>
      <c r="M352" s="164"/>
      <c r="N352" s="167">
        <v>0.8</v>
      </c>
      <c r="O352" s="164"/>
      <c r="P352" s="167">
        <v>0.8</v>
      </c>
      <c r="Q352" s="164"/>
      <c r="R352" s="285"/>
      <c r="S352" s="285"/>
      <c r="T352" s="285"/>
      <c r="U352" s="285"/>
      <c r="V352" s="285"/>
      <c r="W352" s="285"/>
      <c r="X352" s="285"/>
      <c r="Y352" s="285"/>
      <c r="Z352" s="285"/>
      <c r="AA352" s="285"/>
      <c r="AB352" s="285"/>
      <c r="AC352" s="285"/>
      <c r="AD352" s="285"/>
      <c r="AE352" s="285"/>
      <c r="AF352" s="285"/>
      <c r="AG352" s="285"/>
      <c r="AH352" s="285"/>
      <c r="AI352" s="285"/>
      <c r="AJ352" s="285"/>
      <c r="AK352" s="285"/>
      <c r="AL352" s="285"/>
      <c r="AM352" s="285"/>
      <c r="AN352" s="285"/>
      <c r="AO352" s="285"/>
      <c r="AP352" s="285"/>
      <c r="AQ352" s="285"/>
      <c r="AR352" s="285"/>
    </row>
    <row r="353" spans="1:44" x14ac:dyDescent="0.25">
      <c r="A353" s="471"/>
      <c r="B353" s="393"/>
      <c r="C353" s="379"/>
      <c r="D353" s="371"/>
      <c r="E353" s="379"/>
      <c r="F353" s="379"/>
      <c r="G353" s="379"/>
      <c r="H353" s="299" t="s">
        <v>1</v>
      </c>
      <c r="I353" s="167">
        <v>0.45</v>
      </c>
      <c r="J353" s="164"/>
      <c r="K353" s="164"/>
      <c r="L353" s="167">
        <v>0.75</v>
      </c>
      <c r="M353" s="164"/>
      <c r="N353" s="167">
        <v>0.8</v>
      </c>
      <c r="O353" s="164"/>
      <c r="P353" s="167">
        <v>0.8</v>
      </c>
      <c r="Q353" s="164"/>
      <c r="R353" s="285"/>
      <c r="S353" s="285"/>
      <c r="T353" s="285"/>
      <c r="U353" s="285"/>
      <c r="V353" s="285"/>
      <c r="W353" s="285"/>
      <c r="X353" s="285"/>
      <c r="Y353" s="285"/>
      <c r="Z353" s="285"/>
      <c r="AA353" s="285"/>
      <c r="AB353" s="285"/>
      <c r="AC353" s="285"/>
      <c r="AD353" s="285"/>
      <c r="AE353" s="285"/>
      <c r="AF353" s="285"/>
      <c r="AG353" s="285"/>
      <c r="AH353" s="285"/>
      <c r="AI353" s="285"/>
      <c r="AJ353" s="285"/>
      <c r="AK353" s="285"/>
      <c r="AL353" s="285"/>
      <c r="AM353" s="285"/>
      <c r="AN353" s="285"/>
      <c r="AO353" s="285"/>
      <c r="AP353" s="285"/>
      <c r="AQ353" s="285"/>
      <c r="AR353" s="285"/>
    </row>
    <row r="354" spans="1:44" x14ac:dyDescent="0.25">
      <c r="A354" s="471"/>
      <c r="B354" s="394"/>
      <c r="C354" s="380"/>
      <c r="D354" s="377"/>
      <c r="E354" s="380"/>
      <c r="F354" s="380"/>
      <c r="G354" s="380"/>
      <c r="H354" s="299" t="s">
        <v>90</v>
      </c>
      <c r="I354" s="167">
        <v>0.45</v>
      </c>
      <c r="J354" s="164"/>
      <c r="K354" s="164"/>
      <c r="L354" s="167">
        <v>0.75</v>
      </c>
      <c r="M354" s="164"/>
      <c r="N354" s="167">
        <v>0.8</v>
      </c>
      <c r="O354" s="164"/>
      <c r="P354" s="167">
        <v>0.8</v>
      </c>
      <c r="Q354" s="164"/>
      <c r="R354" s="285"/>
      <c r="S354" s="285"/>
      <c r="T354" s="285"/>
      <c r="U354" s="285"/>
      <c r="V354" s="285"/>
      <c r="W354" s="285"/>
      <c r="X354" s="285"/>
      <c r="Y354" s="285"/>
      <c r="Z354" s="285"/>
      <c r="AA354" s="285"/>
      <c r="AB354" s="285"/>
      <c r="AC354" s="285"/>
      <c r="AD354" s="285"/>
      <c r="AE354" s="285"/>
      <c r="AF354" s="285"/>
      <c r="AG354" s="285"/>
      <c r="AH354" s="285"/>
      <c r="AI354" s="285"/>
      <c r="AJ354" s="285"/>
      <c r="AK354" s="285"/>
      <c r="AL354" s="285"/>
      <c r="AM354" s="285"/>
      <c r="AN354" s="285"/>
      <c r="AO354" s="285"/>
      <c r="AP354" s="285"/>
      <c r="AQ354" s="285"/>
      <c r="AR354" s="285"/>
    </row>
    <row r="355" spans="1:44" x14ac:dyDescent="0.25">
      <c r="A355" s="112"/>
      <c r="B355" s="112"/>
      <c r="C355" s="300"/>
      <c r="D355" s="300"/>
      <c r="E355" s="300"/>
      <c r="F355" s="300"/>
      <c r="G355" s="300"/>
      <c r="H355" s="300"/>
      <c r="I355" s="112"/>
      <c r="J355" s="112"/>
      <c r="K355" s="112"/>
      <c r="L355" s="112"/>
      <c r="M355" s="112"/>
      <c r="N355" s="112"/>
      <c r="O355" s="112"/>
      <c r="P355" s="112"/>
      <c r="Q355" s="112"/>
      <c r="R355" s="285"/>
      <c r="S355" s="285"/>
      <c r="T355" s="285"/>
      <c r="U355" s="285"/>
      <c r="V355" s="285"/>
      <c r="W355" s="285"/>
      <c r="X355" s="285"/>
      <c r="Y355" s="285"/>
      <c r="Z355" s="285"/>
      <c r="AA355" s="285"/>
      <c r="AB355" s="285"/>
      <c r="AC355" s="285"/>
      <c r="AD355" s="285"/>
      <c r="AE355" s="285"/>
      <c r="AF355" s="285"/>
      <c r="AG355" s="285"/>
      <c r="AH355" s="285"/>
      <c r="AI355" s="285"/>
      <c r="AJ355" s="285"/>
      <c r="AK355" s="285"/>
      <c r="AL355" s="285"/>
      <c r="AM355" s="285"/>
      <c r="AN355" s="285"/>
      <c r="AO355" s="285"/>
      <c r="AP355" s="285"/>
      <c r="AQ355" s="285"/>
      <c r="AR355" s="285"/>
    </row>
    <row r="356" spans="1:44" x14ac:dyDescent="0.25">
      <c r="A356" s="112"/>
      <c r="B356" s="395"/>
      <c r="C356" s="388"/>
      <c r="D356" s="278"/>
      <c r="E356" s="278"/>
      <c r="F356" s="278"/>
      <c r="G356" s="278"/>
      <c r="H356" s="278"/>
      <c r="I356" s="396"/>
      <c r="J356" s="388"/>
      <c r="K356" s="388"/>
      <c r="L356" s="389"/>
      <c r="M356" s="389"/>
      <c r="N356" s="389"/>
      <c r="O356" s="389"/>
      <c r="P356" s="389"/>
      <c r="Q356" s="389"/>
      <c r="R356" s="285"/>
      <c r="S356" s="285"/>
      <c r="T356" s="285"/>
      <c r="U356" s="285"/>
      <c r="V356" s="285"/>
      <c r="W356" s="285"/>
      <c r="X356" s="285"/>
      <c r="Y356" s="285"/>
      <c r="Z356" s="285"/>
      <c r="AA356" s="285"/>
      <c r="AB356" s="285"/>
      <c r="AC356" s="285"/>
      <c r="AD356" s="285"/>
      <c r="AE356" s="285"/>
      <c r="AF356" s="285"/>
      <c r="AG356" s="285"/>
      <c r="AH356" s="285"/>
      <c r="AI356" s="285"/>
      <c r="AJ356" s="285"/>
      <c r="AK356" s="285"/>
      <c r="AL356" s="285"/>
      <c r="AM356" s="285"/>
      <c r="AN356" s="285"/>
      <c r="AO356" s="285"/>
      <c r="AP356" s="285"/>
      <c r="AQ356" s="285"/>
      <c r="AR356" s="285"/>
    </row>
    <row r="357" spans="1:44" x14ac:dyDescent="0.25">
      <c r="A357" s="112"/>
      <c r="B357" s="251"/>
      <c r="C357" s="251"/>
      <c r="D357" s="251"/>
      <c r="E357" s="251"/>
      <c r="F357" s="251"/>
      <c r="G357" s="251"/>
      <c r="H357" s="251"/>
      <c r="I357" s="251"/>
      <c r="J357" s="349">
        <v>2017</v>
      </c>
      <c r="K357" s="349"/>
      <c r="L357" s="350">
        <v>2018</v>
      </c>
      <c r="M357" s="351"/>
      <c r="N357" s="352">
        <v>2019</v>
      </c>
      <c r="O357" s="351"/>
      <c r="P357" s="352">
        <v>2020</v>
      </c>
      <c r="Q357" s="351"/>
      <c r="R357" s="285"/>
      <c r="S357" s="285"/>
      <c r="T357" s="285"/>
      <c r="U357" s="285"/>
      <c r="V357" s="285"/>
      <c r="W357" s="285"/>
      <c r="X357" s="285"/>
      <c r="Y357" s="285"/>
      <c r="Z357" s="285"/>
      <c r="AA357" s="285"/>
      <c r="AB357" s="285"/>
      <c r="AC357" s="285"/>
      <c r="AD357" s="285"/>
      <c r="AE357" s="285"/>
      <c r="AF357" s="285"/>
      <c r="AG357" s="285"/>
      <c r="AH357" s="285"/>
      <c r="AI357" s="285"/>
      <c r="AJ357" s="285"/>
      <c r="AK357" s="285"/>
      <c r="AL357" s="285"/>
      <c r="AM357" s="285"/>
      <c r="AN357" s="285"/>
      <c r="AO357" s="285"/>
      <c r="AP357" s="285"/>
      <c r="AQ357" s="285"/>
      <c r="AR357" s="285"/>
    </row>
    <row r="358" spans="1:44" x14ac:dyDescent="0.25">
      <c r="A358" s="270" t="s">
        <v>2</v>
      </c>
      <c r="B358" s="304" t="s">
        <v>3</v>
      </c>
      <c r="C358" s="271" t="s">
        <v>4</v>
      </c>
      <c r="D358" s="271" t="s">
        <v>69</v>
      </c>
      <c r="E358" s="271" t="s">
        <v>67</v>
      </c>
      <c r="F358" s="271" t="s">
        <v>68</v>
      </c>
      <c r="G358" s="271" t="s">
        <v>70</v>
      </c>
      <c r="H358" s="265" t="s">
        <v>95</v>
      </c>
      <c r="I358" s="245" t="s">
        <v>5</v>
      </c>
      <c r="J358" s="272" t="s">
        <v>105</v>
      </c>
      <c r="K358" s="273" t="s">
        <v>285</v>
      </c>
      <c r="L358" s="243" t="s">
        <v>105</v>
      </c>
      <c r="M358" s="243" t="s">
        <v>285</v>
      </c>
      <c r="N358" s="243" t="s">
        <v>105</v>
      </c>
      <c r="O358" s="243" t="s">
        <v>285</v>
      </c>
      <c r="P358" s="243" t="s">
        <v>105</v>
      </c>
      <c r="Q358" s="243" t="s">
        <v>285</v>
      </c>
      <c r="R358" s="285"/>
      <c r="S358" s="285"/>
      <c r="T358" s="285"/>
      <c r="U358" s="285"/>
      <c r="V358" s="285"/>
      <c r="W358" s="285"/>
      <c r="X358" s="285"/>
      <c r="Y358" s="285"/>
      <c r="Z358" s="285"/>
      <c r="AA358" s="285"/>
      <c r="AB358" s="285"/>
      <c r="AC358" s="285"/>
      <c r="AD358" s="285"/>
      <c r="AE358" s="285"/>
      <c r="AF358" s="285"/>
      <c r="AG358" s="285"/>
      <c r="AH358" s="285"/>
      <c r="AI358" s="285"/>
      <c r="AJ358" s="285"/>
      <c r="AK358" s="285"/>
      <c r="AL358" s="285"/>
      <c r="AM358" s="285"/>
      <c r="AN358" s="285"/>
      <c r="AO358" s="285"/>
      <c r="AP358" s="285"/>
      <c r="AQ358" s="285"/>
      <c r="AR358" s="285"/>
    </row>
    <row r="359" spans="1:44" x14ac:dyDescent="0.25">
      <c r="A359" s="384" t="s">
        <v>63</v>
      </c>
      <c r="B359" s="342" t="s">
        <v>6</v>
      </c>
      <c r="C359" s="378" t="s">
        <v>64</v>
      </c>
      <c r="D359" s="378" t="s">
        <v>102</v>
      </c>
      <c r="E359" s="378" t="s">
        <v>189</v>
      </c>
      <c r="F359" s="378" t="s">
        <v>190</v>
      </c>
      <c r="G359" s="378" t="s">
        <v>187</v>
      </c>
      <c r="H359" s="309" t="s">
        <v>94</v>
      </c>
      <c r="I359" s="274">
        <v>2</v>
      </c>
      <c r="J359" s="164"/>
      <c r="K359" s="164"/>
      <c r="L359" s="164">
        <v>7</v>
      </c>
      <c r="M359" s="164"/>
      <c r="N359" s="164">
        <v>3</v>
      </c>
      <c r="O359" s="164"/>
      <c r="P359" s="164"/>
      <c r="Q359" s="164"/>
      <c r="R359" s="285"/>
      <c r="S359" s="285"/>
      <c r="T359" s="285"/>
      <c r="U359" s="285"/>
      <c r="V359" s="285"/>
      <c r="W359" s="285"/>
      <c r="X359" s="285"/>
      <c r="Y359" s="285"/>
      <c r="Z359" s="285"/>
      <c r="AA359" s="285"/>
      <c r="AB359" s="285"/>
      <c r="AC359" s="285"/>
      <c r="AD359" s="285"/>
      <c r="AE359" s="285"/>
      <c r="AF359" s="285"/>
      <c r="AG359" s="285"/>
      <c r="AH359" s="285"/>
      <c r="AI359" s="285"/>
      <c r="AJ359" s="285"/>
      <c r="AK359" s="285"/>
      <c r="AL359" s="285"/>
      <c r="AM359" s="285"/>
      <c r="AN359" s="285"/>
      <c r="AO359" s="285"/>
      <c r="AP359" s="285"/>
      <c r="AQ359" s="285"/>
      <c r="AR359" s="285"/>
    </row>
    <row r="360" spans="1:44" x14ac:dyDescent="0.25">
      <c r="A360" s="385"/>
      <c r="B360" s="343"/>
      <c r="C360" s="379"/>
      <c r="D360" s="379"/>
      <c r="E360" s="379"/>
      <c r="F360" s="379"/>
      <c r="G360" s="379"/>
      <c r="H360" s="299"/>
      <c r="I360" s="164"/>
      <c r="J360" s="164"/>
      <c r="K360" s="164"/>
      <c r="L360" s="164"/>
      <c r="M360" s="164"/>
      <c r="N360" s="164"/>
      <c r="O360" s="164"/>
      <c r="P360" s="164"/>
      <c r="Q360" s="164"/>
      <c r="R360" s="285"/>
      <c r="S360" s="285"/>
      <c r="T360" s="285"/>
      <c r="U360" s="285"/>
      <c r="V360" s="285"/>
      <c r="W360" s="285"/>
      <c r="X360" s="285"/>
      <c r="Y360" s="285"/>
      <c r="Z360" s="285"/>
      <c r="AA360" s="285"/>
      <c r="AB360" s="285"/>
      <c r="AC360" s="285"/>
      <c r="AD360" s="285"/>
      <c r="AE360" s="285"/>
      <c r="AF360" s="285"/>
      <c r="AG360" s="285"/>
      <c r="AH360" s="285"/>
      <c r="AI360" s="285"/>
      <c r="AJ360" s="285"/>
      <c r="AK360" s="285"/>
      <c r="AL360" s="285"/>
      <c r="AM360" s="285"/>
      <c r="AN360" s="285"/>
      <c r="AO360" s="285"/>
      <c r="AP360" s="285"/>
      <c r="AQ360" s="285"/>
      <c r="AR360" s="285"/>
    </row>
    <row r="361" spans="1:44" x14ac:dyDescent="0.25">
      <c r="A361" s="385"/>
      <c r="B361" s="343"/>
      <c r="C361" s="379"/>
      <c r="D361" s="379"/>
      <c r="E361" s="379"/>
      <c r="F361" s="379"/>
      <c r="G361" s="379"/>
      <c r="H361" s="299"/>
      <c r="I361" s="164"/>
      <c r="J361" s="164"/>
      <c r="K361" s="164"/>
      <c r="L361" s="164"/>
      <c r="M361" s="164"/>
      <c r="N361" s="164"/>
      <c r="O361" s="164"/>
      <c r="P361" s="164"/>
      <c r="Q361" s="164"/>
      <c r="R361" s="285"/>
      <c r="S361" s="285"/>
      <c r="T361" s="285"/>
      <c r="U361" s="285"/>
      <c r="V361" s="285"/>
      <c r="W361" s="285"/>
      <c r="X361" s="285"/>
      <c r="Y361" s="285"/>
      <c r="Z361" s="285"/>
      <c r="AA361" s="285"/>
      <c r="AB361" s="285"/>
      <c r="AC361" s="285"/>
      <c r="AD361" s="285"/>
      <c r="AE361" s="285"/>
      <c r="AF361" s="285"/>
      <c r="AG361" s="285"/>
      <c r="AH361" s="285"/>
      <c r="AI361" s="285"/>
      <c r="AJ361" s="285"/>
      <c r="AK361" s="285"/>
      <c r="AL361" s="285"/>
      <c r="AM361" s="285"/>
      <c r="AN361" s="285"/>
      <c r="AO361" s="285"/>
      <c r="AP361" s="285"/>
      <c r="AQ361" s="285"/>
      <c r="AR361" s="285"/>
    </row>
    <row r="362" spans="1:44" ht="56.25" customHeight="1" x14ac:dyDescent="0.25">
      <c r="A362" s="386"/>
      <c r="B362" s="344"/>
      <c r="C362" s="380"/>
      <c r="D362" s="380"/>
      <c r="E362" s="380"/>
      <c r="F362" s="380"/>
      <c r="G362" s="380"/>
      <c r="H362" s="299"/>
      <c r="I362" s="164"/>
      <c r="J362" s="164"/>
      <c r="K362" s="164"/>
      <c r="L362" s="164"/>
      <c r="M362" s="164"/>
      <c r="N362" s="164"/>
      <c r="O362" s="164"/>
      <c r="P362" s="164"/>
      <c r="Q362" s="164"/>
      <c r="R362" s="285"/>
      <c r="S362" s="285"/>
      <c r="T362" s="285"/>
      <c r="U362" s="285"/>
      <c r="V362" s="285"/>
      <c r="W362" s="285"/>
      <c r="X362" s="285"/>
      <c r="Y362" s="285"/>
      <c r="Z362" s="285"/>
      <c r="AA362" s="285"/>
      <c r="AB362" s="285"/>
      <c r="AC362" s="285"/>
      <c r="AD362" s="285"/>
      <c r="AE362" s="285"/>
      <c r="AF362" s="285"/>
      <c r="AG362" s="285"/>
      <c r="AH362" s="285"/>
      <c r="AI362" s="285"/>
      <c r="AJ362" s="285"/>
      <c r="AK362" s="285"/>
      <c r="AL362" s="285"/>
      <c r="AM362" s="285"/>
      <c r="AN362" s="285"/>
      <c r="AO362" s="285"/>
      <c r="AP362" s="285"/>
      <c r="AQ362" s="285"/>
      <c r="AR362" s="285"/>
    </row>
    <row r="363" spans="1:44" x14ac:dyDescent="0.25">
      <c r="A363" s="112"/>
      <c r="B363" s="112"/>
      <c r="C363" s="300"/>
      <c r="D363" s="300"/>
      <c r="E363" s="300"/>
      <c r="F363" s="300"/>
      <c r="G363" s="300"/>
      <c r="H363" s="300"/>
      <c r="I363" s="112"/>
      <c r="J363" s="112"/>
      <c r="K363" s="112"/>
      <c r="L363" s="112"/>
      <c r="M363" s="112"/>
      <c r="N363" s="112"/>
      <c r="O363" s="112"/>
      <c r="P363" s="112"/>
      <c r="Q363" s="112"/>
      <c r="R363" s="285"/>
      <c r="S363" s="285"/>
      <c r="T363" s="285"/>
      <c r="U363" s="285"/>
      <c r="V363" s="285"/>
      <c r="W363" s="285"/>
      <c r="X363" s="285"/>
      <c r="Y363" s="285"/>
      <c r="Z363" s="285"/>
      <c r="AA363" s="285"/>
      <c r="AB363" s="285"/>
      <c r="AC363" s="285"/>
      <c r="AD363" s="285"/>
      <c r="AE363" s="285"/>
      <c r="AF363" s="285"/>
      <c r="AG363" s="285"/>
      <c r="AH363" s="285"/>
      <c r="AI363" s="285"/>
      <c r="AJ363" s="285"/>
      <c r="AK363" s="285"/>
      <c r="AL363" s="285"/>
      <c r="AM363" s="285"/>
      <c r="AN363" s="285"/>
      <c r="AO363" s="285"/>
      <c r="AP363" s="285"/>
      <c r="AQ363" s="285"/>
      <c r="AR363" s="285"/>
    </row>
    <row r="364" spans="1:44" x14ac:dyDescent="0.25">
      <c r="A364" s="17" t="s">
        <v>191</v>
      </c>
      <c r="B364" s="233"/>
      <c r="C364" s="233"/>
      <c r="D364" s="233"/>
      <c r="E364" s="233"/>
      <c r="F364" s="233"/>
      <c r="G364" s="234"/>
      <c r="H364" s="235"/>
      <c r="I364" s="235"/>
      <c r="J364" s="235"/>
      <c r="K364" s="235"/>
      <c r="L364" s="235"/>
      <c r="M364" s="235"/>
      <c r="N364" s="235"/>
      <c r="O364" s="235"/>
      <c r="P364" s="112"/>
      <c r="Q364" s="112"/>
      <c r="R364" s="285"/>
      <c r="S364" s="285"/>
      <c r="T364" s="285"/>
      <c r="U364" s="285"/>
      <c r="V364" s="285"/>
      <c r="W364" s="285"/>
      <c r="X364" s="285"/>
      <c r="Y364" s="285"/>
      <c r="Z364" s="285"/>
      <c r="AA364" s="285"/>
      <c r="AB364" s="285"/>
      <c r="AC364" s="285"/>
      <c r="AD364" s="285"/>
      <c r="AE364" s="285"/>
      <c r="AF364" s="285"/>
      <c r="AG364" s="285"/>
      <c r="AH364" s="285"/>
      <c r="AI364" s="285"/>
      <c r="AJ364" s="285"/>
      <c r="AK364" s="285"/>
      <c r="AL364" s="285"/>
      <c r="AM364" s="285"/>
      <c r="AN364" s="285"/>
      <c r="AO364" s="285"/>
      <c r="AP364" s="285"/>
      <c r="AQ364" s="285"/>
      <c r="AR364" s="285"/>
    </row>
    <row r="365" spans="1:44" x14ac:dyDescent="0.25">
      <c r="A365" s="338" t="s">
        <v>192</v>
      </c>
      <c r="B365" s="338"/>
      <c r="C365" s="338"/>
      <c r="D365" s="338"/>
      <c r="E365" s="338"/>
      <c r="F365" s="338"/>
      <c r="G365" s="338"/>
      <c r="H365" s="338"/>
      <c r="I365" s="338"/>
      <c r="J365" s="338"/>
      <c r="K365" s="338"/>
      <c r="L365" s="338"/>
      <c r="M365" s="338"/>
      <c r="N365" s="338"/>
      <c r="O365" s="338"/>
      <c r="P365" s="338"/>
      <c r="Q365" s="338"/>
      <c r="R365" s="285"/>
      <c r="S365" s="285"/>
      <c r="T365" s="285"/>
      <c r="U365" s="285"/>
      <c r="V365" s="285"/>
      <c r="W365" s="285"/>
      <c r="X365" s="285"/>
      <c r="Y365" s="285"/>
      <c r="Z365" s="285"/>
      <c r="AA365" s="285"/>
      <c r="AB365" s="285"/>
      <c r="AC365" s="285"/>
      <c r="AD365" s="285"/>
      <c r="AE365" s="285"/>
      <c r="AF365" s="285"/>
      <c r="AG365" s="285"/>
      <c r="AH365" s="285"/>
      <c r="AI365" s="285"/>
      <c r="AJ365" s="285"/>
      <c r="AK365" s="285"/>
      <c r="AL365" s="285"/>
      <c r="AM365" s="285"/>
      <c r="AN365" s="285"/>
      <c r="AO365" s="285"/>
      <c r="AP365" s="285"/>
      <c r="AQ365" s="285"/>
      <c r="AR365" s="285"/>
    </row>
    <row r="366" spans="1:44" x14ac:dyDescent="0.25">
      <c r="A366" s="112"/>
      <c r="B366" s="240"/>
      <c r="C366" s="239"/>
      <c r="D366" s="239"/>
      <c r="E366" s="239"/>
      <c r="F366" s="239"/>
      <c r="G366" s="239"/>
      <c r="H366" s="239"/>
      <c r="I366" s="387"/>
      <c r="J366" s="388"/>
      <c r="K366" s="388"/>
      <c r="L366" s="389"/>
      <c r="M366" s="389"/>
      <c r="N366" s="389"/>
      <c r="O366" s="389"/>
      <c r="P366" s="389"/>
      <c r="Q366" s="389"/>
      <c r="R366" s="285"/>
      <c r="S366" s="285"/>
      <c r="T366" s="285"/>
      <c r="U366" s="285"/>
      <c r="V366" s="285"/>
      <c r="W366" s="285"/>
      <c r="X366" s="285"/>
      <c r="Y366" s="285"/>
      <c r="Z366" s="285"/>
      <c r="AA366" s="285"/>
      <c r="AB366" s="285"/>
      <c r="AC366" s="285"/>
      <c r="AD366" s="285"/>
      <c r="AE366" s="285"/>
      <c r="AF366" s="285"/>
      <c r="AG366" s="285"/>
      <c r="AH366" s="285"/>
      <c r="AI366" s="285"/>
      <c r="AJ366" s="285"/>
      <c r="AK366" s="285"/>
      <c r="AL366" s="285"/>
      <c r="AM366" s="285"/>
      <c r="AN366" s="285"/>
      <c r="AO366" s="285"/>
      <c r="AP366" s="285"/>
      <c r="AQ366" s="285"/>
      <c r="AR366" s="285"/>
    </row>
    <row r="367" spans="1:44" x14ac:dyDescent="0.25">
      <c r="A367" s="112"/>
      <c r="B367" s="251"/>
      <c r="C367" s="251"/>
      <c r="D367" s="251"/>
      <c r="E367" s="251"/>
      <c r="F367" s="251"/>
      <c r="G367" s="251"/>
      <c r="H367" s="251"/>
      <c r="I367" s="251"/>
      <c r="J367" s="349">
        <v>2017</v>
      </c>
      <c r="K367" s="349"/>
      <c r="L367" s="350">
        <v>2018</v>
      </c>
      <c r="M367" s="351"/>
      <c r="N367" s="352">
        <v>2019</v>
      </c>
      <c r="O367" s="351"/>
      <c r="P367" s="352">
        <v>2020</v>
      </c>
      <c r="Q367" s="351"/>
      <c r="R367" s="285"/>
      <c r="S367" s="285"/>
      <c r="T367" s="285"/>
      <c r="U367" s="285"/>
      <c r="V367" s="285"/>
      <c r="W367" s="285"/>
      <c r="X367" s="285"/>
      <c r="Y367" s="285"/>
      <c r="Z367" s="285"/>
      <c r="AA367" s="285"/>
      <c r="AB367" s="285"/>
      <c r="AC367" s="285"/>
      <c r="AD367" s="285"/>
      <c r="AE367" s="285"/>
      <c r="AF367" s="285"/>
      <c r="AG367" s="285"/>
      <c r="AH367" s="285"/>
      <c r="AI367" s="285"/>
      <c r="AJ367" s="285"/>
      <c r="AK367" s="285"/>
      <c r="AL367" s="285"/>
      <c r="AM367" s="285"/>
      <c r="AN367" s="285"/>
      <c r="AO367" s="285"/>
      <c r="AP367" s="285"/>
      <c r="AQ367" s="285"/>
      <c r="AR367" s="285"/>
    </row>
    <row r="368" spans="1:44" x14ac:dyDescent="0.25">
      <c r="A368" s="262" t="s">
        <v>2</v>
      </c>
      <c r="B368" s="242" t="s">
        <v>3</v>
      </c>
      <c r="C368" s="275" t="s">
        <v>4</v>
      </c>
      <c r="D368" s="275" t="s">
        <v>69</v>
      </c>
      <c r="E368" s="275" t="s">
        <v>67</v>
      </c>
      <c r="F368" s="275" t="s">
        <v>68</v>
      </c>
      <c r="G368" s="275" t="s">
        <v>70</v>
      </c>
      <c r="H368" s="276" t="s">
        <v>95</v>
      </c>
      <c r="I368" s="253" t="s">
        <v>5</v>
      </c>
      <c r="J368" s="272" t="s">
        <v>105</v>
      </c>
      <c r="K368" s="273" t="s">
        <v>285</v>
      </c>
      <c r="L368" s="243" t="s">
        <v>105</v>
      </c>
      <c r="M368" s="243" t="s">
        <v>285</v>
      </c>
      <c r="N368" s="243" t="s">
        <v>105</v>
      </c>
      <c r="O368" s="243" t="s">
        <v>285</v>
      </c>
      <c r="P368" s="243" t="s">
        <v>105</v>
      </c>
      <c r="Q368" s="243" t="s">
        <v>285</v>
      </c>
      <c r="R368" s="285"/>
      <c r="S368" s="285"/>
      <c r="T368" s="285"/>
      <c r="U368" s="285"/>
      <c r="V368" s="285"/>
      <c r="W368" s="285"/>
      <c r="X368" s="285"/>
      <c r="Y368" s="285"/>
      <c r="Z368" s="285"/>
      <c r="AA368" s="285"/>
      <c r="AB368" s="285"/>
      <c r="AC368" s="285"/>
      <c r="AD368" s="285"/>
      <c r="AE368" s="285"/>
      <c r="AF368" s="285"/>
      <c r="AG368" s="285"/>
      <c r="AH368" s="285"/>
      <c r="AI368" s="285"/>
      <c r="AJ368" s="285"/>
      <c r="AK368" s="285"/>
      <c r="AL368" s="285"/>
      <c r="AM368" s="285"/>
      <c r="AN368" s="285"/>
      <c r="AO368" s="285"/>
      <c r="AP368" s="285"/>
      <c r="AQ368" s="285"/>
      <c r="AR368" s="285"/>
    </row>
    <row r="369" spans="1:44" x14ac:dyDescent="0.25">
      <c r="A369" s="333" t="s">
        <v>371</v>
      </c>
      <c r="B369" s="353" t="s">
        <v>6</v>
      </c>
      <c r="C369" s="354" t="s">
        <v>372</v>
      </c>
      <c r="D369" s="354" t="s">
        <v>99</v>
      </c>
      <c r="E369" s="354" t="s">
        <v>376</v>
      </c>
      <c r="F369" s="354" t="s">
        <v>79</v>
      </c>
      <c r="G369" s="354" t="s">
        <v>193</v>
      </c>
      <c r="H369" s="309" t="s">
        <v>264</v>
      </c>
      <c r="I369" s="153"/>
      <c r="J369" s="153"/>
      <c r="K369" s="153"/>
      <c r="L369" s="153"/>
      <c r="M369" s="153"/>
      <c r="N369" s="153"/>
      <c r="O369" s="153"/>
      <c r="P369" s="153"/>
      <c r="Q369" s="153"/>
      <c r="R369" s="285"/>
      <c r="S369" s="285"/>
      <c r="T369" s="285"/>
      <c r="U369" s="285"/>
      <c r="V369" s="285"/>
      <c r="W369" s="285"/>
      <c r="X369" s="285"/>
      <c r="Y369" s="285"/>
      <c r="Z369" s="285"/>
      <c r="AA369" s="285"/>
      <c r="AB369" s="285"/>
      <c r="AC369" s="285"/>
      <c r="AD369" s="285"/>
      <c r="AE369" s="285"/>
      <c r="AF369" s="285"/>
      <c r="AG369" s="285"/>
      <c r="AH369" s="285"/>
      <c r="AI369" s="285"/>
      <c r="AJ369" s="285"/>
      <c r="AK369" s="285"/>
      <c r="AL369" s="285"/>
      <c r="AM369" s="285"/>
      <c r="AN369" s="285"/>
      <c r="AO369" s="285"/>
      <c r="AP369" s="285"/>
      <c r="AQ369" s="285"/>
      <c r="AR369" s="285"/>
    </row>
    <row r="370" spans="1:44" x14ac:dyDescent="0.25">
      <c r="A370" s="333"/>
      <c r="B370" s="353"/>
      <c r="C370" s="354"/>
      <c r="D370" s="354"/>
      <c r="E370" s="354"/>
      <c r="F370" s="354"/>
      <c r="G370" s="354"/>
      <c r="H370" s="299" t="s">
        <v>89</v>
      </c>
      <c r="I370" s="153">
        <v>0</v>
      </c>
      <c r="J370" s="153"/>
      <c r="K370" s="153"/>
      <c r="L370" s="153">
        <v>4635</v>
      </c>
      <c r="M370" s="153"/>
      <c r="N370" s="153">
        <v>4635</v>
      </c>
      <c r="O370" s="153"/>
      <c r="P370" s="153"/>
      <c r="Q370" s="153"/>
      <c r="R370" s="285"/>
      <c r="S370" s="285"/>
      <c r="T370" s="285"/>
      <c r="U370" s="285"/>
      <c r="V370" s="285"/>
      <c r="W370" s="285"/>
      <c r="X370" s="285"/>
      <c r="Y370" s="285"/>
      <c r="Z370" s="285"/>
      <c r="AA370" s="285"/>
      <c r="AB370" s="285"/>
      <c r="AC370" s="285"/>
      <c r="AD370" s="285"/>
      <c r="AE370" s="285"/>
      <c r="AF370" s="285"/>
      <c r="AG370" s="285"/>
      <c r="AH370" s="285"/>
      <c r="AI370" s="285"/>
      <c r="AJ370" s="285"/>
      <c r="AK370" s="285"/>
      <c r="AL370" s="285"/>
      <c r="AM370" s="285"/>
      <c r="AN370" s="285"/>
      <c r="AO370" s="285"/>
      <c r="AP370" s="285"/>
      <c r="AQ370" s="285"/>
      <c r="AR370" s="285"/>
    </row>
    <row r="371" spans="1:44" x14ac:dyDescent="0.25">
      <c r="A371" s="333"/>
      <c r="B371" s="353"/>
      <c r="C371" s="354"/>
      <c r="D371" s="354"/>
      <c r="E371" s="354"/>
      <c r="F371" s="354"/>
      <c r="G371" s="354"/>
      <c r="H371" s="299" t="s">
        <v>0</v>
      </c>
      <c r="I371" s="153">
        <v>0</v>
      </c>
      <c r="J371" s="153"/>
      <c r="K371" s="153"/>
      <c r="L371" s="153">
        <v>105</v>
      </c>
      <c r="M371" s="153"/>
      <c r="N371" s="153">
        <v>105</v>
      </c>
      <c r="O371" s="153"/>
      <c r="P371" s="153"/>
      <c r="Q371" s="153"/>
      <c r="R371" s="285"/>
      <c r="S371" s="285"/>
      <c r="T371" s="285"/>
      <c r="U371" s="285"/>
      <c r="V371" s="285"/>
      <c r="W371" s="285"/>
      <c r="X371" s="285"/>
      <c r="Y371" s="285"/>
      <c r="Z371" s="285"/>
      <c r="AA371" s="285"/>
      <c r="AB371" s="285"/>
      <c r="AC371" s="285"/>
      <c r="AD371" s="285"/>
      <c r="AE371" s="285"/>
      <c r="AF371" s="285"/>
      <c r="AG371" s="285"/>
      <c r="AH371" s="285"/>
      <c r="AI371" s="285"/>
      <c r="AJ371" s="285"/>
      <c r="AK371" s="285"/>
      <c r="AL371" s="285"/>
      <c r="AM371" s="285"/>
      <c r="AN371" s="285"/>
      <c r="AO371" s="285"/>
      <c r="AP371" s="285"/>
      <c r="AQ371" s="285"/>
      <c r="AR371" s="285"/>
    </row>
    <row r="372" spans="1:44" x14ac:dyDescent="0.25">
      <c r="A372" s="333"/>
      <c r="B372" s="353"/>
      <c r="C372" s="354"/>
      <c r="D372" s="354"/>
      <c r="E372" s="354"/>
      <c r="F372" s="354"/>
      <c r="G372" s="354"/>
      <c r="H372" s="299" t="s">
        <v>1</v>
      </c>
      <c r="I372" s="153">
        <v>0</v>
      </c>
      <c r="J372" s="153"/>
      <c r="K372" s="153"/>
      <c r="L372" s="153">
        <v>600</v>
      </c>
      <c r="M372" s="153"/>
      <c r="N372" s="153">
        <v>600</v>
      </c>
      <c r="O372" s="153"/>
      <c r="P372" s="153"/>
      <c r="Q372" s="153"/>
      <c r="R372" s="285"/>
      <c r="S372" s="285"/>
      <c r="T372" s="285"/>
      <c r="U372" s="285"/>
      <c r="V372" s="285"/>
      <c r="W372" s="285"/>
      <c r="X372" s="285"/>
      <c r="Y372" s="285"/>
      <c r="Z372" s="285"/>
      <c r="AA372" s="285"/>
      <c r="AB372" s="285"/>
      <c r="AC372" s="285"/>
      <c r="AD372" s="285"/>
      <c r="AE372" s="285"/>
      <c r="AF372" s="285"/>
      <c r="AG372" s="285"/>
      <c r="AH372" s="285"/>
      <c r="AI372" s="285"/>
      <c r="AJ372" s="285"/>
      <c r="AK372" s="285"/>
      <c r="AL372" s="285"/>
      <c r="AM372" s="285"/>
      <c r="AN372" s="285"/>
      <c r="AO372" s="285"/>
      <c r="AP372" s="285"/>
      <c r="AQ372" s="285"/>
      <c r="AR372" s="285"/>
    </row>
    <row r="373" spans="1:44" ht="147.75" customHeight="1" x14ac:dyDescent="0.25">
      <c r="A373" s="333"/>
      <c r="B373" s="353"/>
      <c r="C373" s="354"/>
      <c r="D373" s="354"/>
      <c r="E373" s="354"/>
      <c r="F373" s="354"/>
      <c r="G373" s="354"/>
      <c r="H373" s="299" t="s">
        <v>90</v>
      </c>
      <c r="I373" s="153">
        <v>0</v>
      </c>
      <c r="J373" s="153"/>
      <c r="K373" s="153"/>
      <c r="L373" s="153">
        <v>2660</v>
      </c>
      <c r="M373" s="153"/>
      <c r="N373" s="153">
        <v>2660</v>
      </c>
      <c r="O373" s="153"/>
      <c r="P373" s="153"/>
      <c r="Q373" s="153"/>
      <c r="R373" s="285"/>
      <c r="S373" s="285"/>
      <c r="T373" s="285"/>
      <c r="U373" s="285"/>
      <c r="V373" s="285"/>
      <c r="W373" s="285"/>
      <c r="X373" s="285"/>
      <c r="Y373" s="285"/>
      <c r="Z373" s="285"/>
      <c r="AA373" s="285"/>
      <c r="AB373" s="285"/>
      <c r="AC373" s="285"/>
      <c r="AD373" s="285"/>
      <c r="AE373" s="285"/>
      <c r="AF373" s="285"/>
      <c r="AG373" s="285"/>
      <c r="AH373" s="285"/>
      <c r="AI373" s="285"/>
      <c r="AJ373" s="285"/>
      <c r="AK373" s="285"/>
      <c r="AL373" s="285"/>
      <c r="AM373" s="285"/>
      <c r="AN373" s="285"/>
      <c r="AO373" s="285"/>
      <c r="AP373" s="285"/>
      <c r="AQ373" s="285"/>
      <c r="AR373" s="285"/>
    </row>
    <row r="374" spans="1:44" x14ac:dyDescent="0.25">
      <c r="A374" s="333"/>
      <c r="B374" s="353" t="s">
        <v>9</v>
      </c>
      <c r="C374" s="354" t="s">
        <v>65</v>
      </c>
      <c r="D374" s="354" t="s">
        <v>99</v>
      </c>
      <c r="E374" s="354" t="s">
        <v>194</v>
      </c>
      <c r="F374" s="354" t="s">
        <v>79</v>
      </c>
      <c r="G374" s="354" t="s">
        <v>188</v>
      </c>
      <c r="H374" s="309" t="s">
        <v>264</v>
      </c>
      <c r="I374" s="153"/>
      <c r="J374" s="153"/>
      <c r="K374" s="153"/>
      <c r="L374" s="153"/>
      <c r="M374" s="153"/>
      <c r="N374" s="153"/>
      <c r="O374" s="153"/>
      <c r="P374" s="153"/>
      <c r="Q374" s="153"/>
      <c r="R374" s="285"/>
      <c r="S374" s="285"/>
      <c r="T374" s="285"/>
      <c r="U374" s="285"/>
      <c r="V374" s="285"/>
      <c r="W374" s="285"/>
      <c r="X374" s="285"/>
      <c r="Y374" s="285"/>
      <c r="Z374" s="285"/>
      <c r="AA374" s="285"/>
      <c r="AB374" s="285"/>
      <c r="AC374" s="285"/>
      <c r="AD374" s="285"/>
      <c r="AE374" s="285"/>
      <c r="AF374" s="285"/>
      <c r="AG374" s="285"/>
      <c r="AH374" s="285"/>
      <c r="AI374" s="285"/>
      <c r="AJ374" s="285"/>
      <c r="AK374" s="285"/>
      <c r="AL374" s="285"/>
      <c r="AM374" s="285"/>
      <c r="AN374" s="285"/>
      <c r="AO374" s="285"/>
      <c r="AP374" s="285"/>
      <c r="AQ374" s="285"/>
      <c r="AR374" s="285"/>
    </row>
    <row r="375" spans="1:44" x14ac:dyDescent="0.25">
      <c r="A375" s="333"/>
      <c r="B375" s="353"/>
      <c r="C375" s="354"/>
      <c r="D375" s="354"/>
      <c r="E375" s="354"/>
      <c r="F375" s="354"/>
      <c r="G375" s="354"/>
      <c r="H375" s="299" t="s">
        <v>89</v>
      </c>
      <c r="I375" s="153">
        <v>0</v>
      </c>
      <c r="J375" s="153"/>
      <c r="K375" s="153"/>
      <c r="L375" s="153">
        <v>9270</v>
      </c>
      <c r="M375" s="153"/>
      <c r="N375" s="153">
        <v>9270</v>
      </c>
      <c r="O375" s="153"/>
      <c r="P375" s="153"/>
      <c r="Q375" s="153"/>
      <c r="R375" s="285"/>
      <c r="S375" s="285"/>
      <c r="T375" s="285"/>
      <c r="U375" s="285"/>
      <c r="V375" s="285"/>
      <c r="W375" s="285"/>
      <c r="X375" s="285"/>
      <c r="Y375" s="285"/>
      <c r="Z375" s="285"/>
      <c r="AA375" s="285"/>
      <c r="AB375" s="285"/>
      <c r="AC375" s="285"/>
      <c r="AD375" s="285"/>
      <c r="AE375" s="285"/>
      <c r="AF375" s="285"/>
      <c r="AG375" s="285"/>
      <c r="AH375" s="285"/>
      <c r="AI375" s="285"/>
      <c r="AJ375" s="285"/>
      <c r="AK375" s="285"/>
      <c r="AL375" s="285"/>
      <c r="AM375" s="285"/>
      <c r="AN375" s="285"/>
      <c r="AO375" s="285"/>
      <c r="AP375" s="285"/>
      <c r="AQ375" s="285"/>
      <c r="AR375" s="285"/>
    </row>
    <row r="376" spans="1:44" x14ac:dyDescent="0.25">
      <c r="A376" s="333"/>
      <c r="B376" s="353"/>
      <c r="C376" s="354"/>
      <c r="D376" s="354"/>
      <c r="E376" s="354"/>
      <c r="F376" s="354"/>
      <c r="G376" s="354"/>
      <c r="H376" s="299" t="s">
        <v>0</v>
      </c>
      <c r="I376" s="153">
        <v>0</v>
      </c>
      <c r="J376" s="153"/>
      <c r="K376" s="153"/>
      <c r="L376" s="153">
        <v>209</v>
      </c>
      <c r="M376" s="153"/>
      <c r="N376" s="153">
        <v>209</v>
      </c>
      <c r="O376" s="153"/>
      <c r="P376" s="153"/>
      <c r="Q376" s="153"/>
      <c r="R376" s="285"/>
      <c r="S376" s="285"/>
      <c r="T376" s="285"/>
      <c r="U376" s="285"/>
      <c r="V376" s="285"/>
      <c r="W376" s="285"/>
      <c r="X376" s="285"/>
      <c r="Y376" s="285"/>
      <c r="Z376" s="285"/>
      <c r="AA376" s="285"/>
      <c r="AB376" s="285"/>
      <c r="AC376" s="285"/>
      <c r="AD376" s="285"/>
      <c r="AE376" s="285"/>
      <c r="AF376" s="285"/>
      <c r="AG376" s="285"/>
      <c r="AH376" s="285"/>
      <c r="AI376" s="285"/>
      <c r="AJ376" s="285"/>
      <c r="AK376" s="285"/>
      <c r="AL376" s="285"/>
      <c r="AM376" s="285"/>
      <c r="AN376" s="285"/>
      <c r="AO376" s="285"/>
      <c r="AP376" s="285"/>
      <c r="AQ376" s="285"/>
      <c r="AR376" s="285"/>
    </row>
    <row r="377" spans="1:44" x14ac:dyDescent="0.25">
      <c r="A377" s="333"/>
      <c r="B377" s="353"/>
      <c r="C377" s="354"/>
      <c r="D377" s="354"/>
      <c r="E377" s="354"/>
      <c r="F377" s="354"/>
      <c r="G377" s="354"/>
      <c r="H377" s="299" t="s">
        <v>1</v>
      </c>
      <c r="I377" s="153">
        <v>0</v>
      </c>
      <c r="J377" s="153"/>
      <c r="K377" s="153"/>
      <c r="L377" s="153">
        <v>1200</v>
      </c>
      <c r="M377" s="153"/>
      <c r="N377" s="153">
        <v>1200</v>
      </c>
      <c r="O377" s="153"/>
      <c r="P377" s="153"/>
      <c r="Q377" s="153"/>
      <c r="R377" s="285"/>
      <c r="S377" s="285"/>
      <c r="T377" s="285"/>
      <c r="U377" s="285"/>
      <c r="V377" s="285"/>
      <c r="W377" s="285"/>
      <c r="X377" s="285"/>
      <c r="Y377" s="285"/>
      <c r="Z377" s="285"/>
      <c r="AA377" s="285"/>
      <c r="AB377" s="285"/>
      <c r="AC377" s="285"/>
      <c r="AD377" s="285"/>
      <c r="AE377" s="285"/>
      <c r="AF377" s="285"/>
      <c r="AG377" s="285"/>
      <c r="AH377" s="285"/>
      <c r="AI377" s="285"/>
      <c r="AJ377" s="285"/>
      <c r="AK377" s="285"/>
      <c r="AL377" s="285"/>
      <c r="AM377" s="285"/>
      <c r="AN377" s="285"/>
      <c r="AO377" s="285"/>
      <c r="AP377" s="285"/>
      <c r="AQ377" s="285"/>
      <c r="AR377" s="285"/>
    </row>
    <row r="378" spans="1:44" ht="148.5" customHeight="1" x14ac:dyDescent="0.25">
      <c r="A378" s="333"/>
      <c r="B378" s="353"/>
      <c r="C378" s="354"/>
      <c r="D378" s="354"/>
      <c r="E378" s="354"/>
      <c r="F378" s="354"/>
      <c r="G378" s="354"/>
      <c r="H378" s="299" t="s">
        <v>90</v>
      </c>
      <c r="I378" s="153">
        <v>0</v>
      </c>
      <c r="J378" s="153"/>
      <c r="K378" s="153"/>
      <c r="L378" s="153">
        <v>5321</v>
      </c>
      <c r="M378" s="153"/>
      <c r="N378" s="153">
        <v>5321</v>
      </c>
      <c r="O378" s="153"/>
      <c r="P378" s="153"/>
      <c r="Q378" s="153"/>
      <c r="R378" s="285"/>
      <c r="S378" s="285"/>
      <c r="T378" s="285"/>
      <c r="U378" s="285"/>
      <c r="V378" s="285"/>
      <c r="W378" s="285"/>
      <c r="X378" s="285"/>
      <c r="Y378" s="285"/>
      <c r="Z378" s="285"/>
      <c r="AA378" s="285"/>
      <c r="AB378" s="285"/>
      <c r="AC378" s="285"/>
      <c r="AD378" s="285"/>
      <c r="AE378" s="285"/>
      <c r="AF378" s="285"/>
      <c r="AG378" s="285"/>
      <c r="AH378" s="285"/>
      <c r="AI378" s="285"/>
      <c r="AJ378" s="285"/>
      <c r="AK378" s="285"/>
      <c r="AL378" s="285"/>
      <c r="AM378" s="285"/>
      <c r="AN378" s="285"/>
      <c r="AO378" s="285"/>
      <c r="AP378" s="285"/>
      <c r="AQ378" s="285"/>
      <c r="AR378" s="285"/>
    </row>
    <row r="379" spans="1:44" x14ac:dyDescent="0.25">
      <c r="A379" s="333"/>
      <c r="B379" s="353" t="s">
        <v>10</v>
      </c>
      <c r="C379" s="354" t="s">
        <v>283</v>
      </c>
      <c r="D379" s="354" t="s">
        <v>99</v>
      </c>
      <c r="E379" s="354" t="s">
        <v>373</v>
      </c>
      <c r="F379" s="354" t="s">
        <v>195</v>
      </c>
      <c r="G379" s="354" t="s">
        <v>187</v>
      </c>
      <c r="H379" s="277" t="s">
        <v>94</v>
      </c>
      <c r="I379" s="153">
        <v>0</v>
      </c>
      <c r="J379" s="153"/>
      <c r="K379" s="153"/>
      <c r="L379" s="153">
        <v>468</v>
      </c>
      <c r="M379" s="153"/>
      <c r="N379" s="153">
        <v>620</v>
      </c>
      <c r="O379" s="153"/>
      <c r="P379" s="153"/>
      <c r="Q379" s="153"/>
      <c r="R379" s="285"/>
      <c r="S379" s="285"/>
      <c r="T379" s="285"/>
      <c r="U379" s="285"/>
      <c r="V379" s="285"/>
      <c r="W379" s="285"/>
      <c r="X379" s="285"/>
      <c r="Y379" s="285"/>
      <c r="Z379" s="285"/>
      <c r="AA379" s="285"/>
      <c r="AB379" s="285"/>
      <c r="AC379" s="285"/>
      <c r="AD379" s="285"/>
      <c r="AE379" s="285"/>
      <c r="AF379" s="285"/>
      <c r="AG379" s="285"/>
      <c r="AH379" s="285"/>
      <c r="AI379" s="285"/>
      <c r="AJ379" s="285"/>
      <c r="AK379" s="285"/>
      <c r="AL379" s="285"/>
      <c r="AM379" s="285"/>
      <c r="AN379" s="285"/>
      <c r="AO379" s="285"/>
      <c r="AP379" s="285"/>
      <c r="AQ379" s="285"/>
      <c r="AR379" s="285"/>
    </row>
    <row r="380" spans="1:44" x14ac:dyDescent="0.25">
      <c r="A380" s="333"/>
      <c r="B380" s="353"/>
      <c r="C380" s="354"/>
      <c r="D380" s="354"/>
      <c r="E380" s="354"/>
      <c r="F380" s="354"/>
      <c r="G380" s="354"/>
      <c r="H380" s="305"/>
      <c r="I380" s="153"/>
      <c r="J380" s="153"/>
      <c r="K380" s="153"/>
      <c r="L380" s="153"/>
      <c r="M380" s="153"/>
      <c r="N380" s="153"/>
      <c r="O380" s="153"/>
      <c r="P380" s="153"/>
      <c r="Q380" s="153"/>
      <c r="R380" s="285"/>
      <c r="S380" s="285"/>
      <c r="T380" s="285"/>
      <c r="U380" s="285"/>
      <c r="V380" s="285"/>
      <c r="W380" s="285"/>
      <c r="X380" s="285"/>
      <c r="Y380" s="285"/>
      <c r="Z380" s="285"/>
      <c r="AA380" s="285"/>
      <c r="AB380" s="285"/>
      <c r="AC380" s="285"/>
      <c r="AD380" s="285"/>
      <c r="AE380" s="285"/>
      <c r="AF380" s="285"/>
      <c r="AG380" s="285"/>
      <c r="AH380" s="285"/>
      <c r="AI380" s="285"/>
      <c r="AJ380" s="285"/>
      <c r="AK380" s="285"/>
      <c r="AL380" s="285"/>
      <c r="AM380" s="285"/>
      <c r="AN380" s="285"/>
      <c r="AO380" s="285"/>
      <c r="AP380" s="285"/>
      <c r="AQ380" s="285"/>
      <c r="AR380" s="285"/>
    </row>
    <row r="381" spans="1:44" x14ac:dyDescent="0.25">
      <c r="A381" s="333"/>
      <c r="B381" s="353"/>
      <c r="C381" s="354"/>
      <c r="D381" s="354"/>
      <c r="E381" s="354"/>
      <c r="F381" s="354"/>
      <c r="G381" s="354"/>
      <c r="H381" s="305"/>
      <c r="I381" s="153"/>
      <c r="J381" s="153"/>
      <c r="K381" s="153"/>
      <c r="L381" s="153"/>
      <c r="M381" s="153"/>
      <c r="N381" s="153"/>
      <c r="O381" s="153"/>
      <c r="P381" s="153"/>
      <c r="Q381" s="153"/>
      <c r="R381" s="285"/>
      <c r="S381" s="285"/>
      <c r="T381" s="285"/>
      <c r="U381" s="285"/>
      <c r="V381" s="285"/>
      <c r="W381" s="285"/>
      <c r="X381" s="285"/>
      <c r="Y381" s="285"/>
      <c r="Z381" s="285"/>
      <c r="AA381" s="285"/>
      <c r="AB381" s="285"/>
      <c r="AC381" s="285"/>
      <c r="AD381" s="285"/>
      <c r="AE381" s="285"/>
      <c r="AF381" s="285"/>
      <c r="AG381" s="285"/>
      <c r="AH381" s="285"/>
      <c r="AI381" s="285"/>
      <c r="AJ381" s="285"/>
      <c r="AK381" s="285"/>
      <c r="AL381" s="285"/>
      <c r="AM381" s="285"/>
      <c r="AN381" s="285"/>
      <c r="AO381" s="285"/>
      <c r="AP381" s="285"/>
      <c r="AQ381" s="285"/>
      <c r="AR381" s="285"/>
    </row>
    <row r="382" spans="1:44" ht="69.599999999999994" customHeight="1" x14ac:dyDescent="0.25">
      <c r="A382" s="333"/>
      <c r="B382" s="353"/>
      <c r="C382" s="354"/>
      <c r="D382" s="354"/>
      <c r="E382" s="354"/>
      <c r="F382" s="354"/>
      <c r="G382" s="354"/>
      <c r="H382" s="305"/>
      <c r="I382" s="153"/>
      <c r="J382" s="153"/>
      <c r="K382" s="153"/>
      <c r="L382" s="153"/>
      <c r="M382" s="153"/>
      <c r="N382" s="153"/>
      <c r="O382" s="153"/>
      <c r="P382" s="153"/>
      <c r="Q382" s="153"/>
      <c r="R382" s="285"/>
      <c r="S382" s="285"/>
      <c r="T382" s="285"/>
      <c r="U382" s="285"/>
      <c r="V382" s="285"/>
      <c r="W382" s="285"/>
      <c r="X382" s="285"/>
      <c r="Y382" s="285"/>
      <c r="Z382" s="285"/>
      <c r="AA382" s="285"/>
      <c r="AB382" s="285"/>
      <c r="AC382" s="285"/>
      <c r="AD382" s="285"/>
      <c r="AE382" s="285"/>
      <c r="AF382" s="285"/>
      <c r="AG382" s="285"/>
      <c r="AH382" s="285"/>
      <c r="AI382" s="285"/>
      <c r="AJ382" s="285"/>
      <c r="AK382" s="285"/>
      <c r="AL382" s="285"/>
      <c r="AM382" s="285"/>
      <c r="AN382" s="285"/>
      <c r="AO382" s="285"/>
      <c r="AP382" s="285"/>
      <c r="AQ382" s="285"/>
      <c r="AR382" s="285"/>
    </row>
    <row r="383" spans="1:44" ht="15" customHeight="1" x14ac:dyDescent="0.25">
      <c r="A383" s="333"/>
      <c r="B383" s="367" t="s">
        <v>14</v>
      </c>
      <c r="C383" s="370" t="s">
        <v>344</v>
      </c>
      <c r="D383" s="370" t="s">
        <v>103</v>
      </c>
      <c r="E383" s="370" t="s">
        <v>377</v>
      </c>
      <c r="F383" s="370" t="s">
        <v>378</v>
      </c>
      <c r="G383" s="373" t="s">
        <v>187</v>
      </c>
      <c r="H383" s="309" t="s">
        <v>264</v>
      </c>
      <c r="I383" s="167"/>
      <c r="J383" s="164"/>
      <c r="K383" s="164"/>
      <c r="L383" s="164"/>
      <c r="N383" s="164">
        <v>251</v>
      </c>
      <c r="O383" s="164"/>
      <c r="P383" s="164"/>
      <c r="Q383" s="164"/>
      <c r="R383" s="285"/>
      <c r="S383" s="285"/>
      <c r="T383" s="285"/>
      <c r="U383" s="285"/>
      <c r="V383" s="285"/>
      <c r="W383" s="285"/>
      <c r="X383" s="285"/>
      <c r="Y383" s="285"/>
      <c r="Z383" s="285"/>
      <c r="AA383" s="285"/>
      <c r="AB383" s="285"/>
      <c r="AC383" s="285"/>
      <c r="AD383" s="285"/>
      <c r="AE383" s="285"/>
      <c r="AF383" s="285"/>
      <c r="AG383" s="285"/>
      <c r="AH383" s="285"/>
      <c r="AI383" s="285"/>
      <c r="AJ383" s="285"/>
      <c r="AK383" s="285"/>
      <c r="AL383" s="285"/>
      <c r="AM383" s="285"/>
      <c r="AN383" s="285"/>
      <c r="AO383" s="285"/>
      <c r="AP383" s="285"/>
      <c r="AQ383" s="285"/>
      <c r="AR383" s="285"/>
    </row>
    <row r="384" spans="1:44" x14ac:dyDescent="0.25">
      <c r="A384" s="333"/>
      <c r="B384" s="368"/>
      <c r="C384" s="371"/>
      <c r="D384" s="371"/>
      <c r="E384" s="371"/>
      <c r="F384" s="371"/>
      <c r="G384" s="374"/>
      <c r="H384" s="299"/>
      <c r="I384" s="167"/>
      <c r="J384" s="164"/>
      <c r="K384" s="164"/>
      <c r="L384" s="164"/>
      <c r="M384" s="164"/>
      <c r="N384" s="164"/>
      <c r="O384" s="164"/>
      <c r="P384" s="164"/>
      <c r="Q384" s="164"/>
      <c r="R384" s="285"/>
      <c r="S384" s="285"/>
      <c r="T384" s="285"/>
      <c r="U384" s="285"/>
      <c r="V384" s="285"/>
      <c r="W384" s="285"/>
      <c r="X384" s="285"/>
      <c r="Y384" s="285"/>
      <c r="Z384" s="285"/>
      <c r="AA384" s="285"/>
      <c r="AB384" s="285"/>
      <c r="AC384" s="285"/>
      <c r="AD384" s="285"/>
      <c r="AE384" s="285"/>
      <c r="AF384" s="285"/>
      <c r="AG384" s="285"/>
      <c r="AH384" s="285"/>
      <c r="AI384" s="285"/>
      <c r="AJ384" s="285"/>
      <c r="AK384" s="285"/>
      <c r="AL384" s="285"/>
      <c r="AM384" s="285"/>
      <c r="AN384" s="285"/>
      <c r="AO384" s="285"/>
      <c r="AP384" s="285"/>
      <c r="AQ384" s="285"/>
      <c r="AR384" s="285"/>
    </row>
    <row r="385" spans="1:44" x14ac:dyDescent="0.25">
      <c r="A385" s="333"/>
      <c r="B385" s="368"/>
      <c r="C385" s="371"/>
      <c r="D385" s="371"/>
      <c r="E385" s="371"/>
      <c r="F385" s="371"/>
      <c r="G385" s="374"/>
      <c r="H385" s="299"/>
      <c r="I385" s="167"/>
      <c r="J385" s="164"/>
      <c r="K385" s="164"/>
      <c r="L385" s="164"/>
      <c r="M385" s="164"/>
      <c r="N385" s="164"/>
      <c r="O385" s="164"/>
      <c r="P385" s="164"/>
      <c r="Q385" s="164"/>
      <c r="R385" s="285"/>
      <c r="S385" s="285"/>
      <c r="T385" s="285"/>
      <c r="U385" s="285"/>
      <c r="V385" s="285"/>
      <c r="W385" s="285"/>
      <c r="X385" s="285"/>
      <c r="Y385" s="285"/>
      <c r="Z385" s="285"/>
      <c r="AA385" s="285"/>
      <c r="AB385" s="285"/>
      <c r="AC385" s="285"/>
      <c r="AD385" s="285"/>
      <c r="AE385" s="285"/>
      <c r="AF385" s="285"/>
      <c r="AG385" s="285"/>
      <c r="AH385" s="285"/>
      <c r="AI385" s="285"/>
      <c r="AJ385" s="285"/>
      <c r="AK385" s="285"/>
      <c r="AL385" s="285"/>
      <c r="AM385" s="285"/>
      <c r="AN385" s="285"/>
      <c r="AO385" s="285"/>
      <c r="AP385" s="285"/>
      <c r="AQ385" s="285"/>
      <c r="AR385" s="285"/>
    </row>
    <row r="386" spans="1:44" ht="42.75" customHeight="1" x14ac:dyDescent="0.25">
      <c r="A386" s="333"/>
      <c r="B386" s="369"/>
      <c r="C386" s="372"/>
      <c r="D386" s="372"/>
      <c r="E386" s="372"/>
      <c r="F386" s="372"/>
      <c r="G386" s="375"/>
      <c r="H386" s="299"/>
      <c r="I386" s="167"/>
      <c r="J386" s="164"/>
      <c r="K386" s="164"/>
      <c r="L386" s="164"/>
      <c r="M386" s="164"/>
      <c r="N386" s="164"/>
      <c r="O386" s="164"/>
      <c r="P386" s="164"/>
      <c r="Q386" s="164"/>
      <c r="R386" s="285"/>
      <c r="S386" s="285"/>
      <c r="T386" s="285"/>
      <c r="U386" s="285"/>
      <c r="V386" s="285"/>
      <c r="W386" s="285"/>
      <c r="X386" s="285"/>
      <c r="Y386" s="285"/>
      <c r="Z386" s="285"/>
      <c r="AA386" s="285"/>
      <c r="AB386" s="285"/>
      <c r="AC386" s="285"/>
      <c r="AD386" s="285"/>
      <c r="AE386" s="285"/>
      <c r="AF386" s="285"/>
      <c r="AG386" s="285"/>
      <c r="AH386" s="285"/>
      <c r="AI386" s="285"/>
      <c r="AJ386" s="285"/>
      <c r="AK386" s="285"/>
      <c r="AL386" s="285"/>
      <c r="AM386" s="285"/>
      <c r="AN386" s="285"/>
      <c r="AO386" s="285"/>
      <c r="AP386" s="285"/>
      <c r="AQ386" s="285"/>
      <c r="AR386" s="285"/>
    </row>
    <row r="387" spans="1:44" x14ac:dyDescent="0.25">
      <c r="A387" s="112"/>
      <c r="B387" s="112"/>
      <c r="C387" s="300"/>
      <c r="D387" s="300"/>
      <c r="E387" s="300"/>
      <c r="F387" s="300"/>
      <c r="G387" s="300"/>
      <c r="H387" s="300"/>
      <c r="I387" s="112"/>
      <c r="J387" s="112"/>
      <c r="K387" s="112"/>
      <c r="L387" s="112"/>
      <c r="M387" s="112"/>
      <c r="N387" s="112"/>
      <c r="O387" s="112"/>
      <c r="P387" s="112"/>
      <c r="Q387" s="112"/>
      <c r="R387" s="285"/>
      <c r="S387" s="285"/>
      <c r="T387" s="285"/>
      <c r="U387" s="285"/>
      <c r="V387" s="285"/>
      <c r="W387" s="285"/>
      <c r="X387" s="285"/>
      <c r="Y387" s="285"/>
      <c r="Z387" s="285"/>
      <c r="AA387" s="285"/>
      <c r="AB387" s="285"/>
      <c r="AC387" s="285"/>
      <c r="AD387" s="285"/>
      <c r="AE387" s="285"/>
      <c r="AF387" s="285"/>
      <c r="AG387" s="285"/>
      <c r="AH387" s="285"/>
      <c r="AI387" s="285"/>
      <c r="AJ387" s="285"/>
      <c r="AK387" s="285"/>
      <c r="AL387" s="285"/>
      <c r="AM387" s="285"/>
      <c r="AN387" s="285"/>
      <c r="AO387" s="285"/>
      <c r="AP387" s="285"/>
      <c r="AQ387" s="285"/>
      <c r="AR387" s="285"/>
    </row>
    <row r="388" spans="1:44" x14ac:dyDescent="0.25">
      <c r="A388" s="17" t="s">
        <v>196</v>
      </c>
      <c r="B388" s="233"/>
      <c r="C388" s="233"/>
      <c r="D388" s="233"/>
      <c r="E388" s="233"/>
      <c r="F388" s="233"/>
      <c r="G388" s="234"/>
      <c r="H388" s="235"/>
      <c r="I388" s="235"/>
      <c r="J388" s="235"/>
      <c r="K388" s="235"/>
      <c r="L388" s="235"/>
      <c r="M388" s="235"/>
      <c r="N388" s="235"/>
      <c r="O388" s="235"/>
      <c r="P388" s="112"/>
      <c r="Q388" s="112"/>
      <c r="R388" s="285"/>
      <c r="S388" s="285"/>
      <c r="T388" s="285"/>
      <c r="U388" s="285"/>
      <c r="V388" s="285"/>
      <c r="W388" s="285"/>
      <c r="X388" s="285"/>
      <c r="Y388" s="285"/>
      <c r="Z388" s="285"/>
      <c r="AA388" s="285"/>
      <c r="AB388" s="285"/>
      <c r="AC388" s="285"/>
      <c r="AD388" s="285"/>
      <c r="AE388" s="285"/>
      <c r="AF388" s="285"/>
      <c r="AG388" s="285"/>
      <c r="AH388" s="285"/>
      <c r="AI388" s="285"/>
      <c r="AJ388" s="285"/>
      <c r="AK388" s="285"/>
      <c r="AL388" s="285"/>
      <c r="AM388" s="285"/>
      <c r="AN388" s="285"/>
      <c r="AO388" s="285"/>
      <c r="AP388" s="285"/>
      <c r="AQ388" s="285"/>
      <c r="AR388" s="285"/>
    </row>
    <row r="389" spans="1:44" x14ac:dyDescent="0.25">
      <c r="A389" s="338" t="s">
        <v>197</v>
      </c>
      <c r="B389" s="338"/>
      <c r="C389" s="338"/>
      <c r="D389" s="338"/>
      <c r="E389" s="338"/>
      <c r="F389" s="338"/>
      <c r="G389" s="338"/>
      <c r="H389" s="338"/>
      <c r="I389" s="338"/>
      <c r="J389" s="338"/>
      <c r="K389" s="338"/>
      <c r="L389" s="338"/>
      <c r="M389" s="338"/>
      <c r="N389" s="338"/>
      <c r="O389" s="338"/>
      <c r="P389" s="338"/>
      <c r="Q389" s="338"/>
      <c r="R389" s="285"/>
      <c r="S389" s="285"/>
      <c r="T389" s="285"/>
      <c r="U389" s="285"/>
      <c r="V389" s="285"/>
      <c r="W389" s="285"/>
      <c r="X389" s="285"/>
      <c r="Y389" s="285"/>
      <c r="Z389" s="285"/>
      <c r="AA389" s="285"/>
      <c r="AB389" s="285"/>
      <c r="AC389" s="285"/>
      <c r="AD389" s="285"/>
      <c r="AE389" s="285"/>
      <c r="AF389" s="285"/>
      <c r="AG389" s="285"/>
      <c r="AH389" s="285"/>
      <c r="AI389" s="285"/>
      <c r="AJ389" s="285"/>
      <c r="AK389" s="285"/>
      <c r="AL389" s="285"/>
      <c r="AM389" s="285"/>
      <c r="AN389" s="285"/>
      <c r="AO389" s="285"/>
      <c r="AP389" s="285"/>
      <c r="AQ389" s="285"/>
      <c r="AR389" s="285"/>
    </row>
    <row r="390" spans="1:44" x14ac:dyDescent="0.25">
      <c r="A390" s="338" t="s">
        <v>284</v>
      </c>
      <c r="B390" s="338"/>
      <c r="C390" s="338"/>
      <c r="D390" s="338"/>
      <c r="E390" s="338"/>
      <c r="F390" s="338"/>
      <c r="G390" s="338"/>
      <c r="H390" s="338"/>
      <c r="I390" s="338"/>
      <c r="J390" s="338"/>
      <c r="K390" s="338"/>
      <c r="L390" s="338"/>
      <c r="M390" s="338"/>
      <c r="N390" s="338"/>
      <c r="O390" s="338"/>
      <c r="P390" s="338"/>
      <c r="Q390" s="338"/>
      <c r="R390" s="285"/>
      <c r="S390" s="285"/>
      <c r="T390" s="285"/>
      <c r="U390" s="285"/>
      <c r="V390" s="285"/>
      <c r="W390" s="285"/>
      <c r="X390" s="285"/>
      <c r="Y390" s="285"/>
      <c r="Z390" s="285"/>
      <c r="AA390" s="285"/>
      <c r="AB390" s="285"/>
      <c r="AC390" s="285"/>
      <c r="AD390" s="285"/>
      <c r="AE390" s="285"/>
      <c r="AF390" s="285"/>
      <c r="AG390" s="285"/>
      <c r="AH390" s="285"/>
      <c r="AI390" s="285"/>
      <c r="AJ390" s="285"/>
      <c r="AK390" s="285"/>
      <c r="AL390" s="285"/>
      <c r="AM390" s="285"/>
      <c r="AN390" s="285"/>
      <c r="AO390" s="285"/>
      <c r="AP390" s="285"/>
      <c r="AQ390" s="285"/>
      <c r="AR390" s="285"/>
    </row>
    <row r="391" spans="1:44" x14ac:dyDescent="0.25">
      <c r="A391" s="338" t="s">
        <v>345</v>
      </c>
      <c r="B391" s="338"/>
      <c r="C391" s="338"/>
      <c r="D391" s="338"/>
      <c r="E391" s="338"/>
      <c r="F391" s="338"/>
      <c r="G391" s="338"/>
      <c r="H391" s="338"/>
      <c r="I391" s="338"/>
      <c r="J391" s="338"/>
      <c r="K391" s="338"/>
      <c r="L391" s="338"/>
      <c r="M391" s="338"/>
      <c r="N391" s="338"/>
      <c r="O391" s="338"/>
      <c r="P391" s="338"/>
      <c r="Q391" s="338"/>
      <c r="R391" s="285"/>
      <c r="S391" s="285"/>
      <c r="T391" s="285"/>
      <c r="U391" s="285"/>
      <c r="V391" s="285"/>
      <c r="W391" s="285"/>
      <c r="X391" s="285"/>
      <c r="Y391" s="285"/>
      <c r="Z391" s="285"/>
      <c r="AA391" s="285"/>
      <c r="AB391" s="285"/>
      <c r="AC391" s="285"/>
      <c r="AD391" s="285"/>
      <c r="AE391" s="285"/>
      <c r="AF391" s="285"/>
      <c r="AG391" s="285"/>
      <c r="AH391" s="285"/>
      <c r="AI391" s="285"/>
      <c r="AJ391" s="285"/>
      <c r="AK391" s="285"/>
      <c r="AL391" s="285"/>
      <c r="AM391" s="285"/>
      <c r="AN391" s="285"/>
      <c r="AO391" s="285"/>
      <c r="AP391" s="285"/>
      <c r="AQ391" s="285"/>
      <c r="AR391" s="285"/>
    </row>
    <row r="392" spans="1:44" x14ac:dyDescent="0.25">
      <c r="A392" s="112"/>
      <c r="B392" s="251"/>
      <c r="C392" s="251"/>
      <c r="D392" s="251"/>
      <c r="E392" s="251"/>
      <c r="F392" s="251"/>
      <c r="G392" s="251"/>
      <c r="H392" s="251"/>
      <c r="I392" s="251"/>
      <c r="J392" s="349">
        <v>2017</v>
      </c>
      <c r="K392" s="349"/>
      <c r="L392" s="350">
        <v>2018</v>
      </c>
      <c r="M392" s="351"/>
      <c r="N392" s="352">
        <v>2019</v>
      </c>
      <c r="O392" s="351"/>
      <c r="P392" s="352">
        <v>2020</v>
      </c>
      <c r="Q392" s="351"/>
      <c r="R392" s="285"/>
      <c r="S392" s="285"/>
      <c r="T392" s="285"/>
      <c r="U392" s="285"/>
      <c r="V392" s="285"/>
      <c r="W392" s="285"/>
      <c r="X392" s="285"/>
      <c r="Y392" s="285"/>
      <c r="Z392" s="285"/>
      <c r="AA392" s="285"/>
      <c r="AB392" s="285"/>
      <c r="AC392" s="285"/>
      <c r="AD392" s="285"/>
      <c r="AE392" s="285"/>
      <c r="AF392" s="285"/>
      <c r="AG392" s="285"/>
      <c r="AH392" s="285"/>
      <c r="AI392" s="285"/>
      <c r="AJ392" s="285"/>
      <c r="AK392" s="285"/>
      <c r="AL392" s="285"/>
      <c r="AM392" s="285"/>
      <c r="AN392" s="285"/>
      <c r="AO392" s="285"/>
      <c r="AP392" s="285"/>
      <c r="AQ392" s="285"/>
      <c r="AR392" s="285"/>
    </row>
    <row r="393" spans="1:44" x14ac:dyDescent="0.25">
      <c r="A393" s="262" t="s">
        <v>2</v>
      </c>
      <c r="B393" s="242" t="s">
        <v>3</v>
      </c>
      <c r="C393" s="275" t="s">
        <v>4</v>
      </c>
      <c r="D393" s="275" t="s">
        <v>69</v>
      </c>
      <c r="E393" s="275" t="s">
        <v>67</v>
      </c>
      <c r="F393" s="275" t="s">
        <v>68</v>
      </c>
      <c r="G393" s="275" t="s">
        <v>70</v>
      </c>
      <c r="H393" s="276" t="s">
        <v>95</v>
      </c>
      <c r="I393" s="245" t="s">
        <v>5</v>
      </c>
      <c r="J393" s="272" t="s">
        <v>105</v>
      </c>
      <c r="K393" s="273" t="s">
        <v>285</v>
      </c>
      <c r="L393" s="243" t="s">
        <v>105</v>
      </c>
      <c r="M393" s="243" t="s">
        <v>285</v>
      </c>
      <c r="N393" s="243" t="s">
        <v>105</v>
      </c>
      <c r="O393" s="243" t="s">
        <v>285</v>
      </c>
      <c r="P393" s="243" t="s">
        <v>105</v>
      </c>
      <c r="Q393" s="243" t="s">
        <v>285</v>
      </c>
      <c r="R393" s="285"/>
      <c r="S393" s="285"/>
      <c r="T393" s="285"/>
      <c r="U393" s="285"/>
      <c r="V393" s="285"/>
      <c r="W393" s="285"/>
      <c r="X393" s="285"/>
      <c r="Y393" s="285"/>
      <c r="Z393" s="285"/>
      <c r="AA393" s="285"/>
      <c r="AB393" s="285"/>
      <c r="AC393" s="285"/>
      <c r="AD393" s="285"/>
      <c r="AE393" s="285"/>
      <c r="AF393" s="285"/>
      <c r="AG393" s="285"/>
      <c r="AH393" s="285"/>
      <c r="AI393" s="285"/>
      <c r="AJ393" s="285"/>
      <c r="AK393" s="285"/>
      <c r="AL393" s="285"/>
      <c r="AM393" s="285"/>
      <c r="AN393" s="285"/>
      <c r="AO393" s="285"/>
      <c r="AP393" s="285"/>
      <c r="AQ393" s="285"/>
      <c r="AR393" s="285"/>
    </row>
    <row r="394" spans="1:44" x14ac:dyDescent="0.25">
      <c r="A394" s="333" t="s">
        <v>374</v>
      </c>
      <c r="B394" s="333" t="s">
        <v>6</v>
      </c>
      <c r="C394" s="354" t="s">
        <v>240</v>
      </c>
      <c r="D394" s="354" t="s">
        <v>88</v>
      </c>
      <c r="E394" s="354" t="s">
        <v>198</v>
      </c>
      <c r="F394" s="354" t="s">
        <v>199</v>
      </c>
      <c r="G394" s="354" t="s">
        <v>187</v>
      </c>
      <c r="H394" s="277" t="s">
        <v>94</v>
      </c>
      <c r="I394" s="153" t="s">
        <v>223</v>
      </c>
      <c r="J394" s="153"/>
      <c r="K394" s="153"/>
      <c r="L394" s="153"/>
      <c r="M394" s="153"/>
      <c r="N394" s="279">
        <v>0.5</v>
      </c>
      <c r="O394" s="153"/>
      <c r="P394" s="153"/>
      <c r="Q394" s="153"/>
      <c r="R394" s="285"/>
      <c r="S394" s="285"/>
      <c r="T394" s="285"/>
      <c r="U394" s="285"/>
      <c r="V394" s="285"/>
      <c r="W394" s="285"/>
      <c r="X394" s="285"/>
      <c r="Y394" s="285"/>
      <c r="Z394" s="285"/>
      <c r="AA394" s="285"/>
      <c r="AB394" s="285"/>
      <c r="AC394" s="285"/>
      <c r="AD394" s="285"/>
      <c r="AE394" s="285"/>
      <c r="AF394" s="285"/>
      <c r="AG394" s="285"/>
      <c r="AH394" s="285"/>
      <c r="AI394" s="285"/>
      <c r="AJ394" s="285"/>
      <c r="AK394" s="285"/>
      <c r="AL394" s="285"/>
      <c r="AM394" s="285"/>
      <c r="AN394" s="285"/>
      <c r="AO394" s="285"/>
      <c r="AP394" s="285"/>
      <c r="AQ394" s="285"/>
      <c r="AR394" s="285"/>
    </row>
    <row r="395" spans="1:44" x14ac:dyDescent="0.25">
      <c r="A395" s="333"/>
      <c r="B395" s="333"/>
      <c r="C395" s="354"/>
      <c r="D395" s="354"/>
      <c r="E395" s="354"/>
      <c r="F395" s="354"/>
      <c r="G395" s="354"/>
      <c r="H395" s="299"/>
      <c r="I395" s="153"/>
      <c r="J395" s="153"/>
      <c r="K395" s="153"/>
      <c r="L395" s="153"/>
      <c r="M395" s="153"/>
      <c r="N395" s="279">
        <v>0.5</v>
      </c>
      <c r="O395" s="153"/>
      <c r="P395" s="153"/>
      <c r="Q395" s="153"/>
      <c r="R395" s="285"/>
      <c r="S395" s="285"/>
      <c r="T395" s="285"/>
      <c r="U395" s="285"/>
      <c r="V395" s="285"/>
      <c r="W395" s="285"/>
      <c r="X395" s="285"/>
      <c r="Y395" s="285"/>
      <c r="Z395" s="285"/>
      <c r="AA395" s="285"/>
      <c r="AB395" s="285"/>
      <c r="AC395" s="285"/>
      <c r="AD395" s="285"/>
      <c r="AE395" s="285"/>
      <c r="AF395" s="285"/>
      <c r="AG395" s="285"/>
      <c r="AH395" s="285"/>
      <c r="AI395" s="285"/>
      <c r="AJ395" s="285"/>
      <c r="AK395" s="285"/>
      <c r="AL395" s="285"/>
      <c r="AM395" s="285"/>
      <c r="AN395" s="285"/>
      <c r="AO395" s="285"/>
      <c r="AP395" s="285"/>
      <c r="AQ395" s="285"/>
      <c r="AR395" s="285"/>
    </row>
    <row r="396" spans="1:44" x14ac:dyDescent="0.25">
      <c r="A396" s="333"/>
      <c r="B396" s="333"/>
      <c r="C396" s="354"/>
      <c r="D396" s="354"/>
      <c r="E396" s="354"/>
      <c r="F396" s="354"/>
      <c r="G396" s="354"/>
      <c r="H396" s="299"/>
      <c r="I396" s="153"/>
      <c r="J396" s="153"/>
      <c r="K396" s="153"/>
      <c r="L396" s="153"/>
      <c r="M396" s="153"/>
      <c r="N396" s="279">
        <v>0.5</v>
      </c>
      <c r="O396" s="153"/>
      <c r="P396" s="153"/>
      <c r="Q396" s="153"/>
      <c r="R396" s="285"/>
      <c r="S396" s="285"/>
      <c r="T396" s="285"/>
      <c r="U396" s="285"/>
      <c r="V396" s="285"/>
      <c r="W396" s="285"/>
      <c r="X396" s="285"/>
      <c r="Y396" s="285"/>
      <c r="Z396" s="285"/>
      <c r="AA396" s="285"/>
      <c r="AB396" s="285"/>
      <c r="AC396" s="285"/>
      <c r="AD396" s="285"/>
      <c r="AE396" s="285"/>
      <c r="AF396" s="285"/>
      <c r="AG396" s="285"/>
      <c r="AH396" s="285"/>
      <c r="AI396" s="285"/>
      <c r="AJ396" s="285"/>
      <c r="AK396" s="285"/>
      <c r="AL396" s="285"/>
      <c r="AM396" s="285"/>
      <c r="AN396" s="285"/>
      <c r="AO396" s="285"/>
      <c r="AP396" s="285"/>
      <c r="AQ396" s="285"/>
      <c r="AR396" s="285"/>
    </row>
    <row r="397" spans="1:44" x14ac:dyDescent="0.25">
      <c r="A397" s="333"/>
      <c r="B397" s="333"/>
      <c r="C397" s="354"/>
      <c r="D397" s="354"/>
      <c r="E397" s="354"/>
      <c r="F397" s="354"/>
      <c r="G397" s="354"/>
      <c r="H397" s="299"/>
      <c r="I397" s="153"/>
      <c r="J397" s="153"/>
      <c r="K397" s="153"/>
      <c r="L397" s="153"/>
      <c r="M397" s="153"/>
      <c r="N397" s="279">
        <v>0.5</v>
      </c>
      <c r="O397" s="153"/>
      <c r="P397" s="153"/>
      <c r="Q397" s="153"/>
      <c r="R397" s="285"/>
      <c r="S397" s="285"/>
      <c r="T397" s="285"/>
      <c r="U397" s="285"/>
      <c r="V397" s="285"/>
      <c r="W397" s="285"/>
      <c r="X397" s="285"/>
      <c r="Y397" s="285"/>
      <c r="Z397" s="285"/>
      <c r="AA397" s="285"/>
      <c r="AB397" s="285"/>
      <c r="AC397" s="285"/>
      <c r="AD397" s="285"/>
      <c r="AE397" s="285"/>
      <c r="AF397" s="285"/>
      <c r="AG397" s="285"/>
      <c r="AH397" s="285"/>
      <c r="AI397" s="285"/>
      <c r="AJ397" s="285"/>
      <c r="AK397" s="285"/>
      <c r="AL397" s="285"/>
      <c r="AM397" s="285"/>
      <c r="AN397" s="285"/>
      <c r="AO397" s="285"/>
      <c r="AP397" s="285"/>
      <c r="AQ397" s="285"/>
      <c r="AR397" s="285"/>
    </row>
    <row r="398" spans="1:44" x14ac:dyDescent="0.25">
      <c r="A398" s="333"/>
      <c r="B398" s="333" t="s">
        <v>9</v>
      </c>
      <c r="C398" s="354" t="s">
        <v>200</v>
      </c>
      <c r="D398" s="354" t="s">
        <v>99</v>
      </c>
      <c r="E398" s="354" t="s">
        <v>201</v>
      </c>
      <c r="F398" s="354" t="s">
        <v>79</v>
      </c>
      <c r="G398" s="354" t="s">
        <v>193</v>
      </c>
      <c r="H398" s="309" t="s">
        <v>264</v>
      </c>
      <c r="I398" s="280"/>
      <c r="J398" s="153"/>
      <c r="K398" s="153"/>
      <c r="L398" s="153"/>
      <c r="M398" s="153"/>
      <c r="N398" s="153"/>
      <c r="O398" s="153"/>
      <c r="P398" s="153"/>
      <c r="Q398" s="153"/>
      <c r="R398" s="285"/>
      <c r="S398" s="285"/>
      <c r="T398" s="285"/>
      <c r="U398" s="285"/>
      <c r="V398" s="285"/>
      <c r="W398" s="285"/>
      <c r="X398" s="285"/>
      <c r="Y398" s="285"/>
      <c r="Z398" s="285"/>
      <c r="AA398" s="285"/>
      <c r="AB398" s="285"/>
      <c r="AC398" s="285"/>
      <c r="AD398" s="285"/>
      <c r="AE398" s="285"/>
      <c r="AF398" s="285"/>
      <c r="AG398" s="285"/>
      <c r="AH398" s="285"/>
      <c r="AI398" s="285"/>
      <c r="AJ398" s="285"/>
      <c r="AK398" s="285"/>
      <c r="AL398" s="285"/>
      <c r="AM398" s="285"/>
      <c r="AN398" s="285"/>
      <c r="AO398" s="285"/>
      <c r="AP398" s="285"/>
      <c r="AQ398" s="285"/>
      <c r="AR398" s="285"/>
    </row>
    <row r="399" spans="1:44" x14ac:dyDescent="0.25">
      <c r="A399" s="333"/>
      <c r="B399" s="333"/>
      <c r="C399" s="354"/>
      <c r="D399" s="354"/>
      <c r="E399" s="354"/>
      <c r="F399" s="354"/>
      <c r="G399" s="354"/>
      <c r="H399" s="299" t="s">
        <v>89</v>
      </c>
      <c r="I399" s="280">
        <v>0</v>
      </c>
      <c r="J399" s="153"/>
      <c r="K399" s="153"/>
      <c r="L399" s="153">
        <v>38880</v>
      </c>
      <c r="M399" s="153"/>
      <c r="N399" s="153">
        <v>38880</v>
      </c>
      <c r="O399" s="153"/>
      <c r="P399" s="153"/>
      <c r="Q399" s="153"/>
      <c r="R399" s="285"/>
      <c r="S399" s="285"/>
      <c r="T399" s="285"/>
      <c r="U399" s="285"/>
      <c r="V399" s="285"/>
      <c r="W399" s="285"/>
      <c r="X399" s="285"/>
      <c r="Y399" s="285"/>
      <c r="Z399" s="285"/>
      <c r="AA399" s="285"/>
      <c r="AB399" s="285"/>
      <c r="AC399" s="285"/>
      <c r="AD399" s="285"/>
      <c r="AE399" s="285"/>
      <c r="AF399" s="285"/>
      <c r="AG399" s="285"/>
      <c r="AH399" s="285"/>
      <c r="AI399" s="285"/>
      <c r="AJ399" s="285"/>
      <c r="AK399" s="285"/>
      <c r="AL399" s="285"/>
      <c r="AM399" s="285"/>
      <c r="AN399" s="285"/>
      <c r="AO399" s="285"/>
      <c r="AP399" s="285"/>
      <c r="AQ399" s="285"/>
      <c r="AR399" s="285"/>
    </row>
    <row r="400" spans="1:44" x14ac:dyDescent="0.25">
      <c r="A400" s="333"/>
      <c r="B400" s="333"/>
      <c r="C400" s="354"/>
      <c r="D400" s="354"/>
      <c r="E400" s="354"/>
      <c r="F400" s="354"/>
      <c r="G400" s="354"/>
      <c r="H400" s="299" t="s">
        <v>0</v>
      </c>
      <c r="I400" s="280">
        <v>0</v>
      </c>
      <c r="J400" s="153"/>
      <c r="K400" s="153"/>
      <c r="L400" s="153">
        <v>5685</v>
      </c>
      <c r="M400" s="153"/>
      <c r="N400" s="153">
        <v>5685</v>
      </c>
      <c r="O400" s="153"/>
      <c r="P400" s="153"/>
      <c r="Q400" s="153"/>
      <c r="R400" s="285"/>
      <c r="S400" s="285"/>
      <c r="T400" s="285"/>
      <c r="U400" s="285"/>
      <c r="V400" s="285"/>
      <c r="W400" s="285"/>
      <c r="X400" s="285"/>
      <c r="Y400" s="285"/>
      <c r="Z400" s="285"/>
      <c r="AA400" s="285"/>
      <c r="AB400" s="285"/>
      <c r="AC400" s="285"/>
      <c r="AD400" s="285"/>
      <c r="AE400" s="285"/>
      <c r="AF400" s="285"/>
      <c r="AG400" s="285"/>
      <c r="AH400" s="285"/>
      <c r="AI400" s="285"/>
      <c r="AJ400" s="285"/>
      <c r="AK400" s="285"/>
      <c r="AL400" s="285"/>
      <c r="AM400" s="285"/>
      <c r="AN400" s="285"/>
      <c r="AO400" s="285"/>
      <c r="AP400" s="285"/>
      <c r="AQ400" s="285"/>
      <c r="AR400" s="285"/>
    </row>
    <row r="401" spans="1:44" x14ac:dyDescent="0.25">
      <c r="A401" s="333"/>
      <c r="B401" s="333"/>
      <c r="C401" s="354"/>
      <c r="D401" s="354"/>
      <c r="E401" s="354"/>
      <c r="F401" s="354"/>
      <c r="G401" s="354"/>
      <c r="H401" s="299" t="s">
        <v>1</v>
      </c>
      <c r="I401" s="280">
        <v>0</v>
      </c>
      <c r="J401" s="153"/>
      <c r="K401" s="153"/>
      <c r="L401" s="153">
        <v>24557</v>
      </c>
      <c r="M401" s="153"/>
      <c r="N401" s="153">
        <v>24557</v>
      </c>
      <c r="O401" s="153"/>
      <c r="P401" s="153"/>
      <c r="Q401" s="153"/>
      <c r="R401" s="285"/>
      <c r="S401" s="285"/>
      <c r="T401" s="285"/>
      <c r="U401" s="285"/>
      <c r="V401" s="285"/>
      <c r="W401" s="285"/>
      <c r="X401" s="285"/>
      <c r="Y401" s="285"/>
      <c r="Z401" s="285"/>
      <c r="AA401" s="285"/>
      <c r="AB401" s="285"/>
      <c r="AC401" s="285"/>
      <c r="AD401" s="285"/>
      <c r="AE401" s="285"/>
      <c r="AF401" s="285"/>
      <c r="AG401" s="285"/>
      <c r="AH401" s="285"/>
      <c r="AI401" s="285"/>
      <c r="AJ401" s="285"/>
      <c r="AK401" s="285"/>
      <c r="AL401" s="285"/>
      <c r="AM401" s="285"/>
      <c r="AN401" s="285"/>
      <c r="AO401" s="285"/>
      <c r="AP401" s="285"/>
      <c r="AQ401" s="285"/>
      <c r="AR401" s="285"/>
    </row>
    <row r="402" spans="1:44" ht="81" customHeight="1" x14ac:dyDescent="0.25">
      <c r="A402" s="333"/>
      <c r="B402" s="333"/>
      <c r="C402" s="354"/>
      <c r="D402" s="354"/>
      <c r="E402" s="354"/>
      <c r="F402" s="354"/>
      <c r="G402" s="354"/>
      <c r="H402" s="299" t="s">
        <v>90</v>
      </c>
      <c r="I402" s="280">
        <v>0</v>
      </c>
      <c r="J402" s="153"/>
      <c r="K402" s="153"/>
      <c r="L402" s="153">
        <v>22323</v>
      </c>
      <c r="M402" s="153"/>
      <c r="N402" s="153">
        <v>22323</v>
      </c>
      <c r="O402" s="153"/>
      <c r="P402" s="153"/>
      <c r="Q402" s="153"/>
      <c r="R402" s="285"/>
      <c r="S402" s="285"/>
      <c r="T402" s="285"/>
      <c r="U402" s="285"/>
      <c r="V402" s="285"/>
      <c r="W402" s="285"/>
      <c r="X402" s="285"/>
      <c r="Y402" s="285"/>
      <c r="Z402" s="285"/>
      <c r="AA402" s="285"/>
      <c r="AB402" s="285"/>
      <c r="AC402" s="285"/>
      <c r="AD402" s="285"/>
      <c r="AE402" s="285"/>
      <c r="AF402" s="285"/>
      <c r="AG402" s="285"/>
      <c r="AH402" s="285"/>
      <c r="AI402" s="285"/>
      <c r="AJ402" s="285"/>
      <c r="AK402" s="285"/>
      <c r="AL402" s="285"/>
      <c r="AM402" s="285"/>
      <c r="AN402" s="285"/>
      <c r="AO402" s="285"/>
      <c r="AP402" s="285"/>
      <c r="AQ402" s="285"/>
      <c r="AR402" s="285"/>
    </row>
    <row r="403" spans="1:44" x14ac:dyDescent="0.25">
      <c r="A403" s="333"/>
      <c r="B403" s="333" t="s">
        <v>10</v>
      </c>
      <c r="C403" s="354" t="s">
        <v>202</v>
      </c>
      <c r="D403" s="354" t="s">
        <v>99</v>
      </c>
      <c r="E403" s="354" t="s">
        <v>203</v>
      </c>
      <c r="F403" s="354" t="s">
        <v>79</v>
      </c>
      <c r="G403" s="354" t="s">
        <v>193</v>
      </c>
      <c r="H403" s="309" t="s">
        <v>264</v>
      </c>
      <c r="I403" s="280"/>
      <c r="J403" s="153"/>
      <c r="K403" s="153"/>
      <c r="L403" s="153"/>
      <c r="M403" s="153"/>
      <c r="N403" s="153"/>
      <c r="O403" s="153"/>
      <c r="P403" s="153"/>
      <c r="Q403" s="153"/>
      <c r="R403" s="285"/>
      <c r="S403" s="285"/>
      <c r="T403" s="285"/>
      <c r="U403" s="285"/>
      <c r="V403" s="285"/>
      <c r="W403" s="285"/>
      <c r="X403" s="285"/>
      <c r="Y403" s="285"/>
      <c r="Z403" s="285"/>
      <c r="AA403" s="285"/>
      <c r="AB403" s="285"/>
      <c r="AC403" s="285"/>
      <c r="AD403" s="285"/>
      <c r="AE403" s="285"/>
      <c r="AF403" s="285"/>
      <c r="AG403" s="285"/>
      <c r="AH403" s="285"/>
      <c r="AI403" s="285"/>
      <c r="AJ403" s="285"/>
      <c r="AK403" s="285"/>
      <c r="AL403" s="285"/>
      <c r="AM403" s="285"/>
      <c r="AN403" s="285"/>
      <c r="AO403" s="285"/>
      <c r="AP403" s="285"/>
      <c r="AQ403" s="285"/>
      <c r="AR403" s="285"/>
    </row>
    <row r="404" spans="1:44" x14ac:dyDescent="0.25">
      <c r="A404" s="333"/>
      <c r="B404" s="333"/>
      <c r="C404" s="354"/>
      <c r="D404" s="354"/>
      <c r="E404" s="354"/>
      <c r="F404" s="354"/>
      <c r="G404" s="354"/>
      <c r="H404" s="299" t="s">
        <v>89</v>
      </c>
      <c r="I404" s="280">
        <v>0</v>
      </c>
      <c r="J404" s="153"/>
      <c r="K404" s="153"/>
      <c r="L404" s="153">
        <v>12441.6</v>
      </c>
      <c r="M404" s="153"/>
      <c r="N404" s="153">
        <v>12441.6</v>
      </c>
      <c r="O404" s="153"/>
      <c r="P404" s="153"/>
      <c r="Q404" s="153"/>
      <c r="R404" s="285"/>
      <c r="S404" s="285"/>
      <c r="T404" s="285"/>
      <c r="U404" s="285"/>
      <c r="V404" s="285"/>
      <c r="W404" s="285"/>
      <c r="X404" s="285"/>
      <c r="Y404" s="285"/>
      <c r="Z404" s="285"/>
      <c r="AA404" s="285"/>
      <c r="AB404" s="285"/>
      <c r="AC404" s="285"/>
      <c r="AD404" s="285"/>
      <c r="AE404" s="285"/>
      <c r="AF404" s="285"/>
      <c r="AG404" s="285"/>
      <c r="AH404" s="285"/>
      <c r="AI404" s="285"/>
      <c r="AJ404" s="285"/>
      <c r="AK404" s="285"/>
      <c r="AL404" s="285"/>
      <c r="AM404" s="285"/>
      <c r="AN404" s="285"/>
      <c r="AO404" s="285"/>
      <c r="AP404" s="285"/>
      <c r="AQ404" s="285"/>
      <c r="AR404" s="285"/>
    </row>
    <row r="405" spans="1:44" ht="18.75" customHeight="1" x14ac:dyDescent="0.25">
      <c r="A405" s="333"/>
      <c r="B405" s="333"/>
      <c r="C405" s="354"/>
      <c r="D405" s="354"/>
      <c r="E405" s="354"/>
      <c r="F405" s="354"/>
      <c r="G405" s="354"/>
      <c r="H405" s="299" t="s">
        <v>0</v>
      </c>
      <c r="I405" s="280">
        <v>0</v>
      </c>
      <c r="J405" s="153"/>
      <c r="K405" s="153"/>
      <c r="L405" s="153">
        <v>1819</v>
      </c>
      <c r="M405" s="153"/>
      <c r="N405" s="153">
        <v>1819</v>
      </c>
      <c r="O405" s="153"/>
      <c r="P405" s="153"/>
      <c r="Q405" s="153"/>
      <c r="R405" s="285"/>
      <c r="S405" s="285"/>
      <c r="T405" s="285"/>
      <c r="U405" s="285"/>
      <c r="V405" s="285"/>
      <c r="W405" s="285"/>
      <c r="X405" s="285"/>
      <c r="Y405" s="285"/>
      <c r="Z405" s="285"/>
      <c r="AA405" s="285"/>
      <c r="AB405" s="285"/>
      <c r="AC405" s="285"/>
      <c r="AD405" s="285"/>
      <c r="AE405" s="285"/>
      <c r="AF405" s="285"/>
      <c r="AG405" s="285"/>
      <c r="AH405" s="285"/>
      <c r="AI405" s="285"/>
      <c r="AJ405" s="285"/>
      <c r="AK405" s="285"/>
      <c r="AL405" s="285"/>
      <c r="AM405" s="285"/>
      <c r="AN405" s="285"/>
      <c r="AO405" s="285"/>
      <c r="AP405" s="285"/>
      <c r="AQ405" s="285"/>
      <c r="AR405" s="285"/>
    </row>
    <row r="406" spans="1:44" ht="18.600000000000001" customHeight="1" x14ac:dyDescent="0.25">
      <c r="A406" s="333"/>
      <c r="B406" s="333"/>
      <c r="C406" s="354"/>
      <c r="D406" s="354"/>
      <c r="E406" s="354"/>
      <c r="F406" s="354"/>
      <c r="G406" s="354"/>
      <c r="H406" s="299" t="s">
        <v>1</v>
      </c>
      <c r="I406" s="280">
        <v>0</v>
      </c>
      <c r="J406" s="153"/>
      <c r="K406" s="153"/>
      <c r="L406" s="153">
        <v>7858</v>
      </c>
      <c r="M406" s="153"/>
      <c r="N406" s="153">
        <v>7858</v>
      </c>
      <c r="O406" s="153"/>
      <c r="P406" s="153"/>
      <c r="Q406" s="153"/>
      <c r="R406" s="285"/>
      <c r="S406" s="285"/>
      <c r="T406" s="285"/>
      <c r="U406" s="285"/>
      <c r="V406" s="285"/>
      <c r="W406" s="285"/>
      <c r="X406" s="285"/>
      <c r="Y406" s="285"/>
      <c r="Z406" s="285"/>
      <c r="AA406" s="285"/>
      <c r="AB406" s="285"/>
      <c r="AC406" s="285"/>
      <c r="AD406" s="285"/>
      <c r="AE406" s="285"/>
      <c r="AF406" s="285"/>
      <c r="AG406" s="285"/>
      <c r="AH406" s="285"/>
      <c r="AI406" s="285"/>
      <c r="AJ406" s="285"/>
      <c r="AK406" s="285"/>
      <c r="AL406" s="285"/>
      <c r="AM406" s="285"/>
      <c r="AN406" s="285"/>
      <c r="AO406" s="285"/>
      <c r="AP406" s="285"/>
      <c r="AQ406" s="285"/>
      <c r="AR406" s="285"/>
    </row>
    <row r="407" spans="1:44" ht="381" customHeight="1" x14ac:dyDescent="0.25">
      <c r="A407" s="333"/>
      <c r="B407" s="333"/>
      <c r="C407" s="354"/>
      <c r="D407" s="354"/>
      <c r="E407" s="354"/>
      <c r="F407" s="354"/>
      <c r="G407" s="354"/>
      <c r="H407" s="299" t="s">
        <v>90</v>
      </c>
      <c r="I407" s="280">
        <v>0</v>
      </c>
      <c r="J407" s="153"/>
      <c r="K407" s="153"/>
      <c r="L407" s="153">
        <v>7143</v>
      </c>
      <c r="M407" s="153"/>
      <c r="N407" s="153">
        <v>7143</v>
      </c>
      <c r="O407" s="153"/>
      <c r="P407" s="153"/>
      <c r="Q407" s="153"/>
      <c r="R407" s="285"/>
      <c r="S407" s="285"/>
      <c r="T407" s="285"/>
      <c r="U407" s="285"/>
      <c r="V407" s="285"/>
      <c r="W407" s="285"/>
      <c r="X407" s="285"/>
      <c r="Y407" s="285"/>
      <c r="Z407" s="285"/>
      <c r="AA407" s="285"/>
      <c r="AB407" s="285"/>
      <c r="AC407" s="285"/>
      <c r="AD407" s="285"/>
      <c r="AE407" s="285"/>
      <c r="AF407" s="285"/>
      <c r="AG407" s="285"/>
      <c r="AH407" s="285"/>
      <c r="AI407" s="285"/>
      <c r="AJ407" s="285"/>
      <c r="AK407" s="285"/>
      <c r="AL407" s="285"/>
      <c r="AM407" s="285"/>
      <c r="AN407" s="285"/>
      <c r="AO407" s="285"/>
      <c r="AP407" s="285"/>
      <c r="AQ407" s="285"/>
      <c r="AR407" s="285"/>
    </row>
    <row r="408" spans="1:44" x14ac:dyDescent="0.25">
      <c r="A408" s="333"/>
      <c r="B408" s="333" t="s">
        <v>14</v>
      </c>
      <c r="C408" s="354" t="s">
        <v>66</v>
      </c>
      <c r="D408" s="354" t="s">
        <v>104</v>
      </c>
      <c r="E408" s="354" t="s">
        <v>204</v>
      </c>
      <c r="F408" s="354" t="s">
        <v>79</v>
      </c>
      <c r="G408" s="354" t="s">
        <v>193</v>
      </c>
      <c r="H408" s="277" t="s">
        <v>94</v>
      </c>
      <c r="I408" s="280">
        <v>0</v>
      </c>
      <c r="J408" s="281"/>
      <c r="K408" s="280"/>
      <c r="L408" s="280">
        <v>158</v>
      </c>
      <c r="M408" s="280"/>
      <c r="N408" s="280">
        <v>200</v>
      </c>
      <c r="O408" s="280"/>
      <c r="P408" s="281"/>
      <c r="Q408" s="282"/>
      <c r="R408" s="285"/>
      <c r="S408" s="285"/>
      <c r="T408" s="285"/>
      <c r="U408" s="285"/>
      <c r="V408" s="285"/>
      <c r="W408" s="285"/>
      <c r="X408" s="285"/>
      <c r="Y408" s="285"/>
      <c r="Z408" s="285"/>
      <c r="AA408" s="285"/>
      <c r="AB408" s="285"/>
      <c r="AC408" s="285"/>
      <c r="AD408" s="285"/>
      <c r="AE408" s="285"/>
      <c r="AF408" s="285"/>
      <c r="AG408" s="285"/>
      <c r="AH408" s="285"/>
      <c r="AI408" s="285"/>
      <c r="AJ408" s="285"/>
      <c r="AK408" s="285"/>
      <c r="AL408" s="285"/>
      <c r="AM408" s="285"/>
      <c r="AN408" s="285"/>
      <c r="AO408" s="285"/>
      <c r="AP408" s="285"/>
      <c r="AQ408" s="285"/>
      <c r="AR408" s="285"/>
    </row>
    <row r="409" spans="1:44" x14ac:dyDescent="0.25">
      <c r="A409" s="333"/>
      <c r="B409" s="333"/>
      <c r="C409" s="354"/>
      <c r="D409" s="354"/>
      <c r="E409" s="354"/>
      <c r="F409" s="354"/>
      <c r="G409" s="354"/>
      <c r="H409" s="305"/>
      <c r="I409" s="282"/>
      <c r="J409" s="281"/>
      <c r="K409" s="282"/>
      <c r="L409" s="282"/>
      <c r="M409" s="282"/>
      <c r="N409" s="282"/>
      <c r="O409" s="282"/>
      <c r="P409" s="281"/>
      <c r="Q409" s="282"/>
      <c r="R409" s="285"/>
      <c r="S409" s="285"/>
      <c r="T409" s="285"/>
      <c r="U409" s="285"/>
      <c r="V409" s="285"/>
      <c r="W409" s="285"/>
      <c r="X409" s="285"/>
      <c r="Y409" s="285"/>
      <c r="Z409" s="285"/>
      <c r="AA409" s="285"/>
      <c r="AB409" s="285"/>
      <c r="AC409" s="285"/>
      <c r="AD409" s="285"/>
      <c r="AE409" s="285"/>
      <c r="AF409" s="285"/>
      <c r="AG409" s="285"/>
      <c r="AH409" s="285"/>
      <c r="AI409" s="285"/>
      <c r="AJ409" s="285"/>
      <c r="AK409" s="285"/>
      <c r="AL409" s="285"/>
      <c r="AM409" s="285"/>
      <c r="AN409" s="285"/>
      <c r="AO409" s="285"/>
      <c r="AP409" s="285"/>
      <c r="AQ409" s="285"/>
      <c r="AR409" s="285"/>
    </row>
    <row r="410" spans="1:44" x14ac:dyDescent="0.25">
      <c r="A410" s="333"/>
      <c r="B410" s="333"/>
      <c r="C410" s="354"/>
      <c r="D410" s="354"/>
      <c r="E410" s="354"/>
      <c r="F410" s="354"/>
      <c r="G410" s="354"/>
      <c r="H410" s="305"/>
      <c r="I410" s="282"/>
      <c r="J410" s="281"/>
      <c r="K410" s="282"/>
      <c r="L410" s="282"/>
      <c r="M410" s="282"/>
      <c r="N410" s="282"/>
      <c r="O410" s="282"/>
      <c r="P410" s="281"/>
      <c r="Q410" s="282"/>
      <c r="R410" s="285"/>
      <c r="S410" s="285"/>
      <c r="T410" s="285"/>
      <c r="U410" s="285"/>
      <c r="V410" s="285"/>
      <c r="W410" s="285"/>
      <c r="X410" s="285"/>
      <c r="Y410" s="285"/>
      <c r="Z410" s="285"/>
      <c r="AA410" s="285"/>
      <c r="AB410" s="285"/>
      <c r="AC410" s="285"/>
      <c r="AD410" s="285"/>
      <c r="AE410" s="285"/>
      <c r="AF410" s="285"/>
      <c r="AG410" s="285"/>
      <c r="AH410" s="285"/>
      <c r="AI410" s="285"/>
      <c r="AJ410" s="285"/>
      <c r="AK410" s="285"/>
      <c r="AL410" s="285"/>
      <c r="AM410" s="285"/>
      <c r="AN410" s="285"/>
      <c r="AO410" s="285"/>
      <c r="AP410" s="285"/>
      <c r="AQ410" s="285"/>
      <c r="AR410" s="285"/>
    </row>
    <row r="411" spans="1:44" ht="41.65" customHeight="1" x14ac:dyDescent="0.25">
      <c r="A411" s="333"/>
      <c r="B411" s="333"/>
      <c r="C411" s="354"/>
      <c r="D411" s="354"/>
      <c r="E411" s="354"/>
      <c r="F411" s="354"/>
      <c r="G411" s="354"/>
      <c r="H411" s="305"/>
      <c r="I411" s="282"/>
      <c r="J411" s="281"/>
      <c r="K411" s="282"/>
      <c r="L411" s="282"/>
      <c r="M411" s="282"/>
      <c r="N411" s="282"/>
      <c r="O411" s="282"/>
      <c r="P411" s="281"/>
      <c r="Q411" s="282"/>
      <c r="R411" s="285"/>
      <c r="S411" s="285"/>
      <c r="T411" s="285"/>
      <c r="U411" s="285"/>
      <c r="V411" s="285"/>
      <c r="W411" s="285"/>
      <c r="X411" s="285"/>
      <c r="Y411" s="285"/>
      <c r="Z411" s="285"/>
      <c r="AA411" s="285"/>
      <c r="AB411" s="285"/>
      <c r="AC411" s="285"/>
      <c r="AD411" s="285"/>
      <c r="AE411" s="285"/>
      <c r="AF411" s="285"/>
      <c r="AG411" s="285"/>
      <c r="AH411" s="285"/>
      <c r="AI411" s="285"/>
      <c r="AJ411" s="285"/>
      <c r="AK411" s="285"/>
      <c r="AL411" s="285"/>
      <c r="AM411" s="285"/>
      <c r="AN411" s="285"/>
      <c r="AO411" s="285"/>
      <c r="AP411" s="285"/>
      <c r="AQ411" s="285"/>
      <c r="AR411" s="285"/>
    </row>
    <row r="412" spans="1:44" x14ac:dyDescent="0.25">
      <c r="A412" s="111"/>
      <c r="B412" s="111"/>
      <c r="C412" s="310"/>
      <c r="D412" s="310"/>
      <c r="E412" s="310"/>
      <c r="F412" s="310"/>
      <c r="G412" s="310"/>
      <c r="H412" s="310"/>
      <c r="I412" s="111"/>
      <c r="J412" s="111"/>
      <c r="K412" s="111"/>
      <c r="L412" s="111"/>
      <c r="M412" s="111"/>
      <c r="N412" s="111"/>
      <c r="O412" s="111"/>
      <c r="P412" s="111"/>
      <c r="Q412" s="111"/>
      <c r="R412" s="285"/>
      <c r="S412" s="285"/>
      <c r="T412" s="285"/>
      <c r="U412" s="285"/>
      <c r="V412" s="285"/>
      <c r="W412" s="285"/>
      <c r="X412" s="285"/>
      <c r="Y412" s="285"/>
      <c r="Z412" s="285"/>
      <c r="AA412" s="285"/>
      <c r="AB412" s="285"/>
      <c r="AC412" s="285"/>
      <c r="AD412" s="285"/>
      <c r="AE412" s="285"/>
      <c r="AF412" s="285"/>
      <c r="AG412" s="285"/>
      <c r="AH412" s="285"/>
      <c r="AI412" s="285"/>
      <c r="AJ412" s="285"/>
      <c r="AK412" s="285"/>
      <c r="AL412" s="285"/>
      <c r="AM412" s="285"/>
      <c r="AN412" s="285"/>
      <c r="AO412" s="285"/>
      <c r="AP412" s="285"/>
      <c r="AQ412" s="285"/>
      <c r="AR412" s="285"/>
    </row>
    <row r="413" spans="1:44" x14ac:dyDescent="0.25">
      <c r="A413" s="17" t="s">
        <v>207</v>
      </c>
      <c r="B413" s="157"/>
      <c r="C413" s="157"/>
      <c r="D413" s="157"/>
      <c r="E413" s="157"/>
      <c r="F413" s="157"/>
      <c r="G413" s="158"/>
      <c r="H413" s="8"/>
      <c r="I413" s="8"/>
      <c r="J413" s="9"/>
      <c r="K413" s="9"/>
      <c r="L413" s="9"/>
      <c r="M413" s="9"/>
      <c r="N413" s="9"/>
      <c r="O413" s="9"/>
      <c r="P413" s="112"/>
      <c r="Q413" s="112"/>
      <c r="R413" s="285"/>
      <c r="S413" s="285"/>
      <c r="T413" s="285"/>
      <c r="U413" s="285"/>
      <c r="V413" s="285"/>
      <c r="W413" s="285"/>
      <c r="X413" s="285"/>
      <c r="Y413" s="285"/>
      <c r="Z413" s="285"/>
      <c r="AA413" s="285"/>
      <c r="AB413" s="285"/>
      <c r="AC413" s="285"/>
      <c r="AD413" s="285"/>
      <c r="AE413" s="285"/>
      <c r="AF413" s="285"/>
      <c r="AG413" s="285"/>
      <c r="AH413" s="285"/>
      <c r="AI413" s="285"/>
      <c r="AJ413" s="285"/>
      <c r="AK413" s="285"/>
      <c r="AL413" s="285"/>
      <c r="AM413" s="285"/>
      <c r="AN413" s="285"/>
      <c r="AO413" s="285"/>
      <c r="AP413" s="285"/>
      <c r="AQ413" s="285"/>
      <c r="AR413" s="285"/>
    </row>
    <row r="414" spans="1:44" x14ac:dyDescent="0.25">
      <c r="A414" s="338" t="s">
        <v>205</v>
      </c>
      <c r="B414" s="338"/>
      <c r="C414" s="338"/>
      <c r="D414" s="338"/>
      <c r="E414" s="338"/>
      <c r="F414" s="338"/>
      <c r="G414" s="338"/>
      <c r="H414" s="338"/>
      <c r="I414" s="338"/>
      <c r="J414" s="338"/>
      <c r="K414" s="338"/>
      <c r="L414" s="338"/>
      <c r="M414" s="338"/>
      <c r="N414" s="338"/>
      <c r="O414" s="338"/>
      <c r="P414" s="338"/>
      <c r="Q414" s="338"/>
      <c r="R414" s="285"/>
      <c r="S414" s="285"/>
      <c r="T414" s="285"/>
      <c r="U414" s="285"/>
      <c r="V414" s="285"/>
      <c r="W414" s="285"/>
      <c r="X414" s="285"/>
      <c r="Y414" s="285"/>
      <c r="Z414" s="285"/>
      <c r="AA414" s="285"/>
      <c r="AB414" s="285"/>
      <c r="AC414" s="285"/>
      <c r="AD414" s="285"/>
      <c r="AE414" s="285"/>
      <c r="AF414" s="285"/>
      <c r="AG414" s="285"/>
      <c r="AH414" s="285"/>
      <c r="AI414" s="285"/>
      <c r="AJ414" s="285"/>
      <c r="AK414" s="285"/>
      <c r="AL414" s="285"/>
      <c r="AM414" s="285"/>
      <c r="AN414" s="285"/>
      <c r="AO414" s="285"/>
      <c r="AP414" s="285"/>
      <c r="AQ414" s="285"/>
      <c r="AR414" s="285"/>
    </row>
    <row r="415" spans="1:44" x14ac:dyDescent="0.25">
      <c r="A415" s="383" t="s">
        <v>206</v>
      </c>
      <c r="B415" s="383"/>
      <c r="C415" s="383"/>
      <c r="D415" s="383"/>
      <c r="E415" s="383"/>
      <c r="F415" s="383"/>
      <c r="G415" s="383"/>
      <c r="H415" s="383"/>
      <c r="I415" s="383"/>
      <c r="J415" s="383"/>
      <c r="K415" s="383"/>
      <c r="L415" s="383"/>
      <c r="M415" s="383"/>
      <c r="N415" s="383"/>
      <c r="O415" s="383"/>
      <c r="P415" s="383"/>
      <c r="Q415" s="383"/>
      <c r="R415" s="285"/>
      <c r="S415" s="285"/>
      <c r="T415" s="285"/>
      <c r="U415" s="285"/>
      <c r="V415" s="285"/>
      <c r="W415" s="285"/>
      <c r="X415" s="285"/>
      <c r="Y415" s="285"/>
      <c r="Z415" s="285"/>
      <c r="AA415" s="285"/>
      <c r="AB415" s="285"/>
      <c r="AC415" s="285"/>
      <c r="AD415" s="285"/>
      <c r="AE415" s="285"/>
      <c r="AF415" s="285"/>
      <c r="AG415" s="285"/>
      <c r="AH415" s="285"/>
      <c r="AI415" s="285"/>
      <c r="AJ415" s="285"/>
      <c r="AK415" s="285"/>
      <c r="AL415" s="285"/>
      <c r="AM415" s="285"/>
      <c r="AN415" s="285"/>
      <c r="AO415" s="285"/>
      <c r="AP415" s="285"/>
      <c r="AQ415" s="285"/>
      <c r="AR415" s="285"/>
    </row>
    <row r="416" spans="1:44" ht="12.75" customHeight="1" x14ac:dyDescent="0.25">
      <c r="A416" s="111"/>
      <c r="B416" s="283"/>
      <c r="C416" s="284"/>
      <c r="D416" s="284"/>
      <c r="E416" s="284"/>
      <c r="F416" s="284"/>
      <c r="G416" s="284"/>
      <c r="H416" s="284"/>
      <c r="I416" s="316"/>
      <c r="J416" s="316"/>
      <c r="K416" s="316"/>
      <c r="L416" s="316"/>
      <c r="M416" s="316"/>
      <c r="N416" s="316"/>
      <c r="O416" s="316"/>
      <c r="P416" s="316"/>
      <c r="Q416" s="316"/>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c r="AO416" s="112"/>
      <c r="AP416" s="112"/>
      <c r="AQ416" s="112"/>
      <c r="AR416" s="112"/>
    </row>
    <row r="417" spans="1:44" ht="12.75" customHeight="1" x14ac:dyDescent="0.25">
      <c r="A417" s="111"/>
      <c r="B417" s="283"/>
      <c r="C417" s="284"/>
      <c r="D417" s="284"/>
      <c r="E417" s="284"/>
      <c r="F417" s="284"/>
      <c r="G417" s="284"/>
      <c r="H417" s="284"/>
      <c r="I417" s="316"/>
      <c r="J417" s="316"/>
      <c r="K417" s="316"/>
      <c r="L417" s="316"/>
      <c r="M417" s="316"/>
      <c r="N417" s="316"/>
      <c r="O417" s="316"/>
      <c r="P417" s="316"/>
      <c r="Q417" s="316"/>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c r="AO417" s="112"/>
      <c r="AP417" s="112"/>
      <c r="AQ417" s="112"/>
      <c r="AR417" s="112"/>
    </row>
    <row r="418" spans="1:44" ht="12.75" customHeight="1" x14ac:dyDescent="0.25">
      <c r="A418" s="236"/>
      <c r="B418" s="236"/>
      <c r="C418" s="298"/>
      <c r="D418" s="300"/>
      <c r="E418" s="300"/>
      <c r="F418" s="300"/>
      <c r="G418" s="300"/>
      <c r="H418" s="300"/>
      <c r="I418" s="236"/>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c r="AO418" s="112"/>
      <c r="AP418" s="112"/>
      <c r="AQ418" s="112"/>
      <c r="AR418" s="112"/>
    </row>
    <row r="419" spans="1:44" ht="12.75" customHeight="1" x14ac:dyDescent="0.25">
      <c r="A419" s="236"/>
      <c r="B419" s="236"/>
      <c r="C419" s="298"/>
      <c r="D419" s="300"/>
      <c r="E419" s="300"/>
      <c r="F419" s="300"/>
      <c r="G419" s="300"/>
      <c r="H419" s="300"/>
      <c r="I419" s="236"/>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c r="AO419" s="112"/>
      <c r="AP419" s="112"/>
      <c r="AQ419" s="112"/>
      <c r="AR419" s="112"/>
    </row>
    <row r="420" spans="1:44" ht="12.75" customHeight="1" x14ac:dyDescent="0.25">
      <c r="A420" s="236"/>
      <c r="B420" s="236"/>
      <c r="C420" s="298"/>
      <c r="D420" s="300"/>
      <c r="E420" s="300"/>
      <c r="F420" s="300"/>
      <c r="G420" s="300"/>
      <c r="H420" s="300"/>
      <c r="I420" s="236"/>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c r="AO420" s="112"/>
      <c r="AP420" s="112"/>
      <c r="AQ420" s="112"/>
      <c r="AR420" s="112"/>
    </row>
    <row r="421" spans="1:44" ht="12.75" customHeight="1" x14ac:dyDescent="0.25">
      <c r="A421" s="236"/>
      <c r="B421" s="236"/>
      <c r="C421" s="298"/>
      <c r="D421" s="300"/>
      <c r="E421" s="300"/>
      <c r="F421" s="300"/>
      <c r="G421" s="300"/>
      <c r="H421" s="300"/>
      <c r="I421" s="236"/>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c r="AO421" s="112"/>
      <c r="AP421" s="112"/>
      <c r="AQ421" s="112"/>
      <c r="AR421" s="112"/>
    </row>
    <row r="422" spans="1:44" ht="12.75" customHeight="1" x14ac:dyDescent="0.25">
      <c r="A422" s="236"/>
      <c r="B422" s="236"/>
      <c r="C422" s="298"/>
      <c r="D422" s="300"/>
      <c r="E422" s="300"/>
      <c r="F422" s="300"/>
      <c r="G422" s="300"/>
      <c r="H422" s="300"/>
      <c r="I422" s="236"/>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c r="AO422" s="112"/>
      <c r="AP422" s="112"/>
      <c r="AQ422" s="112"/>
      <c r="AR422" s="112"/>
    </row>
    <row r="423" spans="1:44" ht="12.75" customHeight="1" x14ac:dyDescent="0.25">
      <c r="A423" s="236"/>
      <c r="B423" s="236"/>
      <c r="C423" s="298"/>
      <c r="D423" s="300"/>
      <c r="E423" s="300"/>
      <c r="F423" s="300"/>
      <c r="G423" s="300"/>
      <c r="H423" s="300"/>
      <c r="I423" s="236"/>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c r="AO423" s="112"/>
      <c r="AP423" s="112"/>
      <c r="AQ423" s="112"/>
      <c r="AR423" s="112"/>
    </row>
    <row r="424" spans="1:44" ht="12.75" customHeight="1" x14ac:dyDescent="0.25">
      <c r="A424" s="236"/>
      <c r="B424" s="236"/>
      <c r="C424" s="298"/>
      <c r="D424" s="300"/>
      <c r="E424" s="300"/>
      <c r="F424" s="300"/>
      <c r="G424" s="300"/>
      <c r="H424" s="300"/>
      <c r="I424" s="236"/>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c r="AO424" s="112"/>
      <c r="AP424" s="112"/>
      <c r="AQ424" s="112"/>
      <c r="AR424" s="112"/>
    </row>
    <row r="425" spans="1:44" ht="12.75" customHeight="1" x14ac:dyDescent="0.25">
      <c r="A425" s="236"/>
      <c r="B425" s="236"/>
      <c r="C425" s="298"/>
      <c r="D425" s="300"/>
      <c r="E425" s="300"/>
      <c r="F425" s="300"/>
      <c r="G425" s="300"/>
      <c r="H425" s="300"/>
      <c r="I425" s="236"/>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c r="AO425" s="112"/>
      <c r="AP425" s="112"/>
      <c r="AQ425" s="112"/>
      <c r="AR425" s="112"/>
    </row>
    <row r="426" spans="1:44" ht="12.75" customHeight="1" x14ac:dyDescent="0.25">
      <c r="A426" s="236"/>
      <c r="B426" s="236"/>
      <c r="C426" s="298"/>
      <c r="D426" s="300"/>
      <c r="E426" s="300"/>
      <c r="F426" s="300"/>
      <c r="G426" s="300"/>
      <c r="H426" s="300"/>
      <c r="I426" s="236"/>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c r="AO426" s="112"/>
      <c r="AP426" s="112"/>
      <c r="AQ426" s="112"/>
      <c r="AR426" s="112"/>
    </row>
    <row r="427" spans="1:44" ht="12.75" customHeight="1" x14ac:dyDescent="0.25">
      <c r="A427" s="236"/>
      <c r="B427" s="236"/>
      <c r="C427" s="298"/>
      <c r="D427" s="300"/>
      <c r="E427" s="300"/>
      <c r="F427" s="300"/>
      <c r="G427" s="300"/>
      <c r="H427" s="300"/>
      <c r="I427" s="236"/>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c r="AO427" s="112"/>
      <c r="AP427" s="112"/>
      <c r="AQ427" s="112"/>
      <c r="AR427" s="112"/>
    </row>
    <row r="428" spans="1:44" ht="12.75" customHeight="1" x14ac:dyDescent="0.25">
      <c r="A428" s="236"/>
      <c r="B428" s="236"/>
      <c r="C428" s="298"/>
      <c r="D428" s="300"/>
      <c r="E428" s="300"/>
      <c r="F428" s="300"/>
      <c r="G428" s="300"/>
      <c r="H428" s="300"/>
      <c r="I428" s="236"/>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c r="AO428" s="112"/>
      <c r="AP428" s="112"/>
      <c r="AQ428" s="112"/>
      <c r="AR428" s="112"/>
    </row>
    <row r="429" spans="1:44" ht="12.75" customHeight="1" x14ac:dyDescent="0.25">
      <c r="A429" s="236"/>
      <c r="B429" s="236"/>
      <c r="C429" s="298"/>
      <c r="D429" s="300"/>
      <c r="E429" s="300"/>
      <c r="F429" s="300"/>
      <c r="G429" s="300"/>
      <c r="H429" s="300"/>
      <c r="I429" s="236"/>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c r="AO429" s="112"/>
      <c r="AP429" s="112"/>
      <c r="AQ429" s="112"/>
      <c r="AR429" s="112"/>
    </row>
    <row r="430" spans="1:44" ht="12.75" customHeight="1" x14ac:dyDescent="0.25">
      <c r="A430" s="236"/>
      <c r="B430" s="236"/>
      <c r="C430" s="298"/>
      <c r="D430" s="300"/>
      <c r="E430" s="300"/>
      <c r="F430" s="300"/>
      <c r="G430" s="300"/>
      <c r="H430" s="300"/>
      <c r="I430" s="236"/>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c r="AO430" s="112"/>
      <c r="AP430" s="112"/>
      <c r="AQ430" s="112"/>
      <c r="AR430" s="112"/>
    </row>
    <row r="431" spans="1:44" ht="12.75" customHeight="1" x14ac:dyDescent="0.25">
      <c r="A431" s="236"/>
      <c r="B431" s="236"/>
      <c r="C431" s="298"/>
      <c r="D431" s="300"/>
      <c r="E431" s="300"/>
      <c r="F431" s="300"/>
      <c r="G431" s="300"/>
      <c r="H431" s="300"/>
      <c r="I431" s="236"/>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c r="AO431" s="112"/>
      <c r="AP431" s="112"/>
      <c r="AQ431" s="112"/>
      <c r="AR431" s="112"/>
    </row>
    <row r="432" spans="1:44" ht="12.75" customHeight="1" x14ac:dyDescent="0.25">
      <c r="A432" s="236"/>
      <c r="B432" s="236"/>
      <c r="C432" s="298"/>
      <c r="D432" s="300"/>
      <c r="E432" s="300"/>
      <c r="F432" s="300"/>
      <c r="G432" s="300"/>
      <c r="H432" s="300"/>
      <c r="I432" s="236"/>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c r="AO432" s="112"/>
      <c r="AP432" s="112"/>
      <c r="AQ432" s="112"/>
      <c r="AR432" s="112"/>
    </row>
    <row r="433" spans="1:44" ht="12.75" customHeight="1" x14ac:dyDescent="0.25">
      <c r="A433" s="236"/>
      <c r="B433" s="236"/>
      <c r="C433" s="298"/>
      <c r="D433" s="300"/>
      <c r="E433" s="300"/>
      <c r="F433" s="300"/>
      <c r="G433" s="300"/>
      <c r="H433" s="300"/>
      <c r="I433" s="236"/>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c r="AO433" s="112"/>
      <c r="AP433" s="112"/>
      <c r="AQ433" s="112"/>
      <c r="AR433" s="112"/>
    </row>
    <row r="434" spans="1:44" ht="12.75" customHeight="1" x14ac:dyDescent="0.25">
      <c r="A434" s="236"/>
      <c r="B434" s="236"/>
      <c r="C434" s="298"/>
      <c r="D434" s="300"/>
      <c r="E434" s="300"/>
      <c r="F434" s="300"/>
      <c r="G434" s="300"/>
      <c r="H434" s="300"/>
      <c r="I434" s="236"/>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c r="AO434" s="112"/>
      <c r="AP434" s="112"/>
      <c r="AQ434" s="112"/>
      <c r="AR434" s="112"/>
    </row>
    <row r="435" spans="1:44" ht="12.75" customHeight="1" x14ac:dyDescent="0.25">
      <c r="A435" s="236"/>
      <c r="B435" s="236"/>
      <c r="C435" s="298"/>
      <c r="D435" s="300"/>
      <c r="E435" s="300"/>
      <c r="F435" s="300"/>
      <c r="G435" s="300"/>
      <c r="H435" s="300"/>
      <c r="I435" s="236"/>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c r="AO435" s="112"/>
      <c r="AP435" s="112"/>
      <c r="AQ435" s="112"/>
      <c r="AR435" s="112"/>
    </row>
    <row r="436" spans="1:44" ht="12.75" customHeight="1" x14ac:dyDescent="0.25">
      <c r="A436" s="236"/>
      <c r="B436" s="236"/>
      <c r="C436" s="298"/>
      <c r="D436" s="300"/>
      <c r="E436" s="300"/>
      <c r="F436" s="300"/>
      <c r="G436" s="300"/>
      <c r="H436" s="300"/>
      <c r="I436" s="236"/>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c r="AO436" s="112"/>
      <c r="AP436" s="112"/>
      <c r="AQ436" s="112"/>
      <c r="AR436" s="112"/>
    </row>
    <row r="437" spans="1:44" ht="12.75" customHeight="1" x14ac:dyDescent="0.25">
      <c r="A437" s="236"/>
      <c r="B437" s="236"/>
      <c r="C437" s="298"/>
      <c r="D437" s="300"/>
      <c r="E437" s="300"/>
      <c r="F437" s="300"/>
      <c r="G437" s="300"/>
      <c r="H437" s="300"/>
      <c r="I437" s="236"/>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c r="AO437" s="112"/>
      <c r="AP437" s="112"/>
      <c r="AQ437" s="112"/>
      <c r="AR437" s="112"/>
    </row>
    <row r="438" spans="1:44" ht="12.75" customHeight="1" x14ac:dyDescent="0.25">
      <c r="A438" s="236"/>
      <c r="B438" s="236"/>
      <c r="C438" s="298"/>
      <c r="D438" s="300"/>
      <c r="E438" s="300"/>
      <c r="F438" s="300"/>
      <c r="G438" s="300"/>
      <c r="H438" s="300"/>
      <c r="I438" s="236"/>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c r="AO438" s="112"/>
      <c r="AP438" s="112"/>
      <c r="AQ438" s="112"/>
      <c r="AR438" s="112"/>
    </row>
    <row r="439" spans="1:44" ht="12.75" customHeight="1" x14ac:dyDescent="0.25">
      <c r="A439" s="236"/>
      <c r="B439" s="236"/>
      <c r="C439" s="298"/>
      <c r="D439" s="300"/>
      <c r="E439" s="300"/>
      <c r="F439" s="300"/>
      <c r="G439" s="300"/>
      <c r="H439" s="300"/>
      <c r="I439" s="236"/>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c r="AO439" s="112"/>
      <c r="AP439" s="112"/>
      <c r="AQ439" s="112"/>
      <c r="AR439" s="112"/>
    </row>
    <row r="440" spans="1:44" ht="12.75" customHeight="1" x14ac:dyDescent="0.25">
      <c r="A440" s="236"/>
      <c r="B440" s="236"/>
      <c r="C440" s="298"/>
      <c r="D440" s="300"/>
      <c r="E440" s="300"/>
      <c r="F440" s="300"/>
      <c r="G440" s="300"/>
      <c r="H440" s="300"/>
      <c r="I440" s="236"/>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c r="AO440" s="112"/>
      <c r="AP440" s="112"/>
      <c r="AQ440" s="112"/>
      <c r="AR440" s="112"/>
    </row>
    <row r="441" spans="1:44" ht="12.75" customHeight="1" x14ac:dyDescent="0.25">
      <c r="A441" s="236"/>
      <c r="B441" s="236"/>
      <c r="C441" s="298"/>
      <c r="D441" s="300"/>
      <c r="E441" s="300"/>
      <c r="F441" s="300"/>
      <c r="G441" s="300"/>
      <c r="H441" s="300"/>
      <c r="I441" s="236"/>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c r="AO441" s="112"/>
      <c r="AP441" s="112"/>
      <c r="AQ441" s="112"/>
      <c r="AR441" s="112"/>
    </row>
    <row r="442" spans="1:44" ht="12.75" customHeight="1" x14ac:dyDescent="0.25">
      <c r="A442" s="236"/>
      <c r="B442" s="236"/>
      <c r="C442" s="298"/>
      <c r="D442" s="300"/>
      <c r="E442" s="300"/>
      <c r="F442" s="300"/>
      <c r="G442" s="300"/>
      <c r="H442" s="300"/>
      <c r="I442" s="236"/>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c r="AO442" s="112"/>
      <c r="AP442" s="112"/>
      <c r="AQ442" s="112"/>
      <c r="AR442" s="112"/>
    </row>
    <row r="443" spans="1:44" ht="12.75" customHeight="1" x14ac:dyDescent="0.25">
      <c r="A443" s="236"/>
      <c r="B443" s="236"/>
      <c r="C443" s="298"/>
      <c r="D443" s="300"/>
      <c r="E443" s="300"/>
      <c r="F443" s="300"/>
      <c r="G443" s="300"/>
      <c r="H443" s="300"/>
      <c r="I443" s="236"/>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c r="AO443" s="112"/>
      <c r="AP443" s="112"/>
      <c r="AQ443" s="112"/>
      <c r="AR443" s="112"/>
    </row>
    <row r="444" spans="1:44" ht="12.75" customHeight="1" x14ac:dyDescent="0.25">
      <c r="A444" s="236"/>
      <c r="B444" s="236"/>
      <c r="C444" s="298"/>
      <c r="D444" s="300"/>
      <c r="E444" s="300"/>
      <c r="F444" s="300"/>
      <c r="G444" s="300"/>
      <c r="H444" s="300"/>
      <c r="I444" s="236"/>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c r="AO444" s="112"/>
      <c r="AP444" s="112"/>
      <c r="AQ444" s="112"/>
      <c r="AR444" s="112"/>
    </row>
    <row r="445" spans="1:44" ht="12.75" customHeight="1" x14ac:dyDescent="0.25">
      <c r="A445" s="236"/>
      <c r="B445" s="236"/>
      <c r="C445" s="298"/>
      <c r="D445" s="300"/>
      <c r="E445" s="300"/>
      <c r="F445" s="300"/>
      <c r="G445" s="300"/>
      <c r="H445" s="300"/>
      <c r="I445" s="236"/>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c r="AO445" s="112"/>
      <c r="AP445" s="112"/>
      <c r="AQ445" s="112"/>
      <c r="AR445" s="112"/>
    </row>
    <row r="446" spans="1:44" ht="12.75" customHeight="1" x14ac:dyDescent="0.25">
      <c r="A446" s="236"/>
      <c r="B446" s="236"/>
      <c r="C446" s="298"/>
      <c r="D446" s="300"/>
      <c r="E446" s="300"/>
      <c r="F446" s="300"/>
      <c r="G446" s="300"/>
      <c r="H446" s="300"/>
      <c r="I446" s="236"/>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c r="AO446" s="112"/>
      <c r="AP446" s="112"/>
      <c r="AQ446" s="112"/>
      <c r="AR446" s="112"/>
    </row>
    <row r="447" spans="1:44" ht="12.75" customHeight="1" x14ac:dyDescent="0.25">
      <c r="A447" s="236"/>
      <c r="B447" s="236"/>
      <c r="C447" s="298"/>
      <c r="D447" s="300"/>
      <c r="E447" s="300"/>
      <c r="F447" s="300"/>
      <c r="G447" s="300"/>
      <c r="H447" s="300"/>
      <c r="I447" s="236"/>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c r="AO447" s="112"/>
      <c r="AP447" s="112"/>
      <c r="AQ447" s="112"/>
      <c r="AR447" s="112"/>
    </row>
    <row r="448" spans="1:44" ht="12.75" customHeight="1" x14ac:dyDescent="0.25">
      <c r="A448" s="236"/>
      <c r="B448" s="236"/>
      <c r="C448" s="298"/>
      <c r="D448" s="300"/>
      <c r="E448" s="300"/>
      <c r="F448" s="300"/>
      <c r="G448" s="300"/>
      <c r="H448" s="300"/>
      <c r="I448" s="236"/>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c r="AO448" s="112"/>
      <c r="AP448" s="112"/>
      <c r="AQ448" s="112"/>
      <c r="AR448" s="112"/>
    </row>
    <row r="449" spans="1:44" ht="12.75" customHeight="1" x14ac:dyDescent="0.25">
      <c r="A449" s="236"/>
      <c r="B449" s="236"/>
      <c r="C449" s="298"/>
      <c r="D449" s="300"/>
      <c r="E449" s="300"/>
      <c r="F449" s="300"/>
      <c r="G449" s="300"/>
      <c r="H449" s="300"/>
      <c r="I449" s="236"/>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c r="AO449" s="112"/>
      <c r="AP449" s="112"/>
      <c r="AQ449" s="112"/>
      <c r="AR449" s="112"/>
    </row>
    <row r="450" spans="1:44" ht="12.75" customHeight="1" x14ac:dyDescent="0.25">
      <c r="A450" s="236"/>
      <c r="B450" s="236"/>
      <c r="C450" s="298"/>
      <c r="D450" s="300"/>
      <c r="E450" s="300"/>
      <c r="F450" s="300"/>
      <c r="G450" s="300"/>
      <c r="H450" s="300"/>
      <c r="I450" s="236"/>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c r="AO450" s="112"/>
      <c r="AP450" s="112"/>
      <c r="AQ450" s="112"/>
      <c r="AR450" s="112"/>
    </row>
    <row r="451" spans="1:44" ht="12.75" customHeight="1" x14ac:dyDescent="0.25">
      <c r="A451" s="236"/>
      <c r="B451" s="236"/>
      <c r="C451" s="298"/>
      <c r="D451" s="300"/>
      <c r="E451" s="300"/>
      <c r="F451" s="300"/>
      <c r="G451" s="300"/>
      <c r="H451" s="300"/>
      <c r="I451" s="236"/>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c r="AO451" s="112"/>
      <c r="AP451" s="112"/>
      <c r="AQ451" s="112"/>
      <c r="AR451" s="112"/>
    </row>
    <row r="452" spans="1:44" ht="12.75" customHeight="1" x14ac:dyDescent="0.25">
      <c r="A452" s="236"/>
      <c r="B452" s="236"/>
      <c r="C452" s="298"/>
      <c r="D452" s="300"/>
      <c r="E452" s="300"/>
      <c r="F452" s="300"/>
      <c r="G452" s="300"/>
      <c r="H452" s="300"/>
      <c r="I452" s="236"/>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c r="AO452" s="112"/>
      <c r="AP452" s="112"/>
      <c r="AQ452" s="112"/>
      <c r="AR452" s="112"/>
    </row>
    <row r="453" spans="1:44" ht="12.75" customHeight="1" x14ac:dyDescent="0.25">
      <c r="A453" s="236"/>
      <c r="B453" s="236"/>
      <c r="C453" s="298"/>
      <c r="D453" s="300"/>
      <c r="E453" s="300"/>
      <c r="F453" s="300"/>
      <c r="G453" s="300"/>
      <c r="H453" s="300"/>
      <c r="I453" s="236"/>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c r="AO453" s="112"/>
      <c r="AP453" s="112"/>
      <c r="AQ453" s="112"/>
      <c r="AR453" s="112"/>
    </row>
    <row r="454" spans="1:44" ht="12.75" customHeight="1" x14ac:dyDescent="0.25">
      <c r="A454" s="236"/>
      <c r="B454" s="236"/>
      <c r="C454" s="298"/>
      <c r="D454" s="300"/>
      <c r="E454" s="300"/>
      <c r="F454" s="300"/>
      <c r="G454" s="300"/>
      <c r="H454" s="300"/>
      <c r="I454" s="236"/>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c r="AO454" s="112"/>
      <c r="AP454" s="112"/>
      <c r="AQ454" s="112"/>
      <c r="AR454" s="112"/>
    </row>
    <row r="455" spans="1:44" ht="12.75" customHeight="1" x14ac:dyDescent="0.25">
      <c r="A455" s="236"/>
      <c r="B455" s="236"/>
      <c r="C455" s="298"/>
      <c r="D455" s="300"/>
      <c r="E455" s="300"/>
      <c r="F455" s="300"/>
      <c r="G455" s="300"/>
      <c r="H455" s="300"/>
      <c r="I455" s="236"/>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c r="AO455" s="112"/>
      <c r="AP455" s="112"/>
      <c r="AQ455" s="112"/>
      <c r="AR455" s="112"/>
    </row>
    <row r="456" spans="1:44" ht="12.75" customHeight="1" x14ac:dyDescent="0.25">
      <c r="A456" s="236"/>
      <c r="B456" s="236"/>
      <c r="C456" s="298"/>
      <c r="D456" s="300"/>
      <c r="E456" s="300"/>
      <c r="F456" s="300"/>
      <c r="G456" s="300"/>
      <c r="H456" s="300"/>
      <c r="I456" s="236"/>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c r="AO456" s="112"/>
      <c r="AP456" s="112"/>
      <c r="AQ456" s="112"/>
      <c r="AR456" s="112"/>
    </row>
    <row r="457" spans="1:44" ht="12.75" customHeight="1" x14ac:dyDescent="0.25">
      <c r="A457" s="236"/>
      <c r="B457" s="236"/>
      <c r="C457" s="298"/>
      <c r="D457" s="300"/>
      <c r="E457" s="300"/>
      <c r="F457" s="300"/>
      <c r="G457" s="300"/>
      <c r="H457" s="300"/>
      <c r="I457" s="236"/>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c r="AO457" s="112"/>
      <c r="AP457" s="112"/>
      <c r="AQ457" s="112"/>
      <c r="AR457" s="112"/>
    </row>
    <row r="458" spans="1:44" ht="12.75" customHeight="1" x14ac:dyDescent="0.25">
      <c r="A458" s="236"/>
      <c r="B458" s="236"/>
      <c r="C458" s="298"/>
      <c r="D458" s="300"/>
      <c r="E458" s="300"/>
      <c r="F458" s="300"/>
      <c r="G458" s="300"/>
      <c r="H458" s="300"/>
      <c r="I458" s="236"/>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c r="AO458" s="112"/>
      <c r="AP458" s="112"/>
      <c r="AQ458" s="112"/>
      <c r="AR458" s="112"/>
    </row>
    <row r="459" spans="1:44" ht="12.75" customHeight="1" x14ac:dyDescent="0.25">
      <c r="A459" s="236"/>
      <c r="B459" s="236"/>
      <c r="C459" s="298"/>
      <c r="D459" s="300"/>
      <c r="E459" s="300"/>
      <c r="F459" s="300"/>
      <c r="G459" s="300"/>
      <c r="H459" s="300"/>
      <c r="I459" s="236"/>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c r="AO459" s="112"/>
      <c r="AP459" s="112"/>
      <c r="AQ459" s="112"/>
      <c r="AR459" s="112"/>
    </row>
    <row r="460" spans="1:44" ht="12.75" customHeight="1" x14ac:dyDescent="0.25">
      <c r="A460" s="236"/>
      <c r="B460" s="236"/>
      <c r="C460" s="298"/>
      <c r="D460" s="300"/>
      <c r="E460" s="300"/>
      <c r="F460" s="300"/>
      <c r="G460" s="300"/>
      <c r="H460" s="300"/>
      <c r="I460" s="236"/>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c r="AO460" s="112"/>
      <c r="AP460" s="112"/>
      <c r="AQ460" s="112"/>
      <c r="AR460" s="112"/>
    </row>
    <row r="461" spans="1:44" ht="12.75" customHeight="1" x14ac:dyDescent="0.25">
      <c r="A461" s="236"/>
      <c r="B461" s="236"/>
      <c r="C461" s="298"/>
      <c r="D461" s="300"/>
      <c r="E461" s="300"/>
      <c r="F461" s="300"/>
      <c r="G461" s="300"/>
      <c r="H461" s="300"/>
      <c r="I461" s="236"/>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c r="AO461" s="112"/>
      <c r="AP461" s="112"/>
      <c r="AQ461" s="112"/>
      <c r="AR461" s="112"/>
    </row>
    <row r="462" spans="1:44" ht="12.75" customHeight="1" x14ac:dyDescent="0.25">
      <c r="A462" s="236"/>
      <c r="B462" s="236"/>
      <c r="C462" s="298"/>
      <c r="D462" s="300"/>
      <c r="E462" s="300"/>
      <c r="F462" s="300"/>
      <c r="G462" s="300"/>
      <c r="H462" s="300"/>
      <c r="I462" s="236"/>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c r="AO462" s="112"/>
      <c r="AP462" s="112"/>
      <c r="AQ462" s="112"/>
      <c r="AR462" s="112"/>
    </row>
    <row r="463" spans="1:44" ht="12.75" customHeight="1" x14ac:dyDescent="0.25">
      <c r="A463" s="236"/>
      <c r="B463" s="236"/>
      <c r="C463" s="298"/>
      <c r="D463" s="300"/>
      <c r="E463" s="300"/>
      <c r="F463" s="300"/>
      <c r="G463" s="300"/>
      <c r="H463" s="300"/>
      <c r="I463" s="236"/>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c r="AO463" s="112"/>
      <c r="AP463" s="112"/>
      <c r="AQ463" s="112"/>
      <c r="AR463" s="112"/>
    </row>
    <row r="464" spans="1:44" ht="12.75" customHeight="1" x14ac:dyDescent="0.25">
      <c r="A464" s="236"/>
      <c r="B464" s="236"/>
      <c r="C464" s="298"/>
      <c r="D464" s="300"/>
      <c r="E464" s="300"/>
      <c r="F464" s="300"/>
      <c r="G464" s="300"/>
      <c r="H464" s="300"/>
      <c r="I464" s="236"/>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c r="AO464" s="112"/>
      <c r="AP464" s="112"/>
      <c r="AQ464" s="112"/>
      <c r="AR464" s="112"/>
    </row>
    <row r="465" spans="1:44" ht="12.75" customHeight="1" x14ac:dyDescent="0.25">
      <c r="A465" s="236"/>
      <c r="B465" s="236"/>
      <c r="C465" s="298"/>
      <c r="D465" s="300"/>
      <c r="E465" s="300"/>
      <c r="F465" s="300"/>
      <c r="G465" s="300"/>
      <c r="H465" s="300"/>
      <c r="I465" s="236"/>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c r="AO465" s="112"/>
      <c r="AP465" s="112"/>
      <c r="AQ465" s="112"/>
      <c r="AR465" s="112"/>
    </row>
    <row r="466" spans="1:44" ht="12.75" customHeight="1" x14ac:dyDescent="0.25">
      <c r="A466" s="236"/>
      <c r="B466" s="236"/>
      <c r="C466" s="298"/>
      <c r="D466" s="300"/>
      <c r="E466" s="300"/>
      <c r="F466" s="300"/>
      <c r="G466" s="300"/>
      <c r="H466" s="300"/>
      <c r="I466" s="236"/>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c r="AO466" s="112"/>
      <c r="AP466" s="112"/>
      <c r="AQ466" s="112"/>
      <c r="AR466" s="112"/>
    </row>
    <row r="467" spans="1:44" ht="12.75" customHeight="1" x14ac:dyDescent="0.25">
      <c r="A467" s="236"/>
      <c r="B467" s="236"/>
      <c r="C467" s="298"/>
      <c r="D467" s="300"/>
      <c r="E467" s="300"/>
      <c r="F467" s="300"/>
      <c r="G467" s="300"/>
      <c r="H467" s="300"/>
      <c r="I467" s="236"/>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c r="AO467" s="112"/>
      <c r="AP467" s="112"/>
      <c r="AQ467" s="112"/>
      <c r="AR467" s="112"/>
    </row>
    <row r="468" spans="1:44" ht="12.75" customHeight="1" x14ac:dyDescent="0.25">
      <c r="A468" s="236"/>
      <c r="B468" s="236"/>
      <c r="C468" s="298"/>
      <c r="D468" s="300"/>
      <c r="E468" s="300"/>
      <c r="F468" s="300"/>
      <c r="G468" s="300"/>
      <c r="H468" s="300"/>
      <c r="I468" s="236"/>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c r="AO468" s="112"/>
      <c r="AP468" s="112"/>
      <c r="AQ468" s="112"/>
      <c r="AR468" s="112"/>
    </row>
    <row r="469" spans="1:44" ht="12.75" customHeight="1" x14ac:dyDescent="0.25">
      <c r="A469" s="236"/>
      <c r="B469" s="236"/>
      <c r="C469" s="298"/>
      <c r="D469" s="300"/>
      <c r="E469" s="300"/>
      <c r="F469" s="300"/>
      <c r="G469" s="300"/>
      <c r="H469" s="300"/>
      <c r="I469" s="236"/>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c r="AO469" s="112"/>
      <c r="AP469" s="112"/>
      <c r="AQ469" s="112"/>
      <c r="AR469" s="112"/>
    </row>
    <row r="470" spans="1:44" ht="12.75" customHeight="1" x14ac:dyDescent="0.25">
      <c r="A470" s="236"/>
      <c r="B470" s="236"/>
      <c r="C470" s="298"/>
      <c r="D470" s="300"/>
      <c r="E470" s="300"/>
      <c r="F470" s="300"/>
      <c r="G470" s="300"/>
      <c r="H470" s="300"/>
      <c r="I470" s="236"/>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c r="AO470" s="112"/>
      <c r="AP470" s="112"/>
      <c r="AQ470" s="112"/>
      <c r="AR470" s="112"/>
    </row>
    <row r="471" spans="1:44" ht="12.75" customHeight="1" x14ac:dyDescent="0.25">
      <c r="A471" s="236"/>
      <c r="B471" s="236"/>
      <c r="C471" s="298"/>
      <c r="D471" s="300"/>
      <c r="E471" s="300"/>
      <c r="F471" s="300"/>
      <c r="G471" s="300"/>
      <c r="H471" s="300"/>
      <c r="I471" s="236"/>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c r="AO471" s="112"/>
      <c r="AP471" s="112"/>
      <c r="AQ471" s="112"/>
      <c r="AR471" s="112"/>
    </row>
    <row r="472" spans="1:44" ht="12.75" customHeight="1" x14ac:dyDescent="0.25">
      <c r="A472" s="236"/>
      <c r="B472" s="236"/>
      <c r="C472" s="298"/>
      <c r="D472" s="300"/>
      <c r="E472" s="300"/>
      <c r="F472" s="300"/>
      <c r="G472" s="300"/>
      <c r="H472" s="300"/>
      <c r="I472" s="236"/>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c r="AO472" s="112"/>
      <c r="AP472" s="112"/>
      <c r="AQ472" s="112"/>
      <c r="AR472" s="112"/>
    </row>
    <row r="473" spans="1:44" ht="12.75" customHeight="1" x14ac:dyDescent="0.25">
      <c r="A473" s="236"/>
      <c r="B473" s="236"/>
      <c r="C473" s="298"/>
      <c r="D473" s="300"/>
      <c r="E473" s="300"/>
      <c r="F473" s="300"/>
      <c r="G473" s="300"/>
      <c r="H473" s="300"/>
      <c r="I473" s="236"/>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c r="AO473" s="112"/>
      <c r="AP473" s="112"/>
      <c r="AQ473" s="112"/>
      <c r="AR473" s="112"/>
    </row>
    <row r="474" spans="1:44" ht="12.75" customHeight="1" x14ac:dyDescent="0.25">
      <c r="A474" s="236"/>
      <c r="B474" s="236"/>
      <c r="C474" s="298"/>
      <c r="D474" s="300"/>
      <c r="E474" s="300"/>
      <c r="F474" s="300"/>
      <c r="G474" s="300"/>
      <c r="H474" s="300"/>
      <c r="I474" s="236"/>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c r="AO474" s="112"/>
      <c r="AP474" s="112"/>
      <c r="AQ474" s="112"/>
      <c r="AR474" s="112"/>
    </row>
    <row r="475" spans="1:44" ht="12.75" customHeight="1" x14ac:dyDescent="0.25">
      <c r="A475" s="236"/>
      <c r="B475" s="236"/>
      <c r="C475" s="298"/>
      <c r="D475" s="300"/>
      <c r="E475" s="300"/>
      <c r="F475" s="300"/>
      <c r="G475" s="300"/>
      <c r="H475" s="300"/>
      <c r="I475" s="236"/>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c r="AO475" s="112"/>
      <c r="AP475" s="112"/>
      <c r="AQ475" s="112"/>
      <c r="AR475" s="112"/>
    </row>
    <row r="476" spans="1:44" ht="12.75" customHeight="1" x14ac:dyDescent="0.25">
      <c r="A476" s="236"/>
      <c r="B476" s="236"/>
      <c r="C476" s="298"/>
      <c r="D476" s="300"/>
      <c r="E476" s="300"/>
      <c r="F476" s="300"/>
      <c r="G476" s="300"/>
      <c r="H476" s="300"/>
      <c r="I476" s="236"/>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c r="AO476" s="112"/>
      <c r="AP476" s="112"/>
      <c r="AQ476" s="112"/>
      <c r="AR476" s="112"/>
    </row>
    <row r="477" spans="1:44" ht="12.75" customHeight="1" x14ac:dyDescent="0.25">
      <c r="A477" s="236"/>
      <c r="B477" s="236"/>
      <c r="C477" s="298"/>
      <c r="D477" s="300"/>
      <c r="E477" s="300"/>
      <c r="F477" s="300"/>
      <c r="G477" s="300"/>
      <c r="H477" s="300"/>
      <c r="I477" s="236"/>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c r="AO477" s="112"/>
      <c r="AP477" s="112"/>
      <c r="AQ477" s="112"/>
      <c r="AR477" s="112"/>
    </row>
    <row r="478" spans="1:44" ht="12.75" customHeight="1" x14ac:dyDescent="0.25">
      <c r="A478" s="236"/>
      <c r="B478" s="236"/>
      <c r="C478" s="298"/>
      <c r="D478" s="300"/>
      <c r="E478" s="300"/>
      <c r="F478" s="300"/>
      <c r="G478" s="300"/>
      <c r="H478" s="300"/>
      <c r="I478" s="236"/>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c r="AO478" s="112"/>
      <c r="AP478" s="112"/>
      <c r="AQ478" s="112"/>
      <c r="AR478" s="112"/>
    </row>
    <row r="479" spans="1:44" ht="12.75" customHeight="1" x14ac:dyDescent="0.25">
      <c r="A479" s="236"/>
      <c r="B479" s="236"/>
      <c r="C479" s="298"/>
      <c r="D479" s="300"/>
      <c r="E479" s="300"/>
      <c r="F479" s="300"/>
      <c r="G479" s="300"/>
      <c r="H479" s="300"/>
      <c r="I479" s="236"/>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c r="AO479" s="112"/>
      <c r="AP479" s="112"/>
      <c r="AQ479" s="112"/>
      <c r="AR479" s="112"/>
    </row>
    <row r="480" spans="1:44" ht="12.75" customHeight="1" x14ac:dyDescent="0.25">
      <c r="A480" s="236"/>
      <c r="B480" s="236"/>
      <c r="C480" s="298"/>
      <c r="D480" s="300"/>
      <c r="E480" s="300"/>
      <c r="F480" s="300"/>
      <c r="G480" s="300"/>
      <c r="H480" s="300"/>
      <c r="I480" s="236"/>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c r="AO480" s="112"/>
      <c r="AP480" s="112"/>
      <c r="AQ480" s="112"/>
      <c r="AR480" s="112"/>
    </row>
    <row r="481" spans="1:44" ht="12.75" customHeight="1" x14ac:dyDescent="0.25">
      <c r="A481" s="236"/>
      <c r="B481" s="236"/>
      <c r="C481" s="298"/>
      <c r="D481" s="300"/>
      <c r="E481" s="300"/>
      <c r="F481" s="300"/>
      <c r="G481" s="300"/>
      <c r="H481" s="300"/>
      <c r="I481" s="236"/>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c r="AO481" s="112"/>
      <c r="AP481" s="112"/>
      <c r="AQ481" s="112"/>
      <c r="AR481" s="112"/>
    </row>
    <row r="482" spans="1:44" ht="12.75" customHeight="1" x14ac:dyDescent="0.25">
      <c r="A482" s="236"/>
      <c r="B482" s="236"/>
      <c r="C482" s="298"/>
      <c r="D482" s="300"/>
      <c r="E482" s="300"/>
      <c r="F482" s="300"/>
      <c r="G482" s="300"/>
      <c r="H482" s="300"/>
      <c r="I482" s="236"/>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c r="AO482" s="112"/>
      <c r="AP482" s="112"/>
      <c r="AQ482" s="112"/>
      <c r="AR482" s="112"/>
    </row>
    <row r="483" spans="1:44" x14ac:dyDescent="0.25">
      <c r="A483" s="236"/>
      <c r="B483" s="236"/>
      <c r="C483" s="298"/>
      <c r="D483" s="300"/>
      <c r="E483" s="300"/>
      <c r="F483" s="300"/>
      <c r="G483" s="300"/>
      <c r="H483" s="300"/>
      <c r="I483" s="236"/>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c r="AO483" s="112"/>
      <c r="AP483" s="112"/>
      <c r="AQ483" s="112"/>
      <c r="AR483" s="112"/>
    </row>
    <row r="484" spans="1:44" ht="12.75" customHeight="1" x14ac:dyDescent="0.25">
      <c r="A484" s="236"/>
      <c r="B484" s="236"/>
      <c r="C484" s="298"/>
      <c r="D484" s="300"/>
      <c r="E484" s="300"/>
      <c r="F484" s="300"/>
      <c r="G484" s="300"/>
      <c r="H484" s="300"/>
      <c r="I484" s="236"/>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c r="AO484" s="112"/>
      <c r="AP484" s="112"/>
      <c r="AQ484" s="112"/>
      <c r="AR484" s="112"/>
    </row>
    <row r="485" spans="1:44" ht="12.75" customHeight="1" x14ac:dyDescent="0.25">
      <c r="A485" s="236"/>
      <c r="B485" s="236"/>
      <c r="C485" s="298"/>
      <c r="D485" s="300"/>
      <c r="E485" s="300"/>
      <c r="F485" s="300"/>
      <c r="G485" s="300"/>
      <c r="H485" s="300"/>
      <c r="I485" s="236"/>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c r="AO485" s="112"/>
      <c r="AP485" s="112"/>
      <c r="AQ485" s="112"/>
      <c r="AR485" s="112"/>
    </row>
    <row r="486" spans="1:44" ht="12.75" customHeight="1" x14ac:dyDescent="0.25">
      <c r="A486" s="236"/>
      <c r="B486" s="236"/>
      <c r="C486" s="298"/>
      <c r="D486" s="300"/>
      <c r="E486" s="300"/>
      <c r="F486" s="300"/>
      <c r="G486" s="300"/>
      <c r="H486" s="300"/>
      <c r="I486" s="236"/>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c r="AO486" s="112"/>
      <c r="AP486" s="112"/>
      <c r="AQ486" s="112"/>
      <c r="AR486" s="112"/>
    </row>
    <row r="487" spans="1:44" ht="47.25" customHeight="1" x14ac:dyDescent="0.25">
      <c r="A487" s="236"/>
      <c r="B487" s="236"/>
      <c r="C487" s="298"/>
      <c r="D487" s="300"/>
      <c r="E487" s="300"/>
      <c r="F487" s="300"/>
      <c r="G487" s="300"/>
      <c r="H487" s="300"/>
      <c r="I487" s="236"/>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c r="AO487" s="112"/>
      <c r="AP487" s="112"/>
      <c r="AQ487" s="112"/>
      <c r="AR487" s="112"/>
    </row>
    <row r="488" spans="1:44" ht="12.75" customHeight="1" x14ac:dyDescent="0.25">
      <c r="A488" s="236"/>
      <c r="B488" s="236"/>
      <c r="C488" s="298"/>
      <c r="D488" s="300"/>
      <c r="E488" s="300"/>
      <c r="F488" s="300"/>
      <c r="G488" s="300"/>
      <c r="H488" s="300"/>
      <c r="I488" s="236"/>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c r="AO488" s="112"/>
      <c r="AP488" s="112"/>
      <c r="AQ488" s="112"/>
      <c r="AR488" s="112"/>
    </row>
    <row r="489" spans="1:44" ht="12.75" customHeight="1" x14ac:dyDescent="0.25">
      <c r="A489" s="236"/>
      <c r="B489" s="236"/>
      <c r="C489" s="298"/>
      <c r="D489" s="300"/>
      <c r="E489" s="300"/>
      <c r="F489" s="300"/>
      <c r="G489" s="300"/>
      <c r="H489" s="300"/>
      <c r="I489" s="236"/>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c r="AO489" s="112"/>
      <c r="AP489" s="112"/>
      <c r="AQ489" s="112"/>
      <c r="AR489" s="112"/>
    </row>
    <row r="490" spans="1:44" ht="12.75" customHeight="1" x14ac:dyDescent="0.25">
      <c r="A490" s="236"/>
      <c r="B490" s="236"/>
      <c r="C490" s="298"/>
      <c r="D490" s="300"/>
      <c r="E490" s="300"/>
      <c r="F490" s="300"/>
      <c r="G490" s="300"/>
      <c r="H490" s="300"/>
      <c r="I490" s="236"/>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c r="AO490" s="112"/>
      <c r="AP490" s="112"/>
      <c r="AQ490" s="112"/>
      <c r="AR490" s="112"/>
    </row>
    <row r="491" spans="1:44" ht="31.5" customHeight="1" x14ac:dyDescent="0.25">
      <c r="A491" s="236"/>
      <c r="B491" s="236"/>
      <c r="C491" s="298"/>
      <c r="D491" s="300"/>
      <c r="E491" s="300"/>
      <c r="F491" s="300"/>
      <c r="G491" s="300"/>
      <c r="H491" s="300"/>
      <c r="I491" s="236"/>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c r="AO491" s="112"/>
      <c r="AP491" s="112"/>
      <c r="AQ491" s="112"/>
      <c r="AR491" s="112"/>
    </row>
    <row r="492" spans="1:44" ht="12.75" customHeight="1" x14ac:dyDescent="0.25">
      <c r="A492" s="236"/>
      <c r="B492" s="236"/>
      <c r="C492" s="298"/>
      <c r="D492" s="300"/>
      <c r="E492" s="300"/>
      <c r="F492" s="300"/>
      <c r="G492" s="300"/>
      <c r="H492" s="300"/>
      <c r="I492" s="236"/>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c r="AO492" s="112"/>
      <c r="AP492" s="112"/>
      <c r="AQ492" s="112"/>
      <c r="AR492" s="112"/>
    </row>
    <row r="493" spans="1:44" ht="12.75" customHeight="1" x14ac:dyDescent="0.25">
      <c r="A493" s="236"/>
      <c r="B493" s="236"/>
      <c r="C493" s="298"/>
      <c r="D493" s="300"/>
      <c r="E493" s="300"/>
      <c r="F493" s="300"/>
      <c r="G493" s="300"/>
      <c r="H493" s="300"/>
      <c r="I493" s="236"/>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c r="AO493" s="112"/>
      <c r="AP493" s="112"/>
      <c r="AQ493" s="112"/>
      <c r="AR493" s="112"/>
    </row>
    <row r="494" spans="1:44" ht="12.75" customHeight="1" x14ac:dyDescent="0.25">
      <c r="A494" s="236"/>
      <c r="B494" s="236"/>
      <c r="C494" s="298"/>
      <c r="D494" s="300"/>
      <c r="E494" s="300"/>
      <c r="F494" s="300"/>
      <c r="G494" s="300"/>
      <c r="H494" s="300"/>
      <c r="I494" s="236"/>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c r="AO494" s="112"/>
      <c r="AP494" s="112"/>
      <c r="AQ494" s="112"/>
      <c r="AR494" s="112"/>
    </row>
    <row r="495" spans="1:44" x14ac:dyDescent="0.25">
      <c r="A495" s="236"/>
      <c r="B495" s="236"/>
      <c r="C495" s="298"/>
      <c r="D495" s="300"/>
      <c r="E495" s="300"/>
      <c r="F495" s="300"/>
      <c r="G495" s="300"/>
      <c r="H495" s="300"/>
      <c r="I495" s="236"/>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c r="AO495" s="112"/>
      <c r="AP495" s="112"/>
      <c r="AQ495" s="112"/>
      <c r="AR495" s="112"/>
    </row>
    <row r="496" spans="1:44" ht="12.75" customHeight="1" x14ac:dyDescent="0.25">
      <c r="A496" s="236"/>
      <c r="B496" s="236"/>
      <c r="C496" s="298"/>
      <c r="D496" s="300"/>
      <c r="E496" s="300"/>
      <c r="F496" s="300"/>
      <c r="G496" s="300"/>
      <c r="H496" s="300"/>
      <c r="I496" s="236"/>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c r="AO496" s="112"/>
      <c r="AP496" s="112"/>
      <c r="AQ496" s="112"/>
      <c r="AR496" s="112"/>
    </row>
    <row r="497" spans="1:44" ht="12.75" customHeight="1" x14ac:dyDescent="0.25">
      <c r="A497" s="236"/>
      <c r="B497" s="236"/>
      <c r="C497" s="298"/>
      <c r="D497" s="300"/>
      <c r="E497" s="300"/>
      <c r="F497" s="300"/>
      <c r="G497" s="300"/>
      <c r="H497" s="300"/>
      <c r="I497" s="236"/>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c r="AO497" s="112"/>
      <c r="AP497" s="112"/>
      <c r="AQ497" s="112"/>
      <c r="AR497" s="112"/>
    </row>
    <row r="498" spans="1:44" ht="12.75" customHeight="1" x14ac:dyDescent="0.25">
      <c r="A498" s="236"/>
      <c r="B498" s="236"/>
      <c r="C498" s="298"/>
      <c r="D498" s="300"/>
      <c r="E498" s="300"/>
      <c r="F498" s="300"/>
      <c r="G498" s="300"/>
      <c r="H498" s="300"/>
      <c r="I498" s="236"/>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c r="AO498" s="112"/>
      <c r="AP498" s="112"/>
      <c r="AQ498" s="112"/>
      <c r="AR498" s="112"/>
    </row>
    <row r="499" spans="1:44" ht="65.650000000000006" customHeight="1" x14ac:dyDescent="0.25">
      <c r="A499" s="236"/>
      <c r="B499" s="236"/>
      <c r="C499" s="298"/>
      <c r="D499" s="300"/>
      <c r="E499" s="300"/>
      <c r="F499" s="300"/>
      <c r="G499" s="300"/>
      <c r="H499" s="300"/>
      <c r="I499" s="236"/>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c r="AO499" s="112"/>
      <c r="AP499" s="112"/>
      <c r="AQ499" s="112"/>
      <c r="AR499" s="112"/>
    </row>
    <row r="500" spans="1:44" ht="12.75" customHeight="1" x14ac:dyDescent="0.25">
      <c r="A500" s="236"/>
      <c r="B500" s="236"/>
      <c r="C500" s="298"/>
      <c r="D500" s="300"/>
      <c r="E500" s="300"/>
      <c r="F500" s="300"/>
      <c r="G500" s="300"/>
      <c r="H500" s="300"/>
      <c r="I500" s="236"/>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c r="AO500" s="112"/>
      <c r="AP500" s="112"/>
      <c r="AQ500" s="112"/>
      <c r="AR500" s="112"/>
    </row>
    <row r="501" spans="1:44" ht="12.75" customHeight="1" x14ac:dyDescent="0.25">
      <c r="A501" s="236"/>
      <c r="B501" s="236"/>
      <c r="C501" s="298"/>
      <c r="D501" s="300"/>
      <c r="E501" s="300"/>
      <c r="F501" s="300"/>
      <c r="G501" s="300"/>
      <c r="H501" s="300"/>
      <c r="I501" s="236"/>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c r="AO501" s="112"/>
      <c r="AP501" s="112"/>
      <c r="AQ501" s="112"/>
      <c r="AR501" s="112"/>
    </row>
    <row r="502" spans="1:44" ht="12.75" customHeight="1" x14ac:dyDescent="0.25">
      <c r="A502" s="236"/>
      <c r="B502" s="236"/>
      <c r="C502" s="298"/>
      <c r="D502" s="300"/>
      <c r="E502" s="300"/>
      <c r="F502" s="300"/>
      <c r="G502" s="300"/>
      <c r="H502" s="300"/>
      <c r="I502" s="236"/>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c r="AO502" s="112"/>
      <c r="AP502" s="112"/>
      <c r="AQ502" s="112"/>
      <c r="AR502" s="112"/>
    </row>
    <row r="503" spans="1:44" ht="12.75" customHeight="1" x14ac:dyDescent="0.25">
      <c r="A503" s="236"/>
      <c r="B503" s="236"/>
      <c r="C503" s="298"/>
      <c r="D503" s="300"/>
      <c r="E503" s="300"/>
      <c r="F503" s="300"/>
      <c r="G503" s="300"/>
      <c r="H503" s="300"/>
      <c r="I503" s="236"/>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c r="AO503" s="112"/>
      <c r="AP503" s="112"/>
      <c r="AQ503" s="112"/>
      <c r="AR503" s="112"/>
    </row>
    <row r="504" spans="1:44" ht="12.75" customHeight="1" x14ac:dyDescent="0.25">
      <c r="A504" s="236"/>
      <c r="B504" s="236"/>
      <c r="C504" s="298"/>
      <c r="D504" s="300"/>
      <c r="E504" s="300"/>
      <c r="F504" s="300"/>
      <c r="G504" s="300"/>
      <c r="H504" s="300"/>
      <c r="I504" s="236"/>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c r="AO504" s="112"/>
      <c r="AP504" s="112"/>
      <c r="AQ504" s="112"/>
      <c r="AR504" s="112"/>
    </row>
    <row r="505" spans="1:44" ht="12.75" customHeight="1" x14ac:dyDescent="0.25">
      <c r="A505" s="236"/>
      <c r="B505" s="236"/>
      <c r="C505" s="298"/>
      <c r="D505" s="300"/>
      <c r="E505" s="300"/>
      <c r="F505" s="300"/>
      <c r="G505" s="300"/>
      <c r="H505" s="300"/>
      <c r="I505" s="236"/>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c r="AO505" s="112"/>
      <c r="AP505" s="112"/>
      <c r="AQ505" s="112"/>
      <c r="AR505" s="112"/>
    </row>
    <row r="506" spans="1:44" ht="12.75" customHeight="1" x14ac:dyDescent="0.25">
      <c r="A506" s="236"/>
      <c r="B506" s="236"/>
      <c r="C506" s="298"/>
      <c r="D506" s="300"/>
      <c r="E506" s="300"/>
      <c r="F506" s="300"/>
      <c r="G506" s="300"/>
      <c r="H506" s="300"/>
      <c r="I506" s="236"/>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c r="AO506" s="112"/>
      <c r="AP506" s="112"/>
      <c r="AQ506" s="112"/>
      <c r="AR506" s="112"/>
    </row>
    <row r="507" spans="1:44" ht="49.5" customHeight="1" x14ac:dyDescent="0.25">
      <c r="A507" s="236"/>
      <c r="B507" s="236"/>
      <c r="C507" s="298"/>
      <c r="D507" s="300"/>
      <c r="E507" s="300"/>
      <c r="F507" s="300"/>
      <c r="G507" s="300"/>
      <c r="H507" s="300"/>
      <c r="I507" s="236"/>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c r="AO507" s="112"/>
      <c r="AP507" s="112"/>
      <c r="AQ507" s="112"/>
      <c r="AR507" s="112"/>
    </row>
    <row r="508" spans="1:44" ht="12.75" customHeight="1" x14ac:dyDescent="0.25">
      <c r="A508" s="236"/>
      <c r="B508" s="236"/>
      <c r="C508" s="298"/>
      <c r="D508" s="300"/>
      <c r="E508" s="300"/>
      <c r="F508" s="300"/>
      <c r="G508" s="300"/>
      <c r="H508" s="300"/>
      <c r="I508" s="236"/>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c r="AO508" s="112"/>
      <c r="AP508" s="112"/>
      <c r="AQ508" s="112"/>
      <c r="AR508" s="112"/>
    </row>
    <row r="509" spans="1:44" ht="12.75" customHeight="1" x14ac:dyDescent="0.25">
      <c r="A509" s="236"/>
      <c r="B509" s="236"/>
      <c r="C509" s="298"/>
      <c r="D509" s="300"/>
      <c r="E509" s="300"/>
      <c r="F509" s="300"/>
      <c r="G509" s="300"/>
      <c r="H509" s="300"/>
      <c r="I509" s="236"/>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c r="AO509" s="112"/>
      <c r="AP509" s="112"/>
      <c r="AQ509" s="112"/>
      <c r="AR509" s="112"/>
    </row>
    <row r="510" spans="1:44" ht="12.75" customHeight="1" x14ac:dyDescent="0.25">
      <c r="A510" s="236"/>
      <c r="B510" s="236"/>
      <c r="C510" s="298"/>
      <c r="D510" s="300"/>
      <c r="E510" s="300"/>
      <c r="F510" s="300"/>
      <c r="G510" s="300"/>
      <c r="H510" s="300"/>
      <c r="I510" s="236"/>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c r="AO510" s="112"/>
      <c r="AP510" s="112"/>
      <c r="AQ510" s="112"/>
      <c r="AR510" s="112"/>
    </row>
    <row r="511" spans="1:44" ht="12.75" customHeight="1" x14ac:dyDescent="0.25">
      <c r="A511" s="236"/>
      <c r="B511" s="236"/>
      <c r="C511" s="298"/>
      <c r="D511" s="300"/>
      <c r="E511" s="300"/>
      <c r="F511" s="300"/>
      <c r="G511" s="300"/>
      <c r="H511" s="300"/>
      <c r="I511" s="236"/>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c r="AO511" s="112"/>
      <c r="AP511" s="112"/>
      <c r="AQ511" s="112"/>
      <c r="AR511" s="112"/>
    </row>
    <row r="512" spans="1:44" ht="12.75" customHeight="1" x14ac:dyDescent="0.25">
      <c r="A512" s="236"/>
      <c r="B512" s="236"/>
      <c r="C512" s="298"/>
      <c r="D512" s="300"/>
      <c r="E512" s="300"/>
      <c r="F512" s="300"/>
      <c r="G512" s="300"/>
      <c r="H512" s="300"/>
      <c r="I512" s="236"/>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c r="AO512" s="112"/>
      <c r="AP512" s="112"/>
      <c r="AQ512" s="112"/>
      <c r="AR512" s="112"/>
    </row>
    <row r="513" spans="1:44" ht="12.75" customHeight="1" x14ac:dyDescent="0.25">
      <c r="A513" s="236"/>
      <c r="B513" s="236"/>
      <c r="C513" s="298"/>
      <c r="D513" s="300"/>
      <c r="E513" s="300"/>
      <c r="F513" s="300"/>
      <c r="G513" s="300"/>
      <c r="H513" s="300"/>
      <c r="I513" s="236"/>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c r="AO513" s="112"/>
      <c r="AP513" s="112"/>
      <c r="AQ513" s="112"/>
      <c r="AR513" s="112"/>
    </row>
    <row r="514" spans="1:44" ht="12.75" customHeight="1" x14ac:dyDescent="0.25">
      <c r="A514" s="236"/>
      <c r="B514" s="236"/>
      <c r="C514" s="298"/>
      <c r="D514" s="300"/>
      <c r="E514" s="300"/>
      <c r="F514" s="300"/>
      <c r="G514" s="300"/>
      <c r="H514" s="300"/>
      <c r="I514" s="236"/>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c r="AO514" s="112"/>
      <c r="AP514" s="112"/>
      <c r="AQ514" s="112"/>
      <c r="AR514" s="112"/>
    </row>
    <row r="515" spans="1:44" ht="12.75" customHeight="1" x14ac:dyDescent="0.25">
      <c r="A515" s="236"/>
      <c r="B515" s="236"/>
      <c r="C515" s="298"/>
      <c r="D515" s="300"/>
      <c r="E515" s="300"/>
      <c r="F515" s="300"/>
      <c r="G515" s="300"/>
      <c r="H515" s="300"/>
      <c r="I515" s="236"/>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c r="AO515" s="112"/>
      <c r="AP515" s="112"/>
      <c r="AQ515" s="112"/>
      <c r="AR515" s="112"/>
    </row>
    <row r="516" spans="1:44" ht="12.75" customHeight="1" x14ac:dyDescent="0.25">
      <c r="A516" s="236"/>
      <c r="B516" s="236"/>
      <c r="C516" s="298"/>
      <c r="D516" s="300"/>
      <c r="E516" s="300"/>
      <c r="F516" s="300"/>
      <c r="G516" s="300"/>
      <c r="H516" s="300"/>
      <c r="I516" s="236"/>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c r="AO516" s="112"/>
      <c r="AP516" s="112"/>
      <c r="AQ516" s="112"/>
      <c r="AR516" s="112"/>
    </row>
    <row r="517" spans="1:44" x14ac:dyDescent="0.25">
      <c r="A517" s="236"/>
      <c r="B517" s="236"/>
      <c r="C517" s="298"/>
      <c r="D517" s="300"/>
      <c r="E517" s="300"/>
      <c r="F517" s="300"/>
      <c r="G517" s="300"/>
      <c r="H517" s="300"/>
      <c r="I517" s="236"/>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c r="AO517" s="112"/>
      <c r="AP517" s="112"/>
      <c r="AQ517" s="112"/>
      <c r="AR517" s="112"/>
    </row>
    <row r="518" spans="1:44" ht="12.75" customHeight="1" x14ac:dyDescent="0.25">
      <c r="A518" s="236"/>
      <c r="B518" s="236"/>
      <c r="C518" s="298"/>
      <c r="D518" s="300"/>
      <c r="E518" s="300"/>
      <c r="F518" s="300"/>
      <c r="G518" s="300"/>
      <c r="H518" s="300"/>
      <c r="I518" s="236"/>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c r="AO518" s="112"/>
      <c r="AP518" s="112"/>
      <c r="AQ518" s="112"/>
      <c r="AR518" s="112"/>
    </row>
    <row r="519" spans="1:44" ht="12.75" customHeight="1" x14ac:dyDescent="0.25">
      <c r="A519" s="236"/>
      <c r="B519" s="236"/>
      <c r="C519" s="298"/>
      <c r="D519" s="300"/>
      <c r="E519" s="300"/>
      <c r="F519" s="300"/>
      <c r="G519" s="300"/>
      <c r="H519" s="300"/>
      <c r="I519" s="236"/>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c r="AO519" s="112"/>
      <c r="AP519" s="112"/>
      <c r="AQ519" s="112"/>
      <c r="AR519" s="112"/>
    </row>
    <row r="520" spans="1:44" ht="12.75" customHeight="1" x14ac:dyDescent="0.25">
      <c r="A520" s="236"/>
      <c r="B520" s="236"/>
      <c r="C520" s="298"/>
      <c r="D520" s="300"/>
      <c r="E520" s="300"/>
      <c r="F520" s="300"/>
      <c r="G520" s="300"/>
      <c r="H520" s="300"/>
      <c r="I520" s="236"/>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c r="AO520" s="112"/>
      <c r="AP520" s="112"/>
      <c r="AQ520" s="112"/>
      <c r="AR520" s="112"/>
    </row>
    <row r="521" spans="1:44" ht="68.25" customHeight="1" x14ac:dyDescent="0.25">
      <c r="A521" s="236"/>
      <c r="B521" s="236"/>
      <c r="C521" s="298"/>
      <c r="D521" s="300"/>
      <c r="E521" s="300"/>
      <c r="F521" s="300"/>
      <c r="G521" s="300"/>
      <c r="H521" s="300"/>
      <c r="I521" s="236"/>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c r="AO521" s="112"/>
      <c r="AP521" s="112"/>
      <c r="AQ521" s="112"/>
      <c r="AR521" s="112"/>
    </row>
    <row r="522" spans="1:44" ht="12.75" customHeight="1" x14ac:dyDescent="0.25">
      <c r="A522" s="236"/>
      <c r="B522" s="236"/>
      <c r="C522" s="298"/>
      <c r="D522" s="300"/>
      <c r="E522" s="300"/>
      <c r="F522" s="300"/>
      <c r="G522" s="300"/>
      <c r="H522" s="300"/>
      <c r="I522" s="236"/>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c r="AO522" s="112"/>
      <c r="AP522" s="112"/>
      <c r="AQ522" s="112"/>
      <c r="AR522" s="112"/>
    </row>
    <row r="523" spans="1:44" ht="12.75" customHeight="1" x14ac:dyDescent="0.25">
      <c r="A523" s="236"/>
      <c r="B523" s="236"/>
      <c r="C523" s="298"/>
      <c r="D523" s="300"/>
      <c r="E523" s="300"/>
      <c r="F523" s="300"/>
      <c r="G523" s="300"/>
      <c r="H523" s="300"/>
      <c r="I523" s="236"/>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c r="AO523" s="112"/>
      <c r="AP523" s="112"/>
      <c r="AQ523" s="112"/>
      <c r="AR523" s="112"/>
    </row>
    <row r="524" spans="1:44" ht="12.75" customHeight="1" x14ac:dyDescent="0.25">
      <c r="A524" s="236"/>
      <c r="B524" s="236"/>
      <c r="C524" s="298"/>
      <c r="D524" s="300"/>
      <c r="E524" s="300"/>
      <c r="F524" s="300"/>
      <c r="G524" s="300"/>
      <c r="H524" s="300"/>
      <c r="I524" s="236"/>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c r="AO524" s="112"/>
      <c r="AP524" s="112"/>
      <c r="AQ524" s="112"/>
      <c r="AR524" s="112"/>
    </row>
    <row r="525" spans="1:44" ht="30" customHeight="1" x14ac:dyDescent="0.25">
      <c r="A525" s="236"/>
      <c r="B525" s="236"/>
      <c r="C525" s="298"/>
      <c r="D525" s="300"/>
      <c r="E525" s="300"/>
      <c r="F525" s="300"/>
      <c r="G525" s="300"/>
      <c r="H525" s="300"/>
      <c r="I525" s="236"/>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c r="AO525" s="112"/>
      <c r="AP525" s="112"/>
      <c r="AQ525" s="112"/>
      <c r="AR525" s="112"/>
    </row>
    <row r="526" spans="1:44" ht="12.75" customHeight="1" x14ac:dyDescent="0.25">
      <c r="A526" s="236"/>
      <c r="B526" s="236"/>
      <c r="C526" s="298"/>
      <c r="D526" s="300"/>
      <c r="E526" s="300"/>
      <c r="F526" s="300"/>
      <c r="G526" s="300"/>
      <c r="H526" s="300"/>
      <c r="I526" s="236"/>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c r="AO526" s="112"/>
      <c r="AP526" s="112"/>
      <c r="AQ526" s="112"/>
      <c r="AR526" s="112"/>
    </row>
    <row r="527" spans="1:44" ht="12.75" customHeight="1" x14ac:dyDescent="0.25">
      <c r="A527" s="236"/>
      <c r="B527" s="236"/>
      <c r="C527" s="298"/>
      <c r="D527" s="300"/>
      <c r="E527" s="300"/>
      <c r="F527" s="300"/>
      <c r="G527" s="300"/>
      <c r="H527" s="300"/>
      <c r="I527" s="236"/>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c r="AO527" s="112"/>
      <c r="AP527" s="112"/>
      <c r="AQ527" s="112"/>
      <c r="AR527" s="112"/>
    </row>
    <row r="528" spans="1:44" ht="12.75" customHeight="1" x14ac:dyDescent="0.25">
      <c r="A528" s="236"/>
      <c r="B528" s="236"/>
      <c r="C528" s="298"/>
      <c r="D528" s="300"/>
      <c r="E528" s="300"/>
      <c r="F528" s="300"/>
      <c r="G528" s="300"/>
      <c r="H528" s="300"/>
      <c r="I528" s="236"/>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c r="AO528" s="112"/>
      <c r="AP528" s="112"/>
      <c r="AQ528" s="112"/>
      <c r="AR528" s="112"/>
    </row>
    <row r="529" spans="1:44" ht="29.25" customHeight="1" x14ac:dyDescent="0.25">
      <c r="A529" s="236"/>
      <c r="B529" s="236"/>
      <c r="C529" s="298"/>
      <c r="D529" s="300"/>
      <c r="E529" s="300"/>
      <c r="F529" s="300"/>
      <c r="G529" s="300"/>
      <c r="H529" s="300"/>
      <c r="I529" s="236"/>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c r="AO529" s="112"/>
      <c r="AP529" s="112"/>
      <c r="AQ529" s="112"/>
      <c r="AR529" s="112"/>
    </row>
    <row r="530" spans="1:44" ht="12.75" customHeight="1" x14ac:dyDescent="0.25">
      <c r="A530" s="236"/>
      <c r="B530" s="236"/>
      <c r="C530" s="298"/>
      <c r="D530" s="300"/>
      <c r="E530" s="300"/>
      <c r="F530" s="300"/>
      <c r="G530" s="300"/>
      <c r="H530" s="300"/>
      <c r="I530" s="236"/>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c r="AO530" s="112"/>
      <c r="AP530" s="112"/>
      <c r="AQ530" s="112"/>
      <c r="AR530" s="112"/>
    </row>
    <row r="531" spans="1:44" ht="12.75" customHeight="1" x14ac:dyDescent="0.25">
      <c r="A531" s="236"/>
      <c r="B531" s="236"/>
      <c r="C531" s="298"/>
      <c r="D531" s="300"/>
      <c r="E531" s="300"/>
      <c r="F531" s="300"/>
      <c r="G531" s="300"/>
      <c r="H531" s="300"/>
      <c r="I531" s="236"/>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c r="AO531" s="112"/>
      <c r="AP531" s="112"/>
      <c r="AQ531" s="112"/>
      <c r="AR531" s="112"/>
    </row>
    <row r="532" spans="1:44" ht="12.75" customHeight="1" x14ac:dyDescent="0.25">
      <c r="A532" s="236"/>
      <c r="B532" s="236"/>
      <c r="C532" s="298"/>
      <c r="D532" s="300"/>
      <c r="E532" s="300"/>
      <c r="F532" s="300"/>
      <c r="G532" s="300"/>
      <c r="H532" s="300"/>
      <c r="I532" s="236"/>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c r="AO532" s="112"/>
      <c r="AP532" s="112"/>
      <c r="AQ532" s="112"/>
      <c r="AR532" s="112"/>
    </row>
    <row r="533" spans="1:44" ht="12.75" customHeight="1" x14ac:dyDescent="0.25">
      <c r="A533" s="236"/>
      <c r="B533" s="236"/>
      <c r="C533" s="298"/>
      <c r="D533" s="300"/>
      <c r="E533" s="300"/>
      <c r="F533" s="300"/>
      <c r="G533" s="300"/>
      <c r="H533" s="300"/>
      <c r="I533" s="236"/>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c r="AO533" s="112"/>
      <c r="AP533" s="112"/>
      <c r="AQ533" s="112"/>
      <c r="AR533" s="112"/>
    </row>
    <row r="534" spans="1:44" ht="12.75" customHeight="1" x14ac:dyDescent="0.25">
      <c r="A534" s="236"/>
      <c r="B534" s="236"/>
      <c r="C534" s="298"/>
      <c r="D534" s="300"/>
      <c r="E534" s="300"/>
      <c r="F534" s="300"/>
      <c r="G534" s="300"/>
      <c r="H534" s="300"/>
      <c r="I534" s="236"/>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c r="AO534" s="112"/>
      <c r="AP534" s="112"/>
      <c r="AQ534" s="112"/>
      <c r="AR534" s="112"/>
    </row>
    <row r="535" spans="1:44" ht="12.75" customHeight="1" x14ac:dyDescent="0.25">
      <c r="A535" s="236"/>
      <c r="B535" s="236"/>
      <c r="C535" s="298"/>
      <c r="D535" s="300"/>
      <c r="E535" s="300"/>
      <c r="F535" s="300"/>
      <c r="G535" s="300"/>
      <c r="H535" s="300"/>
      <c r="I535" s="236"/>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c r="AO535" s="112"/>
      <c r="AP535" s="112"/>
      <c r="AQ535" s="112"/>
      <c r="AR535" s="112"/>
    </row>
    <row r="536" spans="1:44" ht="12.75" customHeight="1" x14ac:dyDescent="0.25">
      <c r="A536" s="236"/>
      <c r="B536" s="236"/>
      <c r="C536" s="298"/>
      <c r="D536" s="300"/>
      <c r="E536" s="300"/>
      <c r="F536" s="300"/>
      <c r="G536" s="300"/>
      <c r="H536" s="300"/>
      <c r="I536" s="236"/>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c r="AO536" s="112"/>
      <c r="AP536" s="112"/>
      <c r="AQ536" s="112"/>
      <c r="AR536" s="112"/>
    </row>
    <row r="537" spans="1:44" ht="12.75" customHeight="1" x14ac:dyDescent="0.25">
      <c r="A537" s="236"/>
      <c r="B537" s="236"/>
      <c r="C537" s="298"/>
      <c r="D537" s="300"/>
      <c r="E537" s="300"/>
      <c r="F537" s="300"/>
      <c r="G537" s="300"/>
      <c r="H537" s="300"/>
      <c r="I537" s="236"/>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c r="AO537" s="112"/>
      <c r="AP537" s="112"/>
      <c r="AQ537" s="112"/>
      <c r="AR537" s="112"/>
    </row>
    <row r="538" spans="1:44" ht="12.75" customHeight="1" x14ac:dyDescent="0.25">
      <c r="A538" s="236"/>
      <c r="B538" s="236"/>
      <c r="C538" s="298"/>
      <c r="D538" s="300"/>
      <c r="E538" s="300"/>
      <c r="F538" s="300"/>
      <c r="G538" s="300"/>
      <c r="H538" s="300"/>
      <c r="I538" s="236"/>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c r="AO538" s="112"/>
      <c r="AP538" s="112"/>
      <c r="AQ538" s="112"/>
      <c r="AR538" s="112"/>
    </row>
    <row r="539" spans="1:44" ht="12.75" customHeight="1" x14ac:dyDescent="0.25">
      <c r="A539" s="236"/>
      <c r="B539" s="236"/>
      <c r="C539" s="298"/>
      <c r="D539" s="300"/>
      <c r="E539" s="300"/>
      <c r="F539" s="300"/>
      <c r="G539" s="300"/>
      <c r="H539" s="300"/>
      <c r="I539" s="236"/>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c r="AO539" s="112"/>
      <c r="AP539" s="112"/>
      <c r="AQ539" s="112"/>
      <c r="AR539" s="112"/>
    </row>
    <row r="540" spans="1:44" ht="12.75" customHeight="1" x14ac:dyDescent="0.25">
      <c r="A540" s="236"/>
      <c r="B540" s="236"/>
      <c r="C540" s="298"/>
      <c r="D540" s="300"/>
      <c r="E540" s="300"/>
      <c r="F540" s="300"/>
      <c r="G540" s="300"/>
      <c r="H540" s="300"/>
      <c r="I540" s="236"/>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c r="AO540" s="112"/>
      <c r="AP540" s="112"/>
      <c r="AQ540" s="112"/>
      <c r="AR540" s="112"/>
    </row>
    <row r="541" spans="1:44" ht="12.75" customHeight="1" x14ac:dyDescent="0.25">
      <c r="A541" s="236"/>
      <c r="B541" s="236"/>
      <c r="C541" s="298"/>
      <c r="D541" s="300"/>
      <c r="E541" s="300"/>
      <c r="F541" s="300"/>
      <c r="G541" s="300"/>
      <c r="H541" s="300"/>
      <c r="I541" s="236"/>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c r="AO541" s="112"/>
      <c r="AP541" s="112"/>
      <c r="AQ541" s="112"/>
      <c r="AR541" s="112"/>
    </row>
    <row r="542" spans="1:44" x14ac:dyDescent="0.25">
      <c r="A542" s="236"/>
      <c r="B542" s="236"/>
      <c r="C542" s="298"/>
      <c r="D542" s="300"/>
      <c r="E542" s="300"/>
      <c r="F542" s="300"/>
      <c r="G542" s="300"/>
      <c r="H542" s="300"/>
      <c r="I542" s="236"/>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c r="AO542" s="112"/>
      <c r="AP542" s="112"/>
      <c r="AQ542" s="112"/>
      <c r="AR542" s="112"/>
    </row>
    <row r="543" spans="1:44" ht="12.75" customHeight="1" x14ac:dyDescent="0.25">
      <c r="A543" s="236"/>
      <c r="B543" s="236"/>
      <c r="C543" s="298"/>
      <c r="D543" s="300"/>
      <c r="E543" s="300"/>
      <c r="F543" s="300"/>
      <c r="G543" s="300"/>
      <c r="H543" s="300"/>
      <c r="I543" s="236"/>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c r="AO543" s="112"/>
      <c r="AP543" s="112"/>
      <c r="AQ543" s="112"/>
      <c r="AR543" s="112"/>
    </row>
    <row r="544" spans="1:44" ht="12.75" customHeight="1" x14ac:dyDescent="0.25">
      <c r="A544" s="236"/>
      <c r="B544" s="236"/>
      <c r="C544" s="298"/>
      <c r="D544" s="300"/>
      <c r="E544" s="300"/>
      <c r="F544" s="300"/>
      <c r="G544" s="300"/>
      <c r="H544" s="300"/>
      <c r="I544" s="236"/>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c r="AO544" s="112"/>
      <c r="AP544" s="112"/>
      <c r="AQ544" s="112"/>
      <c r="AR544" s="112"/>
    </row>
    <row r="545" spans="1:44" ht="12.75" customHeight="1" x14ac:dyDescent="0.25">
      <c r="A545" s="236"/>
      <c r="B545" s="236"/>
      <c r="C545" s="298"/>
      <c r="D545" s="300"/>
      <c r="E545" s="300"/>
      <c r="F545" s="300"/>
      <c r="G545" s="300"/>
      <c r="H545" s="300"/>
      <c r="I545" s="236"/>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c r="AO545" s="112"/>
      <c r="AP545" s="112"/>
      <c r="AQ545" s="112"/>
      <c r="AR545" s="112"/>
    </row>
    <row r="546" spans="1:44" ht="101.25" customHeight="1" x14ac:dyDescent="0.25">
      <c r="A546" s="236"/>
      <c r="B546" s="236"/>
      <c r="C546" s="298"/>
      <c r="D546" s="300"/>
      <c r="E546" s="300"/>
      <c r="F546" s="300"/>
      <c r="G546" s="300"/>
      <c r="H546" s="300"/>
      <c r="I546" s="236"/>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c r="AO546" s="112"/>
      <c r="AP546" s="112"/>
      <c r="AQ546" s="112"/>
      <c r="AR546" s="112"/>
    </row>
    <row r="547" spans="1:44" ht="12.75" customHeight="1" x14ac:dyDescent="0.25">
      <c r="A547" s="236"/>
      <c r="B547" s="236"/>
      <c r="C547" s="298"/>
      <c r="D547" s="300"/>
      <c r="E547" s="300"/>
      <c r="F547" s="300"/>
      <c r="G547" s="300"/>
      <c r="H547" s="300"/>
      <c r="I547" s="236"/>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c r="AO547" s="112"/>
      <c r="AP547" s="112"/>
      <c r="AQ547" s="112"/>
      <c r="AR547" s="112"/>
    </row>
    <row r="548" spans="1:44" ht="12.75" customHeight="1" x14ac:dyDescent="0.25">
      <c r="A548" s="236"/>
      <c r="B548" s="236"/>
      <c r="C548" s="298"/>
      <c r="D548" s="300"/>
      <c r="E548" s="300"/>
      <c r="F548" s="300"/>
      <c r="G548" s="300"/>
      <c r="H548" s="300"/>
      <c r="I548" s="236"/>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c r="AO548" s="112"/>
      <c r="AP548" s="112"/>
      <c r="AQ548" s="112"/>
      <c r="AR548" s="112"/>
    </row>
    <row r="549" spans="1:44" ht="12.75" customHeight="1" x14ac:dyDescent="0.25">
      <c r="A549" s="236"/>
      <c r="B549" s="236"/>
      <c r="C549" s="298"/>
      <c r="D549" s="300"/>
      <c r="E549" s="300"/>
      <c r="F549" s="300"/>
      <c r="G549" s="300"/>
      <c r="H549" s="300"/>
      <c r="I549" s="236"/>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c r="AO549" s="112"/>
      <c r="AP549" s="112"/>
      <c r="AQ549" s="112"/>
      <c r="AR549" s="112"/>
    </row>
    <row r="550" spans="1:44" ht="65.25" customHeight="1" x14ac:dyDescent="0.25">
      <c r="A550" s="236"/>
      <c r="B550" s="236"/>
      <c r="C550" s="298"/>
      <c r="D550" s="300"/>
      <c r="E550" s="300"/>
      <c r="F550" s="300"/>
      <c r="G550" s="300"/>
      <c r="H550" s="300"/>
      <c r="I550" s="236"/>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c r="AO550" s="112"/>
      <c r="AP550" s="112"/>
      <c r="AQ550" s="112"/>
      <c r="AR550" s="112"/>
    </row>
    <row r="551" spans="1:44" ht="12.75" customHeight="1" x14ac:dyDescent="0.25">
      <c r="A551" s="236"/>
      <c r="B551" s="236"/>
      <c r="C551" s="298"/>
      <c r="D551" s="300"/>
      <c r="E551" s="300"/>
      <c r="F551" s="300"/>
      <c r="G551" s="300"/>
      <c r="H551" s="300"/>
      <c r="I551" s="236"/>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c r="AO551" s="112"/>
      <c r="AP551" s="112"/>
      <c r="AQ551" s="112"/>
      <c r="AR551" s="112"/>
    </row>
    <row r="552" spans="1:44" ht="12.75" customHeight="1" x14ac:dyDescent="0.25">
      <c r="A552" s="236"/>
      <c r="B552" s="236"/>
      <c r="C552" s="298"/>
      <c r="D552" s="300"/>
      <c r="E552" s="300"/>
      <c r="F552" s="300"/>
      <c r="G552" s="300"/>
      <c r="H552" s="300"/>
      <c r="I552" s="236"/>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c r="AO552" s="112"/>
      <c r="AP552" s="112"/>
      <c r="AQ552" s="112"/>
      <c r="AR552" s="112"/>
    </row>
    <row r="553" spans="1:44" ht="12.75" customHeight="1" x14ac:dyDescent="0.25">
      <c r="A553" s="236"/>
      <c r="B553" s="236"/>
      <c r="C553" s="298"/>
      <c r="D553" s="300"/>
      <c r="E553" s="300"/>
      <c r="F553" s="300"/>
      <c r="G553" s="300"/>
      <c r="H553" s="300"/>
      <c r="I553" s="236"/>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c r="AO553" s="112"/>
      <c r="AP553" s="112"/>
      <c r="AQ553" s="112"/>
      <c r="AR553" s="112"/>
    </row>
    <row r="554" spans="1:44" ht="64.5" customHeight="1" x14ac:dyDescent="0.25">
      <c r="A554" s="236"/>
      <c r="B554" s="236"/>
      <c r="C554" s="298"/>
      <c r="D554" s="300"/>
      <c r="E554" s="300"/>
      <c r="F554" s="300"/>
      <c r="G554" s="300"/>
      <c r="H554" s="300"/>
      <c r="I554" s="236"/>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c r="AO554" s="112"/>
      <c r="AP554" s="112"/>
      <c r="AQ554" s="112"/>
      <c r="AR554" s="112"/>
    </row>
    <row r="555" spans="1:44" ht="12.75" customHeight="1" x14ac:dyDescent="0.25">
      <c r="A555" s="236"/>
      <c r="B555" s="236"/>
      <c r="C555" s="298"/>
      <c r="D555" s="300"/>
      <c r="E555" s="300"/>
      <c r="F555" s="300"/>
      <c r="G555" s="300"/>
      <c r="H555" s="300"/>
      <c r="I555" s="236"/>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c r="AO555" s="112"/>
      <c r="AP555" s="112"/>
      <c r="AQ555" s="112"/>
      <c r="AR555" s="112"/>
    </row>
    <row r="556" spans="1:44" ht="12.75" customHeight="1" x14ac:dyDescent="0.25">
      <c r="A556" s="236"/>
      <c r="B556" s="236"/>
      <c r="C556" s="298"/>
      <c r="D556" s="300"/>
      <c r="E556" s="300"/>
      <c r="F556" s="300"/>
      <c r="G556" s="300"/>
      <c r="H556" s="300"/>
      <c r="I556" s="236"/>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c r="AO556" s="112"/>
      <c r="AP556" s="112"/>
      <c r="AQ556" s="112"/>
      <c r="AR556" s="112"/>
    </row>
    <row r="557" spans="1:44" ht="12.75" customHeight="1" x14ac:dyDescent="0.25">
      <c r="A557" s="236"/>
      <c r="B557" s="236"/>
      <c r="C557" s="298"/>
      <c r="D557" s="300"/>
      <c r="E557" s="300"/>
      <c r="F557" s="300"/>
      <c r="G557" s="300"/>
      <c r="H557" s="300"/>
      <c r="I557" s="236"/>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c r="AO557" s="112"/>
      <c r="AP557" s="112"/>
      <c r="AQ557" s="112"/>
      <c r="AR557" s="112"/>
    </row>
    <row r="558" spans="1:44" ht="12.75" customHeight="1" x14ac:dyDescent="0.25">
      <c r="A558" s="236"/>
      <c r="B558" s="236"/>
      <c r="C558" s="298"/>
      <c r="D558" s="300"/>
      <c r="E558" s="300"/>
      <c r="F558" s="300"/>
      <c r="G558" s="300"/>
      <c r="H558" s="300"/>
      <c r="I558" s="236"/>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c r="AO558" s="112"/>
      <c r="AP558" s="112"/>
      <c r="AQ558" s="112"/>
      <c r="AR558" s="112"/>
    </row>
    <row r="559" spans="1:44" ht="12.75" customHeight="1" x14ac:dyDescent="0.25">
      <c r="A559" s="236"/>
      <c r="B559" s="236"/>
      <c r="C559" s="298"/>
      <c r="D559" s="300"/>
      <c r="E559" s="300"/>
      <c r="F559" s="300"/>
      <c r="G559" s="300"/>
      <c r="H559" s="300"/>
      <c r="I559" s="236"/>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c r="AO559" s="112"/>
      <c r="AP559" s="112"/>
      <c r="AQ559" s="112"/>
      <c r="AR559" s="112"/>
    </row>
    <row r="560" spans="1:44" ht="12.75" customHeight="1" x14ac:dyDescent="0.25">
      <c r="A560" s="236"/>
      <c r="B560" s="236"/>
      <c r="C560" s="298"/>
      <c r="D560" s="300"/>
      <c r="E560" s="300"/>
      <c r="F560" s="300"/>
      <c r="G560" s="300"/>
      <c r="H560" s="300"/>
      <c r="I560" s="236"/>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c r="AO560" s="112"/>
      <c r="AP560" s="112"/>
      <c r="AQ560" s="112"/>
      <c r="AR560" s="112"/>
    </row>
    <row r="561" spans="1:44" ht="12.75" customHeight="1" x14ac:dyDescent="0.25">
      <c r="A561" s="236"/>
      <c r="B561" s="236"/>
      <c r="C561" s="298"/>
      <c r="D561" s="300"/>
      <c r="E561" s="300"/>
      <c r="F561" s="300"/>
      <c r="G561" s="300"/>
      <c r="H561" s="300"/>
      <c r="I561" s="236"/>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c r="AO561" s="112"/>
      <c r="AP561" s="112"/>
      <c r="AQ561" s="112"/>
      <c r="AR561" s="112"/>
    </row>
    <row r="562" spans="1:44" ht="12.75" customHeight="1" x14ac:dyDescent="0.25">
      <c r="A562" s="236"/>
      <c r="B562" s="236"/>
      <c r="C562" s="298"/>
      <c r="D562" s="300"/>
      <c r="E562" s="300"/>
      <c r="F562" s="300"/>
      <c r="G562" s="300"/>
      <c r="H562" s="300"/>
      <c r="I562" s="236"/>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c r="AO562" s="112"/>
      <c r="AP562" s="112"/>
      <c r="AQ562" s="112"/>
      <c r="AR562" s="112"/>
    </row>
    <row r="563" spans="1:44" ht="12.75" customHeight="1" x14ac:dyDescent="0.25">
      <c r="A563" s="236"/>
      <c r="B563" s="236"/>
      <c r="C563" s="298"/>
      <c r="D563" s="300"/>
      <c r="E563" s="300"/>
      <c r="F563" s="300"/>
      <c r="G563" s="300"/>
      <c r="H563" s="300"/>
      <c r="I563" s="236"/>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c r="AO563" s="112"/>
      <c r="AP563" s="112"/>
      <c r="AQ563" s="112"/>
      <c r="AR563" s="112"/>
    </row>
    <row r="564" spans="1:44" ht="12.75" customHeight="1" x14ac:dyDescent="0.25">
      <c r="A564" s="236"/>
      <c r="B564" s="236"/>
      <c r="C564" s="298"/>
      <c r="D564" s="300"/>
      <c r="E564" s="300"/>
      <c r="F564" s="300"/>
      <c r="G564" s="300"/>
      <c r="H564" s="300"/>
      <c r="I564" s="236"/>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c r="AO564" s="112"/>
      <c r="AP564" s="112"/>
      <c r="AQ564" s="112"/>
      <c r="AR564" s="112"/>
    </row>
    <row r="565" spans="1:44" ht="12.75" customHeight="1" x14ac:dyDescent="0.25">
      <c r="A565" s="236"/>
      <c r="B565" s="236"/>
      <c r="C565" s="298"/>
      <c r="D565" s="300"/>
      <c r="E565" s="300"/>
      <c r="F565" s="300"/>
      <c r="G565" s="300"/>
      <c r="H565" s="300"/>
      <c r="I565" s="236"/>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c r="AO565" s="112"/>
      <c r="AP565" s="112"/>
      <c r="AQ565" s="112"/>
      <c r="AR565" s="112"/>
    </row>
    <row r="566" spans="1:44" ht="12.75" customHeight="1" x14ac:dyDescent="0.25">
      <c r="A566" s="236"/>
      <c r="B566" s="236"/>
      <c r="C566" s="298"/>
      <c r="D566" s="300"/>
      <c r="E566" s="300"/>
      <c r="F566" s="300"/>
      <c r="G566" s="300"/>
      <c r="H566" s="300"/>
      <c r="I566" s="236"/>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c r="AO566" s="112"/>
      <c r="AP566" s="112"/>
      <c r="AQ566" s="112"/>
      <c r="AR566" s="112"/>
    </row>
    <row r="567" spans="1:44" ht="12.75" customHeight="1" x14ac:dyDescent="0.25">
      <c r="A567" s="236"/>
      <c r="B567" s="236"/>
      <c r="C567" s="298"/>
      <c r="D567" s="300"/>
      <c r="E567" s="300"/>
      <c r="F567" s="300"/>
      <c r="G567" s="300"/>
      <c r="H567" s="300"/>
      <c r="I567" s="236"/>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c r="AO567" s="112"/>
      <c r="AP567" s="112"/>
      <c r="AQ567" s="112"/>
      <c r="AR567" s="112"/>
    </row>
    <row r="568" spans="1:44" ht="12.75" customHeight="1" x14ac:dyDescent="0.25">
      <c r="A568" s="236"/>
      <c r="B568" s="236"/>
      <c r="C568" s="298"/>
      <c r="D568" s="300"/>
      <c r="E568" s="300"/>
      <c r="F568" s="300"/>
      <c r="G568" s="300"/>
      <c r="H568" s="300"/>
      <c r="I568" s="236"/>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c r="AO568" s="112"/>
      <c r="AP568" s="112"/>
      <c r="AQ568" s="112"/>
      <c r="AR568" s="112"/>
    </row>
    <row r="569" spans="1:44" ht="12.75" customHeight="1" x14ac:dyDescent="0.25">
      <c r="A569" s="236"/>
      <c r="B569" s="236"/>
      <c r="C569" s="298"/>
      <c r="D569" s="300"/>
      <c r="E569" s="300"/>
      <c r="F569" s="300"/>
      <c r="G569" s="300"/>
      <c r="H569" s="300"/>
      <c r="I569" s="236"/>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c r="AO569" s="112"/>
      <c r="AP569" s="112"/>
      <c r="AQ569" s="112"/>
      <c r="AR569" s="112"/>
    </row>
    <row r="570" spans="1:44" ht="12.75" customHeight="1" x14ac:dyDescent="0.25">
      <c r="A570" s="236"/>
      <c r="B570" s="236"/>
      <c r="C570" s="298"/>
      <c r="D570" s="300"/>
      <c r="E570" s="300"/>
      <c r="F570" s="300"/>
      <c r="G570" s="300"/>
      <c r="H570" s="300"/>
      <c r="I570" s="236"/>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c r="AO570" s="112"/>
      <c r="AP570" s="112"/>
      <c r="AQ570" s="112"/>
      <c r="AR570" s="112"/>
    </row>
    <row r="571" spans="1:44" ht="12.75" customHeight="1" x14ac:dyDescent="0.25">
      <c r="A571" s="236"/>
      <c r="B571" s="236"/>
      <c r="C571" s="298"/>
      <c r="D571" s="300"/>
      <c r="E571" s="300"/>
      <c r="F571" s="300"/>
      <c r="G571" s="300"/>
      <c r="H571" s="300"/>
      <c r="I571" s="236"/>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c r="AO571" s="112"/>
      <c r="AP571" s="112"/>
      <c r="AQ571" s="112"/>
      <c r="AR571" s="112"/>
    </row>
    <row r="572" spans="1:44" ht="12.75" customHeight="1" x14ac:dyDescent="0.25">
      <c r="A572" s="236"/>
      <c r="B572" s="236"/>
      <c r="C572" s="298"/>
      <c r="D572" s="300"/>
      <c r="E572" s="300"/>
      <c r="F572" s="300"/>
      <c r="G572" s="300"/>
      <c r="H572" s="300"/>
      <c r="I572" s="236"/>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c r="AO572" s="112"/>
      <c r="AP572" s="112"/>
      <c r="AQ572" s="112"/>
      <c r="AR572" s="112"/>
    </row>
    <row r="573" spans="1:44" ht="12.75" customHeight="1" x14ac:dyDescent="0.25">
      <c r="A573" s="236"/>
      <c r="B573" s="236"/>
      <c r="C573" s="298"/>
      <c r="D573" s="300"/>
      <c r="E573" s="300"/>
      <c r="F573" s="300"/>
      <c r="G573" s="300"/>
      <c r="H573" s="300"/>
      <c r="I573" s="236"/>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c r="AO573" s="112"/>
      <c r="AP573" s="112"/>
      <c r="AQ573" s="112"/>
      <c r="AR573" s="112"/>
    </row>
    <row r="574" spans="1:44" ht="12.75" customHeight="1" x14ac:dyDescent="0.25">
      <c r="A574" s="236"/>
      <c r="B574" s="236"/>
      <c r="C574" s="298"/>
      <c r="D574" s="300"/>
      <c r="E574" s="300"/>
      <c r="F574" s="300"/>
      <c r="G574" s="300"/>
      <c r="H574" s="300"/>
      <c r="I574" s="236"/>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c r="AO574" s="112"/>
      <c r="AP574" s="112"/>
      <c r="AQ574" s="112"/>
      <c r="AR574" s="112"/>
    </row>
    <row r="575" spans="1:44" ht="12.75" customHeight="1" x14ac:dyDescent="0.25">
      <c r="A575" s="236"/>
      <c r="B575" s="236"/>
      <c r="C575" s="298"/>
      <c r="D575" s="300"/>
      <c r="E575" s="300"/>
      <c r="F575" s="300"/>
      <c r="G575" s="300"/>
      <c r="H575" s="300"/>
      <c r="I575" s="236"/>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c r="AO575" s="112"/>
      <c r="AP575" s="112"/>
      <c r="AQ575" s="112"/>
      <c r="AR575" s="112"/>
    </row>
    <row r="576" spans="1:44" ht="12.75" customHeight="1" x14ac:dyDescent="0.25">
      <c r="A576" s="236"/>
      <c r="B576" s="236"/>
      <c r="C576" s="298"/>
      <c r="D576" s="300"/>
      <c r="E576" s="300"/>
      <c r="F576" s="300"/>
      <c r="G576" s="300"/>
      <c r="H576" s="300"/>
      <c r="I576" s="236"/>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c r="AO576" s="112"/>
      <c r="AP576" s="112"/>
      <c r="AQ576" s="112"/>
      <c r="AR576" s="112"/>
    </row>
    <row r="577" spans="1:44" ht="12.75" customHeight="1" x14ac:dyDescent="0.25">
      <c r="A577" s="236"/>
      <c r="B577" s="236"/>
      <c r="C577" s="298"/>
      <c r="D577" s="300"/>
      <c r="E577" s="300"/>
      <c r="F577" s="300"/>
      <c r="G577" s="300"/>
      <c r="H577" s="300"/>
      <c r="I577" s="236"/>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c r="AO577" s="112"/>
      <c r="AP577" s="112"/>
      <c r="AQ577" s="112"/>
      <c r="AR577" s="112"/>
    </row>
    <row r="578" spans="1:44" ht="12.75" customHeight="1" x14ac:dyDescent="0.25">
      <c r="A578" s="236"/>
      <c r="B578" s="236"/>
      <c r="C578" s="298"/>
      <c r="D578" s="300"/>
      <c r="E578" s="300"/>
      <c r="F578" s="300"/>
      <c r="G578" s="300"/>
      <c r="H578" s="300"/>
      <c r="I578" s="236"/>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c r="AO578" s="112"/>
      <c r="AP578" s="112"/>
      <c r="AQ578" s="112"/>
      <c r="AR578" s="112"/>
    </row>
    <row r="579" spans="1:44" ht="12.75" customHeight="1" x14ac:dyDescent="0.25">
      <c r="A579" s="236"/>
      <c r="B579" s="236"/>
      <c r="C579" s="298"/>
      <c r="D579" s="300"/>
      <c r="E579" s="300"/>
      <c r="F579" s="300"/>
      <c r="G579" s="300"/>
      <c r="H579" s="300"/>
      <c r="I579" s="236"/>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c r="AO579" s="112"/>
      <c r="AP579" s="112"/>
      <c r="AQ579" s="112"/>
      <c r="AR579" s="112"/>
    </row>
    <row r="580" spans="1:44" ht="12.75" customHeight="1" x14ac:dyDescent="0.25">
      <c r="A580" s="236"/>
      <c r="B580" s="236"/>
      <c r="C580" s="298"/>
      <c r="D580" s="300"/>
      <c r="E580" s="300"/>
      <c r="F580" s="300"/>
      <c r="G580" s="300"/>
      <c r="H580" s="300"/>
      <c r="I580" s="236"/>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c r="AO580" s="112"/>
      <c r="AP580" s="112"/>
      <c r="AQ580" s="112"/>
      <c r="AR580" s="112"/>
    </row>
    <row r="581" spans="1:44" ht="12.75" customHeight="1" x14ac:dyDescent="0.25">
      <c r="A581" s="236"/>
      <c r="B581" s="236"/>
      <c r="C581" s="298"/>
      <c r="D581" s="300"/>
      <c r="E581" s="300"/>
      <c r="F581" s="300"/>
      <c r="G581" s="300"/>
      <c r="H581" s="300"/>
      <c r="I581" s="236"/>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c r="AO581" s="112"/>
      <c r="AP581" s="112"/>
      <c r="AQ581" s="112"/>
      <c r="AR581" s="112"/>
    </row>
    <row r="582" spans="1:44" ht="12.75" customHeight="1" x14ac:dyDescent="0.25">
      <c r="A582" s="236"/>
      <c r="B582" s="236"/>
      <c r="C582" s="298"/>
      <c r="D582" s="300"/>
      <c r="E582" s="300"/>
      <c r="F582" s="300"/>
      <c r="G582" s="300"/>
      <c r="H582" s="300"/>
      <c r="I582" s="236"/>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c r="AO582" s="112"/>
      <c r="AP582" s="112"/>
      <c r="AQ582" s="112"/>
      <c r="AR582" s="112"/>
    </row>
    <row r="583" spans="1:44" ht="12.75" customHeight="1" x14ac:dyDescent="0.25">
      <c r="A583" s="236"/>
      <c r="B583" s="236"/>
      <c r="C583" s="298"/>
      <c r="D583" s="300"/>
      <c r="E583" s="300"/>
      <c r="F583" s="300"/>
      <c r="G583" s="300"/>
      <c r="H583" s="300"/>
      <c r="I583" s="236"/>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c r="AO583" s="112"/>
      <c r="AP583" s="112"/>
      <c r="AQ583" s="112"/>
      <c r="AR583" s="112"/>
    </row>
    <row r="584" spans="1:44" ht="12.75" customHeight="1" x14ac:dyDescent="0.25">
      <c r="A584" s="236"/>
      <c r="B584" s="236"/>
      <c r="C584" s="298"/>
      <c r="D584" s="300"/>
      <c r="E584" s="300"/>
      <c r="F584" s="300"/>
      <c r="G584" s="300"/>
      <c r="H584" s="300"/>
      <c r="I584" s="236"/>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c r="AO584" s="112"/>
      <c r="AP584" s="112"/>
      <c r="AQ584" s="112"/>
      <c r="AR584" s="112"/>
    </row>
    <row r="585" spans="1:44" ht="12.75" customHeight="1" x14ac:dyDescent="0.25">
      <c r="A585" s="236"/>
      <c r="B585" s="236"/>
      <c r="C585" s="298"/>
      <c r="D585" s="300"/>
      <c r="E585" s="300"/>
      <c r="F585" s="300"/>
      <c r="G585" s="300"/>
      <c r="H585" s="300"/>
      <c r="I585" s="236"/>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c r="AO585" s="112"/>
      <c r="AP585" s="112"/>
      <c r="AQ585" s="112"/>
      <c r="AR585" s="112"/>
    </row>
    <row r="586" spans="1:44" ht="12.75" customHeight="1" x14ac:dyDescent="0.25">
      <c r="A586" s="236"/>
      <c r="B586" s="236"/>
      <c r="C586" s="298"/>
      <c r="D586" s="300"/>
      <c r="E586" s="300"/>
      <c r="F586" s="300"/>
      <c r="G586" s="300"/>
      <c r="H586" s="300"/>
      <c r="I586" s="236"/>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c r="AO586" s="112"/>
      <c r="AP586" s="112"/>
      <c r="AQ586" s="112"/>
      <c r="AR586" s="112"/>
    </row>
    <row r="587" spans="1:44" ht="12.75" customHeight="1" x14ac:dyDescent="0.25">
      <c r="A587" s="236"/>
      <c r="B587" s="236"/>
      <c r="C587" s="298"/>
      <c r="D587" s="300"/>
      <c r="E587" s="300"/>
      <c r="F587" s="300"/>
      <c r="G587" s="300"/>
      <c r="H587" s="300"/>
      <c r="I587" s="236"/>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c r="AO587" s="112"/>
      <c r="AP587" s="112"/>
      <c r="AQ587" s="112"/>
      <c r="AR587" s="112"/>
    </row>
    <row r="588" spans="1:44" ht="12.75" customHeight="1" x14ac:dyDescent="0.25">
      <c r="A588" s="236"/>
      <c r="B588" s="236"/>
      <c r="C588" s="298"/>
      <c r="D588" s="300"/>
      <c r="E588" s="300"/>
      <c r="F588" s="300"/>
      <c r="G588" s="300"/>
      <c r="H588" s="300"/>
      <c r="I588" s="236"/>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c r="AO588" s="112"/>
      <c r="AP588" s="112"/>
      <c r="AQ588" s="112"/>
      <c r="AR588" s="112"/>
    </row>
    <row r="589" spans="1:44" ht="12.75" customHeight="1" x14ac:dyDescent="0.25">
      <c r="A589" s="236"/>
      <c r="B589" s="236"/>
      <c r="C589" s="298"/>
      <c r="D589" s="300"/>
      <c r="E589" s="300"/>
      <c r="F589" s="300"/>
      <c r="G589" s="300"/>
      <c r="H589" s="300"/>
      <c r="I589" s="236"/>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c r="AO589" s="112"/>
      <c r="AP589" s="112"/>
      <c r="AQ589" s="112"/>
      <c r="AR589" s="112"/>
    </row>
    <row r="590" spans="1:44" ht="12.75" customHeight="1" x14ac:dyDescent="0.25">
      <c r="A590" s="236"/>
      <c r="B590" s="236"/>
      <c r="C590" s="298"/>
      <c r="D590" s="300"/>
      <c r="E590" s="300"/>
      <c r="F590" s="300"/>
      <c r="G590" s="300"/>
      <c r="H590" s="300"/>
      <c r="I590" s="236"/>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c r="AO590" s="112"/>
      <c r="AP590" s="112"/>
      <c r="AQ590" s="112"/>
      <c r="AR590" s="112"/>
    </row>
    <row r="591" spans="1:44" ht="12.75" customHeight="1" x14ac:dyDescent="0.25">
      <c r="A591" s="236"/>
      <c r="B591" s="236"/>
      <c r="C591" s="298"/>
      <c r="D591" s="300"/>
      <c r="E591" s="300"/>
      <c r="F591" s="300"/>
      <c r="G591" s="300"/>
      <c r="H591" s="300"/>
      <c r="I591" s="236"/>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c r="AO591" s="112"/>
      <c r="AP591" s="112"/>
      <c r="AQ591" s="112"/>
      <c r="AR591" s="112"/>
    </row>
    <row r="592" spans="1:44" ht="12.75" customHeight="1" x14ac:dyDescent="0.25">
      <c r="A592" s="236"/>
      <c r="B592" s="236"/>
      <c r="C592" s="298"/>
      <c r="D592" s="300"/>
      <c r="E592" s="300"/>
      <c r="F592" s="300"/>
      <c r="G592" s="300"/>
      <c r="H592" s="300"/>
      <c r="I592" s="236"/>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c r="AO592" s="112"/>
      <c r="AP592" s="112"/>
      <c r="AQ592" s="112"/>
      <c r="AR592" s="112"/>
    </row>
    <row r="593" spans="1:44" ht="12.75" customHeight="1" x14ac:dyDescent="0.25">
      <c r="A593" s="236"/>
      <c r="B593" s="236"/>
      <c r="C593" s="298"/>
      <c r="D593" s="300"/>
      <c r="E593" s="300"/>
      <c r="F593" s="300"/>
      <c r="G593" s="300"/>
      <c r="H593" s="300"/>
      <c r="I593" s="236"/>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c r="AO593" s="112"/>
      <c r="AP593" s="112"/>
      <c r="AQ593" s="112"/>
      <c r="AR593" s="112"/>
    </row>
    <row r="594" spans="1:44" ht="12.75" customHeight="1" x14ac:dyDescent="0.25">
      <c r="A594" s="236"/>
      <c r="B594" s="236"/>
      <c r="C594" s="298"/>
      <c r="D594" s="300"/>
      <c r="E594" s="300"/>
      <c r="F594" s="300"/>
      <c r="G594" s="300"/>
      <c r="H594" s="300"/>
      <c r="I594" s="236"/>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c r="AO594" s="112"/>
      <c r="AP594" s="112"/>
      <c r="AQ594" s="112"/>
      <c r="AR594" s="112"/>
    </row>
    <row r="595" spans="1:44" ht="12.75" customHeight="1" x14ac:dyDescent="0.25">
      <c r="A595" s="236"/>
      <c r="B595" s="236"/>
      <c r="C595" s="298"/>
      <c r="D595" s="300"/>
      <c r="E595" s="300"/>
      <c r="F595" s="300"/>
      <c r="G595" s="300"/>
      <c r="H595" s="300"/>
      <c r="I595" s="236"/>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c r="AO595" s="112"/>
      <c r="AP595" s="112"/>
      <c r="AQ595" s="112"/>
      <c r="AR595" s="112"/>
    </row>
    <row r="596" spans="1:44" ht="12.75" customHeight="1" x14ac:dyDescent="0.25">
      <c r="A596" s="236"/>
      <c r="B596" s="236"/>
      <c r="C596" s="298"/>
      <c r="D596" s="300"/>
      <c r="E596" s="300"/>
      <c r="F596" s="300"/>
      <c r="G596" s="300"/>
      <c r="H596" s="300"/>
      <c r="I596" s="236"/>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c r="AO596" s="112"/>
      <c r="AP596" s="112"/>
      <c r="AQ596" s="112"/>
      <c r="AR596" s="112"/>
    </row>
    <row r="597" spans="1:44" ht="12.75" customHeight="1" x14ac:dyDescent="0.25">
      <c r="A597" s="236"/>
      <c r="B597" s="236"/>
      <c r="C597" s="298"/>
      <c r="D597" s="300"/>
      <c r="E597" s="300"/>
      <c r="F597" s="300"/>
      <c r="G597" s="300"/>
      <c r="H597" s="300"/>
      <c r="I597" s="236"/>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c r="AO597" s="112"/>
      <c r="AP597" s="112"/>
      <c r="AQ597" s="112"/>
      <c r="AR597" s="112"/>
    </row>
    <row r="598" spans="1:44" ht="12.75" customHeight="1" x14ac:dyDescent="0.25">
      <c r="A598" s="236"/>
      <c r="B598" s="236"/>
      <c r="C598" s="298"/>
      <c r="D598" s="300"/>
      <c r="E598" s="300"/>
      <c r="F598" s="300"/>
      <c r="G598" s="300"/>
      <c r="H598" s="300"/>
      <c r="I598" s="236"/>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c r="AO598" s="112"/>
      <c r="AP598" s="112"/>
      <c r="AQ598" s="112"/>
      <c r="AR598" s="112"/>
    </row>
    <row r="599" spans="1:44" ht="12.75" customHeight="1" x14ac:dyDescent="0.25">
      <c r="A599" s="236"/>
      <c r="B599" s="236"/>
      <c r="C599" s="298"/>
      <c r="D599" s="300"/>
      <c r="E599" s="300"/>
      <c r="F599" s="300"/>
      <c r="G599" s="300"/>
      <c r="H599" s="300"/>
      <c r="I599" s="236"/>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c r="AO599" s="112"/>
      <c r="AP599" s="112"/>
      <c r="AQ599" s="112"/>
      <c r="AR599" s="112"/>
    </row>
    <row r="600" spans="1:44" ht="12.75" customHeight="1" x14ac:dyDescent="0.25">
      <c r="A600" s="236"/>
      <c r="B600" s="236"/>
      <c r="C600" s="298"/>
      <c r="D600" s="300"/>
      <c r="E600" s="300"/>
      <c r="F600" s="300"/>
      <c r="G600" s="300"/>
      <c r="H600" s="300"/>
      <c r="I600" s="236"/>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c r="AO600" s="112"/>
      <c r="AP600" s="112"/>
      <c r="AQ600" s="112"/>
      <c r="AR600" s="112"/>
    </row>
    <row r="601" spans="1:44" ht="12.75" customHeight="1" x14ac:dyDescent="0.25">
      <c r="A601" s="236"/>
      <c r="B601" s="236"/>
      <c r="C601" s="298"/>
      <c r="D601" s="300"/>
      <c r="E601" s="300"/>
      <c r="F601" s="300"/>
      <c r="G601" s="300"/>
      <c r="H601" s="300"/>
      <c r="I601" s="236"/>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c r="AO601" s="112"/>
      <c r="AP601" s="112"/>
      <c r="AQ601" s="112"/>
      <c r="AR601" s="112"/>
    </row>
    <row r="602" spans="1:44" ht="12.75" customHeight="1" x14ac:dyDescent="0.25">
      <c r="A602" s="236"/>
      <c r="B602" s="236"/>
      <c r="C602" s="298"/>
      <c r="D602" s="300"/>
      <c r="E602" s="300"/>
      <c r="F602" s="300"/>
      <c r="G602" s="300"/>
      <c r="H602" s="300"/>
      <c r="I602" s="236"/>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c r="AO602" s="112"/>
      <c r="AP602" s="112"/>
      <c r="AQ602" s="112"/>
      <c r="AR602" s="112"/>
    </row>
    <row r="603" spans="1:44" ht="12.75" customHeight="1" x14ac:dyDescent="0.25">
      <c r="A603" s="236"/>
      <c r="B603" s="236"/>
      <c r="C603" s="298"/>
      <c r="D603" s="300"/>
      <c r="E603" s="300"/>
      <c r="F603" s="300"/>
      <c r="G603" s="300"/>
      <c r="H603" s="300"/>
      <c r="I603" s="236"/>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c r="AO603" s="112"/>
      <c r="AP603" s="112"/>
      <c r="AQ603" s="112"/>
      <c r="AR603" s="112"/>
    </row>
    <row r="604" spans="1:44" ht="12.75" customHeight="1" x14ac:dyDescent="0.25">
      <c r="A604" s="236"/>
      <c r="B604" s="236"/>
      <c r="C604" s="298"/>
      <c r="D604" s="300"/>
      <c r="E604" s="300"/>
      <c r="F604" s="300"/>
      <c r="G604" s="300"/>
      <c r="H604" s="300"/>
      <c r="I604" s="236"/>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c r="AO604" s="112"/>
      <c r="AP604" s="112"/>
      <c r="AQ604" s="112"/>
      <c r="AR604" s="112"/>
    </row>
    <row r="605" spans="1:44" ht="12.75" customHeight="1" x14ac:dyDescent="0.25">
      <c r="A605" s="236"/>
      <c r="B605" s="236"/>
      <c r="C605" s="298"/>
      <c r="D605" s="300"/>
      <c r="E605" s="300"/>
      <c r="F605" s="300"/>
      <c r="G605" s="300"/>
      <c r="H605" s="300"/>
      <c r="I605" s="236"/>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c r="AO605" s="112"/>
      <c r="AP605" s="112"/>
      <c r="AQ605" s="112"/>
      <c r="AR605" s="112"/>
    </row>
    <row r="606" spans="1:44" ht="12.75" customHeight="1" x14ac:dyDescent="0.25">
      <c r="A606" s="236"/>
      <c r="B606" s="236"/>
      <c r="C606" s="298"/>
      <c r="D606" s="300"/>
      <c r="E606" s="300"/>
      <c r="F606" s="300"/>
      <c r="G606" s="300"/>
      <c r="H606" s="300"/>
      <c r="I606" s="236"/>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c r="AO606" s="112"/>
      <c r="AP606" s="112"/>
      <c r="AQ606" s="112"/>
      <c r="AR606" s="112"/>
    </row>
    <row r="607" spans="1:44" ht="12.75" customHeight="1" x14ac:dyDescent="0.25">
      <c r="A607" s="236"/>
      <c r="B607" s="236"/>
      <c r="C607" s="298"/>
      <c r="D607" s="300"/>
      <c r="E607" s="300"/>
      <c r="F607" s="300"/>
      <c r="G607" s="300"/>
      <c r="H607" s="300"/>
      <c r="I607" s="236"/>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c r="AO607" s="112"/>
      <c r="AP607" s="112"/>
      <c r="AQ607" s="112"/>
      <c r="AR607" s="112"/>
    </row>
    <row r="608" spans="1:44" ht="12.75" customHeight="1" x14ac:dyDescent="0.25">
      <c r="A608" s="236"/>
      <c r="B608" s="236"/>
      <c r="C608" s="298"/>
      <c r="D608" s="300"/>
      <c r="E608" s="300"/>
      <c r="F608" s="300"/>
      <c r="G608" s="300"/>
      <c r="H608" s="300"/>
      <c r="I608" s="236"/>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c r="AO608" s="112"/>
      <c r="AP608" s="112"/>
      <c r="AQ608" s="112"/>
      <c r="AR608" s="112"/>
    </row>
    <row r="609" spans="1:44" ht="12.75" customHeight="1" x14ac:dyDescent="0.25">
      <c r="A609" s="236"/>
      <c r="B609" s="236"/>
      <c r="C609" s="298"/>
      <c r="D609" s="300"/>
      <c r="E609" s="300"/>
      <c r="F609" s="300"/>
      <c r="G609" s="300"/>
      <c r="H609" s="300"/>
      <c r="I609" s="236"/>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c r="AO609" s="112"/>
      <c r="AP609" s="112"/>
      <c r="AQ609" s="112"/>
      <c r="AR609" s="112"/>
    </row>
    <row r="610" spans="1:44" ht="12.75" customHeight="1" x14ac:dyDescent="0.25">
      <c r="A610" s="236"/>
      <c r="B610" s="236"/>
      <c r="C610" s="298"/>
      <c r="D610" s="300"/>
      <c r="E610" s="300"/>
      <c r="F610" s="300"/>
      <c r="G610" s="300"/>
      <c r="H610" s="300"/>
      <c r="I610" s="236"/>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c r="AO610" s="112"/>
      <c r="AP610" s="112"/>
      <c r="AQ610" s="112"/>
      <c r="AR610" s="112"/>
    </row>
    <row r="611" spans="1:44" ht="12.75" customHeight="1" x14ac:dyDescent="0.25">
      <c r="A611" s="236"/>
      <c r="B611" s="236"/>
      <c r="C611" s="298"/>
      <c r="D611" s="300"/>
      <c r="E611" s="300"/>
      <c r="F611" s="300"/>
      <c r="G611" s="300"/>
      <c r="H611" s="300"/>
      <c r="I611" s="236"/>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c r="AO611" s="112"/>
      <c r="AP611" s="112"/>
      <c r="AQ611" s="112"/>
      <c r="AR611" s="112"/>
    </row>
    <row r="612" spans="1:44" ht="12.75" customHeight="1" x14ac:dyDescent="0.25">
      <c r="A612" s="236"/>
      <c r="B612" s="236"/>
      <c r="C612" s="298"/>
      <c r="D612" s="300"/>
      <c r="E612" s="300"/>
      <c r="F612" s="300"/>
      <c r="G612" s="300"/>
      <c r="H612" s="300"/>
      <c r="I612" s="236"/>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c r="AO612" s="112"/>
      <c r="AP612" s="112"/>
      <c r="AQ612" s="112"/>
      <c r="AR612" s="112"/>
    </row>
    <row r="613" spans="1:44" ht="12.75" customHeight="1" x14ac:dyDescent="0.25">
      <c r="A613" s="236"/>
      <c r="B613" s="236"/>
      <c r="C613" s="298"/>
      <c r="D613" s="300"/>
      <c r="E613" s="300"/>
      <c r="F613" s="300"/>
      <c r="G613" s="300"/>
      <c r="H613" s="300"/>
      <c r="I613" s="236"/>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c r="AO613" s="112"/>
      <c r="AP613" s="112"/>
      <c r="AQ613" s="112"/>
      <c r="AR613" s="112"/>
    </row>
    <row r="614" spans="1:44" ht="12.75" customHeight="1" x14ac:dyDescent="0.25">
      <c r="A614" s="236"/>
      <c r="B614" s="236"/>
      <c r="C614" s="298"/>
      <c r="D614" s="300"/>
      <c r="E614" s="300"/>
      <c r="F614" s="300"/>
      <c r="G614" s="300"/>
      <c r="H614" s="300"/>
      <c r="I614" s="236"/>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c r="AO614" s="112"/>
      <c r="AP614" s="112"/>
      <c r="AQ614" s="112"/>
      <c r="AR614" s="112"/>
    </row>
    <row r="615" spans="1:44" ht="12.75" customHeight="1" x14ac:dyDescent="0.25">
      <c r="A615" s="236"/>
      <c r="B615" s="236"/>
      <c r="C615" s="298"/>
      <c r="D615" s="300"/>
      <c r="E615" s="300"/>
      <c r="F615" s="300"/>
      <c r="G615" s="300"/>
      <c r="H615" s="300"/>
      <c r="I615" s="236"/>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c r="AO615" s="112"/>
      <c r="AP615" s="112"/>
      <c r="AQ615" s="112"/>
      <c r="AR615" s="112"/>
    </row>
    <row r="616" spans="1:44" ht="12.75" customHeight="1" x14ac:dyDescent="0.25">
      <c r="A616" s="236"/>
      <c r="B616" s="236"/>
      <c r="C616" s="298"/>
      <c r="D616" s="300"/>
      <c r="E616" s="300"/>
      <c r="F616" s="300"/>
      <c r="G616" s="300"/>
      <c r="H616" s="300"/>
      <c r="I616" s="236"/>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c r="AO616" s="112"/>
      <c r="AP616" s="112"/>
      <c r="AQ616" s="112"/>
      <c r="AR616" s="112"/>
    </row>
    <row r="617" spans="1:44" ht="12.75" customHeight="1" x14ac:dyDescent="0.25">
      <c r="A617" s="236"/>
      <c r="B617" s="236"/>
      <c r="C617" s="298"/>
      <c r="D617" s="300"/>
      <c r="E617" s="300"/>
      <c r="F617" s="300"/>
      <c r="G617" s="300"/>
      <c r="H617" s="300"/>
      <c r="I617" s="236"/>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c r="AO617" s="112"/>
      <c r="AP617" s="112"/>
      <c r="AQ617" s="112"/>
      <c r="AR617" s="112"/>
    </row>
    <row r="618" spans="1:44" ht="12.75" customHeight="1" x14ac:dyDescent="0.25">
      <c r="A618" s="236"/>
      <c r="B618" s="236"/>
      <c r="C618" s="298"/>
      <c r="D618" s="300"/>
      <c r="E618" s="300"/>
      <c r="F618" s="300"/>
      <c r="G618" s="300"/>
      <c r="H618" s="300"/>
      <c r="I618" s="236"/>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c r="AO618" s="112"/>
      <c r="AP618" s="112"/>
      <c r="AQ618" s="112"/>
      <c r="AR618" s="112"/>
    </row>
    <row r="619" spans="1:44" ht="12.75" customHeight="1" x14ac:dyDescent="0.25">
      <c r="A619" s="236"/>
      <c r="B619" s="236"/>
      <c r="C619" s="298"/>
      <c r="D619" s="300"/>
      <c r="E619" s="300"/>
      <c r="F619" s="300"/>
      <c r="G619" s="300"/>
      <c r="H619" s="300"/>
      <c r="I619" s="236"/>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c r="AO619" s="112"/>
      <c r="AP619" s="112"/>
      <c r="AQ619" s="112"/>
      <c r="AR619" s="112"/>
    </row>
    <row r="620" spans="1:44" ht="12.75" customHeight="1" x14ac:dyDescent="0.25">
      <c r="A620" s="236"/>
      <c r="B620" s="236"/>
      <c r="C620" s="298"/>
      <c r="D620" s="300"/>
      <c r="E620" s="300"/>
      <c r="F620" s="300"/>
      <c r="G620" s="300"/>
      <c r="H620" s="300"/>
      <c r="I620" s="236"/>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c r="AO620" s="112"/>
      <c r="AP620" s="112"/>
      <c r="AQ620" s="112"/>
      <c r="AR620" s="112"/>
    </row>
    <row r="621" spans="1:44" ht="12.75" customHeight="1" x14ac:dyDescent="0.25">
      <c r="A621" s="236"/>
      <c r="B621" s="236"/>
      <c r="C621" s="298"/>
      <c r="D621" s="300"/>
      <c r="E621" s="300"/>
      <c r="F621" s="300"/>
      <c r="G621" s="300"/>
      <c r="H621" s="300"/>
      <c r="I621" s="236"/>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c r="AO621" s="112"/>
      <c r="AP621" s="112"/>
      <c r="AQ621" s="112"/>
      <c r="AR621" s="112"/>
    </row>
    <row r="622" spans="1:44" ht="12.75" customHeight="1" x14ac:dyDescent="0.25">
      <c r="A622" s="236"/>
      <c r="B622" s="236"/>
      <c r="C622" s="298"/>
      <c r="D622" s="300"/>
      <c r="E622" s="300"/>
      <c r="F622" s="300"/>
      <c r="G622" s="300"/>
      <c r="H622" s="300"/>
      <c r="I622" s="236"/>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c r="AO622" s="112"/>
      <c r="AP622" s="112"/>
      <c r="AQ622" s="112"/>
      <c r="AR622" s="112"/>
    </row>
    <row r="623" spans="1:44" ht="12.75" customHeight="1" x14ac:dyDescent="0.25">
      <c r="A623" s="236"/>
      <c r="B623" s="236"/>
      <c r="C623" s="298"/>
      <c r="D623" s="300"/>
      <c r="E623" s="300"/>
      <c r="F623" s="300"/>
      <c r="G623" s="300"/>
      <c r="H623" s="300"/>
      <c r="I623" s="236"/>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c r="AO623" s="112"/>
      <c r="AP623" s="112"/>
      <c r="AQ623" s="112"/>
      <c r="AR623" s="112"/>
    </row>
    <row r="624" spans="1:44" ht="12.75" customHeight="1" x14ac:dyDescent="0.25">
      <c r="A624" s="236"/>
      <c r="B624" s="236"/>
      <c r="C624" s="298"/>
      <c r="D624" s="300"/>
      <c r="E624" s="300"/>
      <c r="F624" s="300"/>
      <c r="G624" s="300"/>
      <c r="H624" s="300"/>
      <c r="I624" s="236"/>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c r="AO624" s="112"/>
      <c r="AP624" s="112"/>
      <c r="AQ624" s="112"/>
      <c r="AR624" s="112"/>
    </row>
    <row r="625" spans="1:44" ht="12.75" customHeight="1" x14ac:dyDescent="0.25">
      <c r="A625" s="236"/>
      <c r="B625" s="236"/>
      <c r="C625" s="298"/>
      <c r="D625" s="300"/>
      <c r="E625" s="300"/>
      <c r="F625" s="300"/>
      <c r="G625" s="300"/>
      <c r="H625" s="300"/>
      <c r="I625" s="236"/>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c r="AO625" s="112"/>
      <c r="AP625" s="112"/>
      <c r="AQ625" s="112"/>
      <c r="AR625" s="112"/>
    </row>
    <row r="626" spans="1:44" ht="12.75" customHeight="1" x14ac:dyDescent="0.25">
      <c r="A626" s="236"/>
      <c r="B626" s="236"/>
      <c r="C626" s="298"/>
      <c r="D626" s="300"/>
      <c r="E626" s="300"/>
      <c r="F626" s="300"/>
      <c r="G626" s="300"/>
      <c r="H626" s="300"/>
      <c r="I626" s="236"/>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c r="AO626" s="112"/>
      <c r="AP626" s="112"/>
      <c r="AQ626" s="112"/>
      <c r="AR626" s="112"/>
    </row>
    <row r="627" spans="1:44" ht="12.75" customHeight="1" x14ac:dyDescent="0.25">
      <c r="A627" s="236"/>
      <c r="B627" s="236"/>
      <c r="C627" s="298"/>
      <c r="D627" s="300"/>
      <c r="E627" s="300"/>
      <c r="F627" s="300"/>
      <c r="G627" s="300"/>
      <c r="H627" s="300"/>
      <c r="I627" s="236"/>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c r="AO627" s="112"/>
      <c r="AP627" s="112"/>
      <c r="AQ627" s="112"/>
      <c r="AR627" s="112"/>
    </row>
    <row r="628" spans="1:44" ht="12.75" customHeight="1" x14ac:dyDescent="0.25">
      <c r="A628" s="236"/>
      <c r="B628" s="236"/>
      <c r="C628" s="298"/>
      <c r="D628" s="300"/>
      <c r="E628" s="300"/>
      <c r="F628" s="300"/>
      <c r="G628" s="300"/>
      <c r="H628" s="300"/>
      <c r="I628" s="236"/>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c r="AO628" s="112"/>
      <c r="AP628" s="112"/>
      <c r="AQ628" s="112"/>
      <c r="AR628" s="112"/>
    </row>
    <row r="629" spans="1:44" ht="12.75" customHeight="1" x14ac:dyDescent="0.25">
      <c r="A629" s="236"/>
      <c r="B629" s="236"/>
      <c r="C629" s="298"/>
      <c r="D629" s="300"/>
      <c r="E629" s="300"/>
      <c r="F629" s="300"/>
      <c r="G629" s="300"/>
      <c r="H629" s="300"/>
      <c r="I629" s="236"/>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c r="AO629" s="112"/>
      <c r="AP629" s="112"/>
      <c r="AQ629" s="112"/>
      <c r="AR629" s="112"/>
    </row>
    <row r="630" spans="1:44" ht="12.75" customHeight="1" x14ac:dyDescent="0.25">
      <c r="A630" s="236"/>
      <c r="B630" s="236"/>
      <c r="C630" s="298"/>
      <c r="D630" s="300"/>
      <c r="E630" s="300"/>
      <c r="F630" s="300"/>
      <c r="G630" s="300"/>
      <c r="H630" s="300"/>
      <c r="I630" s="236"/>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c r="AO630" s="112"/>
      <c r="AP630" s="112"/>
      <c r="AQ630" s="112"/>
      <c r="AR630" s="112"/>
    </row>
    <row r="631" spans="1:44" ht="12.75" customHeight="1" x14ac:dyDescent="0.25">
      <c r="A631" s="236"/>
      <c r="B631" s="236"/>
      <c r="C631" s="298"/>
      <c r="D631" s="300"/>
      <c r="E631" s="300"/>
      <c r="F631" s="300"/>
      <c r="G631" s="300"/>
      <c r="H631" s="300"/>
      <c r="I631" s="236"/>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c r="AO631" s="112"/>
      <c r="AP631" s="112"/>
      <c r="AQ631" s="112"/>
      <c r="AR631" s="112"/>
    </row>
    <row r="632" spans="1:44" ht="12.75" customHeight="1" x14ac:dyDescent="0.25">
      <c r="A632" s="236"/>
      <c r="B632" s="236"/>
      <c r="C632" s="298"/>
      <c r="D632" s="300"/>
      <c r="E632" s="300"/>
      <c r="F632" s="300"/>
      <c r="G632" s="300"/>
      <c r="H632" s="300"/>
      <c r="I632" s="236"/>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c r="AO632" s="112"/>
      <c r="AP632" s="112"/>
      <c r="AQ632" s="112"/>
      <c r="AR632" s="112"/>
    </row>
    <row r="633" spans="1:44" ht="12.75" customHeight="1" x14ac:dyDescent="0.25">
      <c r="A633" s="236"/>
      <c r="B633" s="236"/>
      <c r="C633" s="298"/>
      <c r="D633" s="300"/>
      <c r="E633" s="300"/>
      <c r="F633" s="300"/>
      <c r="G633" s="300"/>
      <c r="H633" s="300"/>
      <c r="I633" s="236"/>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c r="AO633" s="112"/>
      <c r="AP633" s="112"/>
      <c r="AQ633" s="112"/>
      <c r="AR633" s="112"/>
    </row>
    <row r="634" spans="1:44" ht="12.75" customHeight="1" x14ac:dyDescent="0.25">
      <c r="A634" s="236"/>
      <c r="B634" s="236"/>
      <c r="C634" s="298"/>
      <c r="D634" s="300"/>
      <c r="E634" s="300"/>
      <c r="F634" s="300"/>
      <c r="G634" s="300"/>
      <c r="H634" s="300"/>
      <c r="I634" s="236"/>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c r="AO634" s="112"/>
      <c r="AP634" s="112"/>
      <c r="AQ634" s="112"/>
      <c r="AR634" s="112"/>
    </row>
    <row r="635" spans="1:44" ht="12.75" customHeight="1" x14ac:dyDescent="0.25">
      <c r="A635" s="236"/>
      <c r="B635" s="236"/>
      <c r="C635" s="298"/>
      <c r="D635" s="300"/>
      <c r="E635" s="300"/>
      <c r="F635" s="300"/>
      <c r="G635" s="300"/>
      <c r="H635" s="300"/>
      <c r="I635" s="236"/>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c r="AO635" s="112"/>
      <c r="AP635" s="112"/>
      <c r="AQ635" s="112"/>
      <c r="AR635" s="112"/>
    </row>
    <row r="636" spans="1:44" ht="12.75" customHeight="1" x14ac:dyDescent="0.25">
      <c r="A636" s="236"/>
      <c r="B636" s="236"/>
      <c r="C636" s="298"/>
      <c r="D636" s="300"/>
      <c r="E636" s="300"/>
      <c r="F636" s="300"/>
      <c r="G636" s="300"/>
      <c r="H636" s="300"/>
      <c r="I636" s="236"/>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c r="AO636" s="112"/>
      <c r="AP636" s="112"/>
      <c r="AQ636" s="112"/>
      <c r="AR636" s="112"/>
    </row>
    <row r="637" spans="1:44" ht="12.75" customHeight="1" x14ac:dyDescent="0.25">
      <c r="A637" s="236"/>
      <c r="B637" s="236"/>
      <c r="C637" s="298"/>
      <c r="D637" s="300"/>
      <c r="E637" s="300"/>
      <c r="F637" s="300"/>
      <c r="G637" s="300"/>
      <c r="H637" s="300"/>
      <c r="I637" s="236"/>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c r="AO637" s="112"/>
      <c r="AP637" s="112"/>
      <c r="AQ637" s="112"/>
      <c r="AR637" s="112"/>
    </row>
    <row r="638" spans="1:44" ht="12.75" customHeight="1" x14ac:dyDescent="0.25">
      <c r="A638" s="236"/>
      <c r="B638" s="236"/>
      <c r="C638" s="298"/>
      <c r="D638" s="300"/>
      <c r="E638" s="300"/>
      <c r="F638" s="300"/>
      <c r="G638" s="300"/>
      <c r="H638" s="300"/>
      <c r="I638" s="236"/>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c r="AO638" s="112"/>
      <c r="AP638" s="112"/>
      <c r="AQ638" s="112"/>
      <c r="AR638" s="112"/>
    </row>
    <row r="639" spans="1:44" ht="12.75" customHeight="1" x14ac:dyDescent="0.25">
      <c r="A639" s="236"/>
      <c r="B639" s="236"/>
      <c r="C639" s="298"/>
      <c r="D639" s="300"/>
      <c r="E639" s="300"/>
      <c r="F639" s="300"/>
      <c r="G639" s="300"/>
      <c r="H639" s="300"/>
      <c r="I639" s="236"/>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c r="AO639" s="112"/>
      <c r="AP639" s="112"/>
      <c r="AQ639" s="112"/>
      <c r="AR639" s="112"/>
    </row>
    <row r="640" spans="1:44" ht="12.75" customHeight="1" x14ac:dyDescent="0.25">
      <c r="A640" s="236"/>
      <c r="B640" s="236"/>
      <c r="C640" s="298"/>
      <c r="D640" s="300"/>
      <c r="E640" s="300"/>
      <c r="F640" s="300"/>
      <c r="G640" s="300"/>
      <c r="H640" s="300"/>
      <c r="I640" s="236"/>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c r="AO640" s="112"/>
      <c r="AP640" s="112"/>
      <c r="AQ640" s="112"/>
      <c r="AR640" s="112"/>
    </row>
    <row r="641" spans="1:44" ht="12.75" customHeight="1" x14ac:dyDescent="0.25">
      <c r="A641" s="236"/>
      <c r="B641" s="236"/>
      <c r="C641" s="298"/>
      <c r="D641" s="300"/>
      <c r="E641" s="300"/>
      <c r="F641" s="300"/>
      <c r="G641" s="300"/>
      <c r="H641" s="300"/>
      <c r="I641" s="236"/>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c r="AO641" s="112"/>
      <c r="AP641" s="112"/>
      <c r="AQ641" s="112"/>
      <c r="AR641" s="112"/>
    </row>
    <row r="642" spans="1:44" ht="12.75" customHeight="1" x14ac:dyDescent="0.25">
      <c r="A642" s="236"/>
      <c r="B642" s="236"/>
      <c r="C642" s="298"/>
      <c r="D642" s="300"/>
      <c r="E642" s="300"/>
      <c r="F642" s="300"/>
      <c r="G642" s="300"/>
      <c r="H642" s="300"/>
      <c r="I642" s="236"/>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c r="AO642" s="112"/>
      <c r="AP642" s="112"/>
      <c r="AQ642" s="112"/>
      <c r="AR642" s="112"/>
    </row>
    <row r="643" spans="1:44" ht="12.75" customHeight="1" x14ac:dyDescent="0.25">
      <c r="A643" s="236"/>
      <c r="B643" s="236"/>
      <c r="C643" s="298"/>
      <c r="D643" s="300"/>
      <c r="E643" s="300"/>
      <c r="F643" s="300"/>
      <c r="G643" s="300"/>
      <c r="H643" s="300"/>
      <c r="I643" s="236"/>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c r="AO643" s="112"/>
      <c r="AP643" s="112"/>
      <c r="AQ643" s="112"/>
      <c r="AR643" s="112"/>
    </row>
    <row r="644" spans="1:44" ht="12.75" customHeight="1" x14ac:dyDescent="0.25">
      <c r="A644" s="236"/>
      <c r="B644" s="236"/>
      <c r="C644" s="298"/>
      <c r="D644" s="300"/>
      <c r="E644" s="300"/>
      <c r="F644" s="300"/>
      <c r="G644" s="300"/>
      <c r="H644" s="300"/>
      <c r="I644" s="236"/>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c r="AO644" s="112"/>
      <c r="AP644" s="112"/>
      <c r="AQ644" s="112"/>
      <c r="AR644" s="112"/>
    </row>
    <row r="645" spans="1:44" ht="12.75" customHeight="1" x14ac:dyDescent="0.25">
      <c r="A645" s="236"/>
      <c r="B645" s="236"/>
      <c r="C645" s="298"/>
      <c r="D645" s="300"/>
      <c r="E645" s="300"/>
      <c r="F645" s="300"/>
      <c r="G645" s="300"/>
      <c r="H645" s="300"/>
      <c r="I645" s="236"/>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c r="AO645" s="112"/>
      <c r="AP645" s="112"/>
      <c r="AQ645" s="112"/>
      <c r="AR645" s="112"/>
    </row>
    <row r="646" spans="1:44" ht="12.75" customHeight="1" x14ac:dyDescent="0.25">
      <c r="A646" s="236"/>
      <c r="B646" s="236"/>
      <c r="C646" s="298"/>
      <c r="D646" s="300"/>
      <c r="E646" s="300"/>
      <c r="F646" s="300"/>
      <c r="G646" s="300"/>
      <c r="H646" s="300"/>
      <c r="I646" s="236"/>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c r="AO646" s="112"/>
      <c r="AP646" s="112"/>
      <c r="AQ646" s="112"/>
      <c r="AR646" s="112"/>
    </row>
    <row r="647" spans="1:44" ht="12.75" customHeight="1" x14ac:dyDescent="0.25">
      <c r="A647" s="236"/>
      <c r="B647" s="236"/>
      <c r="C647" s="298"/>
      <c r="D647" s="300"/>
      <c r="E647" s="300"/>
      <c r="F647" s="300"/>
      <c r="G647" s="300"/>
      <c r="H647" s="300"/>
      <c r="I647" s="236"/>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c r="AO647" s="112"/>
      <c r="AP647" s="112"/>
      <c r="AQ647" s="112"/>
      <c r="AR647" s="112"/>
    </row>
    <row r="648" spans="1:44" ht="12.75" customHeight="1" x14ac:dyDescent="0.25">
      <c r="A648" s="236"/>
      <c r="B648" s="236"/>
      <c r="C648" s="298"/>
      <c r="D648" s="300"/>
      <c r="E648" s="300"/>
      <c r="F648" s="300"/>
      <c r="G648" s="300"/>
      <c r="H648" s="300"/>
      <c r="I648" s="236"/>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c r="AO648" s="112"/>
      <c r="AP648" s="112"/>
      <c r="AQ648" s="112"/>
      <c r="AR648" s="112"/>
    </row>
    <row r="649" spans="1:44" ht="12.75" customHeight="1" x14ac:dyDescent="0.25">
      <c r="A649" s="236"/>
      <c r="B649" s="236"/>
      <c r="C649" s="298"/>
      <c r="D649" s="300"/>
      <c r="E649" s="300"/>
      <c r="F649" s="300"/>
      <c r="G649" s="300"/>
      <c r="H649" s="300"/>
      <c r="I649" s="236"/>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c r="AO649" s="112"/>
      <c r="AP649" s="112"/>
      <c r="AQ649" s="112"/>
      <c r="AR649" s="112"/>
    </row>
    <row r="650" spans="1:44" ht="12.75" customHeight="1" x14ac:dyDescent="0.25">
      <c r="A650" s="236"/>
      <c r="B650" s="236"/>
      <c r="C650" s="298"/>
      <c r="D650" s="300"/>
      <c r="E650" s="300"/>
      <c r="F650" s="300"/>
      <c r="G650" s="300"/>
      <c r="H650" s="300"/>
      <c r="I650" s="236"/>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c r="AO650" s="112"/>
      <c r="AP650" s="112"/>
      <c r="AQ650" s="112"/>
      <c r="AR650" s="112"/>
    </row>
    <row r="651" spans="1:44" ht="12.75" customHeight="1" x14ac:dyDescent="0.25">
      <c r="A651" s="236"/>
      <c r="B651" s="236"/>
      <c r="C651" s="298"/>
      <c r="D651" s="300"/>
      <c r="E651" s="300"/>
      <c r="F651" s="300"/>
      <c r="G651" s="300"/>
      <c r="H651" s="300"/>
      <c r="I651" s="236"/>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c r="AO651" s="112"/>
      <c r="AP651" s="112"/>
      <c r="AQ651" s="112"/>
      <c r="AR651" s="112"/>
    </row>
    <row r="652" spans="1:44" ht="12.75" customHeight="1" x14ac:dyDescent="0.25">
      <c r="A652" s="236"/>
      <c r="B652" s="236"/>
      <c r="C652" s="298"/>
      <c r="D652" s="300"/>
      <c r="E652" s="300"/>
      <c r="F652" s="300"/>
      <c r="G652" s="300"/>
      <c r="H652" s="300"/>
      <c r="I652" s="236"/>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c r="AO652" s="112"/>
      <c r="AP652" s="112"/>
      <c r="AQ652" s="112"/>
      <c r="AR652" s="112"/>
    </row>
    <row r="653" spans="1:44" ht="12.75" customHeight="1" x14ac:dyDescent="0.25">
      <c r="A653" s="236"/>
      <c r="B653" s="236"/>
      <c r="C653" s="298"/>
      <c r="D653" s="300"/>
      <c r="E653" s="300"/>
      <c r="F653" s="300"/>
      <c r="G653" s="300"/>
      <c r="H653" s="300"/>
      <c r="I653" s="236"/>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c r="AO653" s="112"/>
      <c r="AP653" s="112"/>
      <c r="AQ653" s="112"/>
      <c r="AR653" s="112"/>
    </row>
    <row r="654" spans="1:44" ht="12.75" customHeight="1" x14ac:dyDescent="0.25">
      <c r="A654" s="236"/>
      <c r="B654" s="236"/>
      <c r="C654" s="298"/>
      <c r="D654" s="300"/>
      <c r="E654" s="300"/>
      <c r="F654" s="300"/>
      <c r="G654" s="300"/>
      <c r="H654" s="300"/>
      <c r="I654" s="236"/>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c r="AO654" s="112"/>
      <c r="AP654" s="112"/>
      <c r="AQ654" s="112"/>
      <c r="AR654" s="112"/>
    </row>
    <row r="655" spans="1:44" ht="12.75" customHeight="1" x14ac:dyDescent="0.25">
      <c r="A655" s="236"/>
      <c r="B655" s="236"/>
      <c r="C655" s="298"/>
      <c r="D655" s="300"/>
      <c r="E655" s="300"/>
      <c r="F655" s="300"/>
      <c r="G655" s="300"/>
      <c r="H655" s="300"/>
      <c r="I655" s="236"/>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c r="AO655" s="112"/>
      <c r="AP655" s="112"/>
      <c r="AQ655" s="112"/>
      <c r="AR655" s="112"/>
    </row>
    <row r="656" spans="1:44" ht="12.75" customHeight="1" x14ac:dyDescent="0.25">
      <c r="A656" s="236"/>
      <c r="B656" s="236"/>
      <c r="C656" s="298"/>
      <c r="D656" s="300"/>
      <c r="E656" s="300"/>
      <c r="F656" s="300"/>
      <c r="G656" s="300"/>
      <c r="H656" s="300"/>
      <c r="I656" s="236"/>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c r="AO656" s="112"/>
      <c r="AP656" s="112"/>
      <c r="AQ656" s="112"/>
      <c r="AR656" s="112"/>
    </row>
    <row r="657" spans="1:44" ht="12.75" customHeight="1" x14ac:dyDescent="0.25">
      <c r="A657" s="236"/>
      <c r="B657" s="236"/>
      <c r="C657" s="298"/>
      <c r="D657" s="300"/>
      <c r="E657" s="300"/>
      <c r="F657" s="300"/>
      <c r="G657" s="300"/>
      <c r="H657" s="300"/>
      <c r="I657" s="236"/>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c r="AO657" s="112"/>
      <c r="AP657" s="112"/>
      <c r="AQ657" s="112"/>
      <c r="AR657" s="112"/>
    </row>
    <row r="658" spans="1:44" ht="12.75" customHeight="1" x14ac:dyDescent="0.25">
      <c r="A658" s="236"/>
      <c r="B658" s="236"/>
      <c r="C658" s="298"/>
      <c r="D658" s="300"/>
      <c r="E658" s="300"/>
      <c r="F658" s="300"/>
      <c r="G658" s="300"/>
      <c r="H658" s="300"/>
      <c r="I658" s="236"/>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c r="AO658" s="112"/>
      <c r="AP658" s="112"/>
      <c r="AQ658" s="112"/>
      <c r="AR658" s="112"/>
    </row>
    <row r="659" spans="1:44" ht="12.75" customHeight="1" x14ac:dyDescent="0.25">
      <c r="A659" s="236"/>
      <c r="B659" s="236"/>
      <c r="C659" s="298"/>
      <c r="D659" s="300"/>
      <c r="E659" s="300"/>
      <c r="F659" s="300"/>
      <c r="G659" s="300"/>
      <c r="H659" s="300"/>
      <c r="I659" s="236"/>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c r="AO659" s="112"/>
      <c r="AP659" s="112"/>
      <c r="AQ659" s="112"/>
      <c r="AR659" s="112"/>
    </row>
    <row r="660" spans="1:44" ht="12.75" customHeight="1" x14ac:dyDescent="0.25">
      <c r="A660" s="236"/>
      <c r="B660" s="236"/>
      <c r="C660" s="298"/>
      <c r="D660" s="300"/>
      <c r="E660" s="300"/>
      <c r="F660" s="300"/>
      <c r="G660" s="300"/>
      <c r="H660" s="300"/>
      <c r="I660" s="236"/>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c r="AO660" s="112"/>
      <c r="AP660" s="112"/>
      <c r="AQ660" s="112"/>
      <c r="AR660" s="112"/>
    </row>
    <row r="661" spans="1:44" ht="12.75" customHeight="1" x14ac:dyDescent="0.25">
      <c r="A661" s="236"/>
      <c r="B661" s="236"/>
      <c r="C661" s="298"/>
      <c r="D661" s="300"/>
      <c r="E661" s="300"/>
      <c r="F661" s="300"/>
      <c r="G661" s="300"/>
      <c r="H661" s="300"/>
      <c r="I661" s="236"/>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c r="AO661" s="112"/>
      <c r="AP661" s="112"/>
      <c r="AQ661" s="112"/>
      <c r="AR661" s="112"/>
    </row>
    <row r="662" spans="1:44" ht="12.75" customHeight="1" x14ac:dyDescent="0.25">
      <c r="A662" s="236"/>
      <c r="B662" s="236"/>
      <c r="C662" s="298"/>
      <c r="D662" s="300"/>
      <c r="E662" s="300"/>
      <c r="F662" s="300"/>
      <c r="G662" s="300"/>
      <c r="H662" s="300"/>
      <c r="I662" s="236"/>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c r="AO662" s="112"/>
      <c r="AP662" s="112"/>
      <c r="AQ662" s="112"/>
      <c r="AR662" s="112"/>
    </row>
    <row r="663" spans="1:44" ht="12.75" customHeight="1" x14ac:dyDescent="0.25">
      <c r="A663" s="236"/>
      <c r="B663" s="236"/>
      <c r="C663" s="298"/>
      <c r="D663" s="300"/>
      <c r="E663" s="300"/>
      <c r="F663" s="300"/>
      <c r="G663" s="300"/>
      <c r="H663" s="300"/>
      <c r="I663" s="236"/>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c r="AO663" s="112"/>
      <c r="AP663" s="112"/>
      <c r="AQ663" s="112"/>
      <c r="AR663" s="112"/>
    </row>
    <row r="664" spans="1:44" ht="12.75" customHeight="1" x14ac:dyDescent="0.25">
      <c r="A664" s="236"/>
      <c r="B664" s="236"/>
      <c r="C664" s="298"/>
      <c r="D664" s="300"/>
      <c r="E664" s="300"/>
      <c r="F664" s="300"/>
      <c r="G664" s="300"/>
      <c r="H664" s="300"/>
      <c r="I664" s="236"/>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c r="AO664" s="112"/>
      <c r="AP664" s="112"/>
      <c r="AQ664" s="112"/>
      <c r="AR664" s="112"/>
    </row>
    <row r="665" spans="1:44" ht="12.75" customHeight="1" x14ac:dyDescent="0.25">
      <c r="A665" s="236"/>
      <c r="B665" s="236"/>
      <c r="C665" s="298"/>
      <c r="D665" s="300"/>
      <c r="E665" s="300"/>
      <c r="F665" s="300"/>
      <c r="G665" s="300"/>
      <c r="H665" s="300"/>
      <c r="I665" s="236"/>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c r="AO665" s="112"/>
      <c r="AP665" s="112"/>
      <c r="AQ665" s="112"/>
      <c r="AR665" s="112"/>
    </row>
    <row r="666" spans="1:44" ht="12.75" customHeight="1" x14ac:dyDescent="0.25">
      <c r="A666" s="236"/>
      <c r="B666" s="236"/>
      <c r="C666" s="298"/>
      <c r="D666" s="300"/>
      <c r="E666" s="300"/>
      <c r="F666" s="300"/>
      <c r="G666" s="300"/>
      <c r="H666" s="300"/>
      <c r="I666" s="236"/>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c r="AO666" s="112"/>
      <c r="AP666" s="112"/>
      <c r="AQ666" s="112"/>
      <c r="AR666" s="112"/>
    </row>
    <row r="667" spans="1:44" ht="12.75" customHeight="1" x14ac:dyDescent="0.25">
      <c r="A667" s="236"/>
      <c r="B667" s="236"/>
      <c r="C667" s="298"/>
      <c r="D667" s="300"/>
      <c r="E667" s="300"/>
      <c r="F667" s="300"/>
      <c r="G667" s="300"/>
      <c r="H667" s="300"/>
      <c r="I667" s="236"/>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c r="AO667" s="112"/>
      <c r="AP667" s="112"/>
      <c r="AQ667" s="112"/>
      <c r="AR667" s="112"/>
    </row>
    <row r="668" spans="1:44" ht="12.75" customHeight="1" x14ac:dyDescent="0.25">
      <c r="A668" s="236"/>
      <c r="B668" s="236"/>
      <c r="C668" s="298"/>
      <c r="D668" s="300"/>
      <c r="E668" s="300"/>
      <c r="F668" s="300"/>
      <c r="G668" s="300"/>
      <c r="H668" s="300"/>
      <c r="I668" s="236"/>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c r="AO668" s="112"/>
      <c r="AP668" s="112"/>
      <c r="AQ668" s="112"/>
      <c r="AR668" s="112"/>
    </row>
    <row r="669" spans="1:44" ht="12.75" customHeight="1" x14ac:dyDescent="0.25">
      <c r="A669" s="236"/>
      <c r="B669" s="236"/>
      <c r="C669" s="298"/>
      <c r="D669" s="300"/>
      <c r="E669" s="300"/>
      <c r="F669" s="300"/>
      <c r="G669" s="300"/>
      <c r="H669" s="300"/>
      <c r="I669" s="236"/>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c r="AO669" s="112"/>
      <c r="AP669" s="112"/>
      <c r="AQ669" s="112"/>
      <c r="AR669" s="112"/>
    </row>
    <row r="670" spans="1:44" ht="12.75" customHeight="1" x14ac:dyDescent="0.25">
      <c r="A670" s="236"/>
      <c r="B670" s="236"/>
      <c r="C670" s="298"/>
      <c r="D670" s="300"/>
      <c r="E670" s="300"/>
      <c r="F670" s="300"/>
      <c r="G670" s="300"/>
      <c r="H670" s="300"/>
      <c r="I670" s="236"/>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c r="AO670" s="112"/>
      <c r="AP670" s="112"/>
      <c r="AQ670" s="112"/>
      <c r="AR670" s="112"/>
    </row>
    <row r="671" spans="1:44" ht="12.75" customHeight="1" x14ac:dyDescent="0.25">
      <c r="A671" s="236"/>
      <c r="B671" s="236"/>
      <c r="C671" s="298"/>
      <c r="D671" s="300"/>
      <c r="E671" s="300"/>
      <c r="F671" s="300"/>
      <c r="G671" s="300"/>
      <c r="H671" s="300"/>
      <c r="I671" s="236"/>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c r="AO671" s="112"/>
      <c r="AP671" s="112"/>
      <c r="AQ671" s="112"/>
      <c r="AR671" s="112"/>
    </row>
    <row r="672" spans="1:44" ht="12.75" customHeight="1" x14ac:dyDescent="0.25">
      <c r="A672" s="236"/>
      <c r="B672" s="236"/>
      <c r="C672" s="298"/>
      <c r="D672" s="300"/>
      <c r="E672" s="300"/>
      <c r="F672" s="300"/>
      <c r="G672" s="300"/>
      <c r="H672" s="300"/>
      <c r="I672" s="236"/>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c r="AO672" s="112"/>
      <c r="AP672" s="112"/>
      <c r="AQ672" s="112"/>
      <c r="AR672" s="112"/>
    </row>
    <row r="673" spans="1:44" ht="12.75" customHeight="1" x14ac:dyDescent="0.25">
      <c r="A673" s="236"/>
      <c r="B673" s="236"/>
      <c r="C673" s="298"/>
      <c r="D673" s="300"/>
      <c r="E673" s="300"/>
      <c r="F673" s="300"/>
      <c r="G673" s="300"/>
      <c r="H673" s="300"/>
      <c r="I673" s="236"/>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c r="AO673" s="112"/>
      <c r="AP673" s="112"/>
      <c r="AQ673" s="112"/>
      <c r="AR673" s="112"/>
    </row>
    <row r="674" spans="1:44" ht="12.75" customHeight="1" x14ac:dyDescent="0.25">
      <c r="A674" s="236"/>
      <c r="B674" s="236"/>
      <c r="C674" s="298"/>
      <c r="D674" s="300"/>
      <c r="E674" s="300"/>
      <c r="F674" s="300"/>
      <c r="G674" s="300"/>
      <c r="H674" s="300"/>
      <c r="I674" s="236"/>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c r="AO674" s="112"/>
      <c r="AP674" s="112"/>
      <c r="AQ674" s="112"/>
      <c r="AR674" s="112"/>
    </row>
    <row r="675" spans="1:44" ht="12.75" customHeight="1" x14ac:dyDescent="0.25">
      <c r="A675" s="236"/>
      <c r="B675" s="236"/>
      <c r="C675" s="298"/>
      <c r="D675" s="300"/>
      <c r="E675" s="300"/>
      <c r="F675" s="300"/>
      <c r="G675" s="300"/>
      <c r="H675" s="300"/>
      <c r="I675" s="236"/>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c r="AO675" s="112"/>
      <c r="AP675" s="112"/>
      <c r="AQ675" s="112"/>
      <c r="AR675" s="112"/>
    </row>
    <row r="676" spans="1:44" ht="12.75" customHeight="1" x14ac:dyDescent="0.25">
      <c r="A676" s="236"/>
      <c r="B676" s="236"/>
      <c r="C676" s="298"/>
      <c r="D676" s="300"/>
      <c r="E676" s="300"/>
      <c r="F676" s="300"/>
      <c r="G676" s="300"/>
      <c r="H676" s="300"/>
      <c r="I676" s="236"/>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c r="AO676" s="112"/>
      <c r="AP676" s="112"/>
      <c r="AQ676" s="112"/>
      <c r="AR676" s="112"/>
    </row>
    <row r="677" spans="1:44" ht="12.75" customHeight="1" x14ac:dyDescent="0.25">
      <c r="A677" s="236"/>
      <c r="B677" s="236"/>
      <c r="C677" s="298"/>
      <c r="D677" s="300"/>
      <c r="E677" s="300"/>
      <c r="F677" s="300"/>
      <c r="G677" s="300"/>
      <c r="H677" s="300"/>
      <c r="I677" s="236"/>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c r="AO677" s="112"/>
      <c r="AP677" s="112"/>
      <c r="AQ677" s="112"/>
      <c r="AR677" s="112"/>
    </row>
    <row r="678" spans="1:44" ht="12.75" customHeight="1" x14ac:dyDescent="0.25">
      <c r="A678" s="236"/>
      <c r="B678" s="236"/>
      <c r="C678" s="298"/>
      <c r="D678" s="300"/>
      <c r="E678" s="300"/>
      <c r="F678" s="300"/>
      <c r="G678" s="300"/>
      <c r="H678" s="300"/>
      <c r="I678" s="236"/>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c r="AO678" s="112"/>
      <c r="AP678" s="112"/>
      <c r="AQ678" s="112"/>
      <c r="AR678" s="112"/>
    </row>
    <row r="679" spans="1:44" ht="12.75" customHeight="1" x14ac:dyDescent="0.25">
      <c r="A679" s="236"/>
      <c r="B679" s="236"/>
      <c r="C679" s="298"/>
      <c r="D679" s="300"/>
      <c r="E679" s="300"/>
      <c r="F679" s="300"/>
      <c r="G679" s="300"/>
      <c r="H679" s="300"/>
      <c r="I679" s="236"/>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c r="AO679" s="112"/>
      <c r="AP679" s="112"/>
      <c r="AQ679" s="112"/>
      <c r="AR679" s="112"/>
    </row>
    <row r="680" spans="1:44" ht="12.75" customHeight="1" x14ac:dyDescent="0.25">
      <c r="A680" s="236"/>
      <c r="B680" s="236"/>
      <c r="C680" s="298"/>
      <c r="D680" s="300"/>
      <c r="E680" s="300"/>
      <c r="F680" s="300"/>
      <c r="G680" s="300"/>
      <c r="H680" s="300"/>
      <c r="I680" s="236"/>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c r="AO680" s="112"/>
      <c r="AP680" s="112"/>
      <c r="AQ680" s="112"/>
      <c r="AR680" s="112"/>
    </row>
    <row r="681" spans="1:44" ht="12.75" customHeight="1" x14ac:dyDescent="0.25">
      <c r="A681" s="236"/>
      <c r="B681" s="236"/>
      <c r="C681" s="298"/>
      <c r="D681" s="300"/>
      <c r="E681" s="300"/>
      <c r="F681" s="300"/>
      <c r="G681" s="300"/>
      <c r="H681" s="300"/>
      <c r="I681" s="236"/>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c r="AO681" s="112"/>
      <c r="AP681" s="112"/>
      <c r="AQ681" s="112"/>
      <c r="AR681" s="112"/>
    </row>
    <row r="682" spans="1:44" ht="12.75" customHeight="1" x14ac:dyDescent="0.25">
      <c r="A682" s="236"/>
      <c r="B682" s="236"/>
      <c r="C682" s="298"/>
      <c r="D682" s="300"/>
      <c r="E682" s="300"/>
      <c r="F682" s="300"/>
      <c r="G682" s="300"/>
      <c r="H682" s="300"/>
      <c r="I682" s="236"/>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c r="AO682" s="112"/>
      <c r="AP682" s="112"/>
      <c r="AQ682" s="112"/>
      <c r="AR682" s="112"/>
    </row>
    <row r="683" spans="1:44" ht="12.75" customHeight="1" x14ac:dyDescent="0.25">
      <c r="A683" s="236"/>
      <c r="B683" s="236"/>
      <c r="C683" s="298"/>
      <c r="D683" s="300"/>
      <c r="E683" s="300"/>
      <c r="F683" s="300"/>
      <c r="G683" s="300"/>
      <c r="H683" s="300"/>
      <c r="I683" s="236"/>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c r="AO683" s="112"/>
      <c r="AP683" s="112"/>
      <c r="AQ683" s="112"/>
      <c r="AR683" s="112"/>
    </row>
    <row r="684" spans="1:44" ht="12.75" customHeight="1" x14ac:dyDescent="0.25">
      <c r="A684" s="236"/>
      <c r="B684" s="236"/>
      <c r="C684" s="298"/>
      <c r="D684" s="300"/>
      <c r="E684" s="300"/>
      <c r="F684" s="300"/>
      <c r="G684" s="300"/>
      <c r="H684" s="300"/>
      <c r="I684" s="236"/>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c r="AO684" s="112"/>
      <c r="AP684" s="112"/>
      <c r="AQ684" s="112"/>
      <c r="AR684" s="112"/>
    </row>
    <row r="685" spans="1:44" ht="12.75" customHeight="1" x14ac:dyDescent="0.25">
      <c r="A685" s="236"/>
      <c r="B685" s="236"/>
      <c r="C685" s="298"/>
      <c r="D685" s="300"/>
      <c r="E685" s="300"/>
      <c r="F685" s="300"/>
      <c r="G685" s="300"/>
      <c r="H685" s="300"/>
      <c r="I685" s="236"/>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c r="AO685" s="112"/>
      <c r="AP685" s="112"/>
      <c r="AQ685" s="112"/>
      <c r="AR685" s="112"/>
    </row>
    <row r="686" spans="1:44" ht="12.75" customHeight="1" x14ac:dyDescent="0.25">
      <c r="A686" s="236"/>
      <c r="B686" s="236"/>
      <c r="C686" s="298"/>
      <c r="D686" s="300"/>
      <c r="E686" s="300"/>
      <c r="F686" s="300"/>
      <c r="G686" s="300"/>
      <c r="H686" s="300"/>
      <c r="I686" s="236"/>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c r="AO686" s="112"/>
      <c r="AP686" s="112"/>
      <c r="AQ686" s="112"/>
      <c r="AR686" s="112"/>
    </row>
    <row r="687" spans="1:44" ht="12.75" customHeight="1" x14ac:dyDescent="0.25">
      <c r="A687" s="236"/>
      <c r="B687" s="236"/>
      <c r="C687" s="298"/>
      <c r="D687" s="300"/>
      <c r="E687" s="300"/>
      <c r="F687" s="300"/>
      <c r="G687" s="300"/>
      <c r="H687" s="300"/>
      <c r="I687" s="236"/>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c r="AO687" s="112"/>
      <c r="AP687" s="112"/>
      <c r="AQ687" s="112"/>
      <c r="AR687" s="112"/>
    </row>
    <row r="688" spans="1:44" ht="12.75" customHeight="1" x14ac:dyDescent="0.25">
      <c r="A688" s="236"/>
      <c r="B688" s="236"/>
      <c r="C688" s="298"/>
      <c r="D688" s="300"/>
      <c r="E688" s="300"/>
      <c r="F688" s="300"/>
      <c r="G688" s="300"/>
      <c r="H688" s="300"/>
      <c r="I688" s="236"/>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c r="AO688" s="112"/>
      <c r="AP688" s="112"/>
      <c r="AQ688" s="112"/>
      <c r="AR688" s="112"/>
    </row>
    <row r="689" spans="1:44" ht="12.75" customHeight="1" x14ac:dyDescent="0.25">
      <c r="A689" s="236"/>
      <c r="B689" s="236"/>
      <c r="C689" s="298"/>
      <c r="D689" s="300"/>
      <c r="E689" s="300"/>
      <c r="F689" s="300"/>
      <c r="G689" s="300"/>
      <c r="H689" s="300"/>
      <c r="I689" s="236"/>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c r="AO689" s="112"/>
      <c r="AP689" s="112"/>
      <c r="AQ689" s="112"/>
      <c r="AR689" s="112"/>
    </row>
    <row r="690" spans="1:44" ht="12.75" customHeight="1" x14ac:dyDescent="0.25">
      <c r="A690" s="236"/>
      <c r="B690" s="236"/>
      <c r="C690" s="298"/>
      <c r="D690" s="300"/>
      <c r="E690" s="300"/>
      <c r="F690" s="300"/>
      <c r="G690" s="300"/>
      <c r="H690" s="300"/>
      <c r="I690" s="236"/>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c r="AO690" s="112"/>
      <c r="AP690" s="112"/>
      <c r="AQ690" s="112"/>
      <c r="AR690" s="112"/>
    </row>
    <row r="691" spans="1:44" ht="12.75" customHeight="1" x14ac:dyDescent="0.25">
      <c r="A691" s="236"/>
      <c r="B691" s="236"/>
      <c r="C691" s="298"/>
      <c r="D691" s="300"/>
      <c r="E691" s="300"/>
      <c r="F691" s="300"/>
      <c r="G691" s="300"/>
      <c r="H691" s="300"/>
      <c r="I691" s="236"/>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c r="AO691" s="112"/>
      <c r="AP691" s="112"/>
      <c r="AQ691" s="112"/>
      <c r="AR691" s="112"/>
    </row>
    <row r="692" spans="1:44" ht="12.75" customHeight="1" x14ac:dyDescent="0.25">
      <c r="A692" s="236"/>
      <c r="B692" s="236"/>
      <c r="C692" s="298"/>
      <c r="D692" s="300"/>
      <c r="E692" s="300"/>
      <c r="F692" s="300"/>
      <c r="G692" s="300"/>
      <c r="H692" s="300"/>
      <c r="I692" s="236"/>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c r="AO692" s="112"/>
      <c r="AP692" s="112"/>
      <c r="AQ692" s="112"/>
      <c r="AR692" s="112"/>
    </row>
    <row r="693" spans="1:44" ht="12.75" customHeight="1" x14ac:dyDescent="0.25">
      <c r="A693" s="236"/>
      <c r="B693" s="236"/>
      <c r="C693" s="298"/>
      <c r="D693" s="300"/>
      <c r="E693" s="300"/>
      <c r="F693" s="300"/>
      <c r="G693" s="300"/>
      <c r="H693" s="300"/>
      <c r="I693" s="236"/>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c r="AO693" s="112"/>
      <c r="AP693" s="112"/>
      <c r="AQ693" s="112"/>
      <c r="AR693" s="112"/>
    </row>
    <row r="694" spans="1:44" ht="12.75" customHeight="1" x14ac:dyDescent="0.25">
      <c r="A694" s="236"/>
      <c r="B694" s="236"/>
      <c r="C694" s="298"/>
      <c r="D694" s="300"/>
      <c r="E694" s="300"/>
      <c r="F694" s="300"/>
      <c r="G694" s="300"/>
      <c r="H694" s="300"/>
      <c r="I694" s="236"/>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c r="AO694" s="112"/>
      <c r="AP694" s="112"/>
      <c r="AQ694" s="112"/>
      <c r="AR694" s="112"/>
    </row>
    <row r="695" spans="1:44" ht="12.75" customHeight="1" x14ac:dyDescent="0.25">
      <c r="A695" s="236"/>
      <c r="B695" s="236"/>
      <c r="C695" s="298"/>
      <c r="D695" s="300"/>
      <c r="E695" s="300"/>
      <c r="F695" s="300"/>
      <c r="G695" s="300"/>
      <c r="H695" s="300"/>
      <c r="I695" s="236"/>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c r="AO695" s="112"/>
      <c r="AP695" s="112"/>
      <c r="AQ695" s="112"/>
      <c r="AR695" s="112"/>
    </row>
    <row r="696" spans="1:44" ht="12.75" customHeight="1" x14ac:dyDescent="0.25">
      <c r="A696" s="236"/>
      <c r="B696" s="236"/>
      <c r="C696" s="298"/>
      <c r="D696" s="300"/>
      <c r="E696" s="300"/>
      <c r="F696" s="300"/>
      <c r="G696" s="300"/>
      <c r="H696" s="300"/>
      <c r="I696" s="236"/>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c r="AO696" s="112"/>
      <c r="AP696" s="112"/>
      <c r="AQ696" s="112"/>
      <c r="AR696" s="112"/>
    </row>
    <row r="697" spans="1:44" ht="12.75" customHeight="1" x14ac:dyDescent="0.25">
      <c r="A697" s="236"/>
      <c r="B697" s="236"/>
      <c r="C697" s="298"/>
      <c r="D697" s="300"/>
      <c r="E697" s="300"/>
      <c r="F697" s="300"/>
      <c r="G697" s="300"/>
      <c r="H697" s="300"/>
      <c r="I697" s="236"/>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c r="AO697" s="112"/>
      <c r="AP697" s="112"/>
      <c r="AQ697" s="112"/>
      <c r="AR697" s="112"/>
    </row>
    <row r="698" spans="1:44" ht="12.75" customHeight="1" x14ac:dyDescent="0.25">
      <c r="A698" s="236"/>
      <c r="B698" s="236"/>
      <c r="C698" s="298"/>
      <c r="D698" s="300"/>
      <c r="E698" s="300"/>
      <c r="F698" s="300"/>
      <c r="G698" s="300"/>
      <c r="H698" s="300"/>
      <c r="I698" s="236"/>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c r="AO698" s="112"/>
      <c r="AP698" s="112"/>
      <c r="AQ698" s="112"/>
      <c r="AR698" s="112"/>
    </row>
    <row r="699" spans="1:44" ht="12.75" customHeight="1" x14ac:dyDescent="0.25">
      <c r="A699" s="236"/>
      <c r="B699" s="236"/>
      <c r="C699" s="298"/>
      <c r="D699" s="300"/>
      <c r="E699" s="300"/>
      <c r="F699" s="300"/>
      <c r="G699" s="300"/>
      <c r="H699" s="300"/>
      <c r="I699" s="236"/>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c r="AO699" s="112"/>
      <c r="AP699" s="112"/>
      <c r="AQ699" s="112"/>
      <c r="AR699" s="112"/>
    </row>
    <row r="700" spans="1:44" ht="12.75" customHeight="1" x14ac:dyDescent="0.25">
      <c r="A700" s="236"/>
      <c r="B700" s="236"/>
      <c r="C700" s="298"/>
      <c r="D700" s="300"/>
      <c r="E700" s="300"/>
      <c r="F700" s="300"/>
      <c r="G700" s="300"/>
      <c r="H700" s="300"/>
      <c r="I700" s="236"/>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c r="AO700" s="112"/>
      <c r="AP700" s="112"/>
      <c r="AQ700" s="112"/>
      <c r="AR700" s="112"/>
    </row>
    <row r="701" spans="1:44" ht="12.75" customHeight="1" x14ac:dyDescent="0.25">
      <c r="A701" s="236"/>
      <c r="B701" s="236"/>
      <c r="C701" s="298"/>
      <c r="D701" s="300"/>
      <c r="E701" s="300"/>
      <c r="F701" s="300"/>
      <c r="G701" s="300"/>
      <c r="H701" s="300"/>
      <c r="I701" s="236"/>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c r="AO701" s="112"/>
      <c r="AP701" s="112"/>
      <c r="AQ701" s="112"/>
      <c r="AR701" s="112"/>
    </row>
    <row r="702" spans="1:44" ht="12.75" customHeight="1" x14ac:dyDescent="0.25">
      <c r="A702" s="236"/>
      <c r="B702" s="236"/>
      <c r="C702" s="298"/>
      <c r="D702" s="300"/>
      <c r="E702" s="300"/>
      <c r="F702" s="300"/>
      <c r="G702" s="300"/>
      <c r="H702" s="300"/>
      <c r="I702" s="236"/>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c r="AO702" s="112"/>
      <c r="AP702" s="112"/>
      <c r="AQ702" s="112"/>
      <c r="AR702" s="112"/>
    </row>
    <row r="703" spans="1:44" ht="12.75" customHeight="1" x14ac:dyDescent="0.25">
      <c r="A703" s="236"/>
      <c r="B703" s="236"/>
      <c r="C703" s="298"/>
      <c r="D703" s="300"/>
      <c r="E703" s="300"/>
      <c r="F703" s="300"/>
      <c r="G703" s="300"/>
      <c r="H703" s="300"/>
      <c r="I703" s="236"/>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c r="AO703" s="112"/>
      <c r="AP703" s="112"/>
      <c r="AQ703" s="112"/>
      <c r="AR703" s="112"/>
    </row>
    <row r="704" spans="1:44" ht="12.75" customHeight="1" x14ac:dyDescent="0.25">
      <c r="A704" s="236"/>
      <c r="B704" s="236"/>
      <c r="C704" s="298"/>
      <c r="D704" s="300"/>
      <c r="E704" s="300"/>
      <c r="F704" s="300"/>
      <c r="G704" s="300"/>
      <c r="H704" s="300"/>
      <c r="I704" s="236"/>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c r="AO704" s="112"/>
      <c r="AP704" s="112"/>
      <c r="AQ704" s="112"/>
      <c r="AR704" s="112"/>
    </row>
    <row r="705" spans="1:44" ht="12.75" customHeight="1" x14ac:dyDescent="0.25">
      <c r="A705" s="236"/>
      <c r="B705" s="236"/>
      <c r="C705" s="298"/>
      <c r="D705" s="300"/>
      <c r="E705" s="300"/>
      <c r="F705" s="300"/>
      <c r="G705" s="300"/>
      <c r="H705" s="300"/>
      <c r="I705" s="236"/>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c r="AO705" s="112"/>
      <c r="AP705" s="112"/>
      <c r="AQ705" s="112"/>
      <c r="AR705" s="112"/>
    </row>
    <row r="706" spans="1:44" ht="12.75" customHeight="1" x14ac:dyDescent="0.25">
      <c r="A706" s="236"/>
      <c r="B706" s="236"/>
      <c r="C706" s="298"/>
      <c r="D706" s="300"/>
      <c r="E706" s="300"/>
      <c r="F706" s="300"/>
      <c r="G706" s="300"/>
      <c r="H706" s="300"/>
      <c r="I706" s="236"/>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c r="AO706" s="112"/>
      <c r="AP706" s="112"/>
      <c r="AQ706" s="112"/>
      <c r="AR706" s="112"/>
    </row>
    <row r="707" spans="1:44" ht="12.75" customHeight="1" x14ac:dyDescent="0.25">
      <c r="A707" s="236"/>
      <c r="B707" s="236"/>
      <c r="C707" s="298"/>
      <c r="D707" s="300"/>
      <c r="E707" s="300"/>
      <c r="F707" s="300"/>
      <c r="G707" s="300"/>
      <c r="H707" s="300"/>
      <c r="I707" s="236"/>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c r="AO707" s="112"/>
      <c r="AP707" s="112"/>
      <c r="AQ707" s="112"/>
      <c r="AR707" s="112"/>
    </row>
    <row r="708" spans="1:44" ht="12.75" customHeight="1" x14ac:dyDescent="0.25">
      <c r="A708" s="236"/>
      <c r="B708" s="236"/>
      <c r="C708" s="298"/>
      <c r="D708" s="300"/>
      <c r="E708" s="300"/>
      <c r="F708" s="300"/>
      <c r="G708" s="300"/>
      <c r="H708" s="300"/>
      <c r="I708" s="236"/>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c r="AO708" s="112"/>
      <c r="AP708" s="112"/>
      <c r="AQ708" s="112"/>
      <c r="AR708" s="112"/>
    </row>
    <row r="709" spans="1:44" ht="12.75" customHeight="1" x14ac:dyDescent="0.25">
      <c r="A709" s="236"/>
      <c r="B709" s="236"/>
      <c r="C709" s="298"/>
      <c r="D709" s="300"/>
      <c r="E709" s="300"/>
      <c r="F709" s="300"/>
      <c r="G709" s="300"/>
      <c r="H709" s="300"/>
      <c r="I709" s="236"/>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c r="AO709" s="112"/>
      <c r="AP709" s="112"/>
      <c r="AQ709" s="112"/>
      <c r="AR709" s="112"/>
    </row>
    <row r="710" spans="1:44" ht="12.75" customHeight="1" x14ac:dyDescent="0.25">
      <c r="A710" s="236"/>
      <c r="B710" s="236"/>
      <c r="C710" s="298"/>
      <c r="D710" s="300"/>
      <c r="E710" s="300"/>
      <c r="F710" s="300"/>
      <c r="G710" s="300"/>
      <c r="H710" s="300"/>
      <c r="I710" s="236"/>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c r="AO710" s="112"/>
      <c r="AP710" s="112"/>
      <c r="AQ710" s="112"/>
      <c r="AR710" s="112"/>
    </row>
    <row r="711" spans="1:44" ht="12.75" customHeight="1" x14ac:dyDescent="0.25">
      <c r="A711" s="236"/>
      <c r="B711" s="236"/>
      <c r="C711" s="298"/>
      <c r="D711" s="300"/>
      <c r="E711" s="300"/>
      <c r="F711" s="300"/>
      <c r="G711" s="300"/>
      <c r="H711" s="300"/>
      <c r="I711" s="236"/>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c r="AO711" s="112"/>
      <c r="AP711" s="112"/>
      <c r="AQ711" s="112"/>
      <c r="AR711" s="112"/>
    </row>
    <row r="712" spans="1:44" ht="12.75" customHeight="1" x14ac:dyDescent="0.25">
      <c r="A712" s="236"/>
      <c r="B712" s="236"/>
      <c r="C712" s="298"/>
      <c r="D712" s="300"/>
      <c r="E712" s="300"/>
      <c r="F712" s="300"/>
      <c r="G712" s="300"/>
      <c r="H712" s="300"/>
      <c r="I712" s="236"/>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c r="AO712" s="112"/>
      <c r="AP712" s="112"/>
      <c r="AQ712" s="112"/>
      <c r="AR712" s="112"/>
    </row>
    <row r="713" spans="1:44" ht="12.75" customHeight="1" x14ac:dyDescent="0.25">
      <c r="A713" s="236"/>
      <c r="B713" s="236"/>
      <c r="C713" s="298"/>
      <c r="D713" s="300"/>
      <c r="E713" s="300"/>
      <c r="F713" s="300"/>
      <c r="G713" s="300"/>
      <c r="H713" s="300"/>
      <c r="I713" s="236"/>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c r="AO713" s="112"/>
      <c r="AP713" s="112"/>
      <c r="AQ713" s="112"/>
      <c r="AR713" s="112"/>
    </row>
    <row r="714" spans="1:44" ht="12.75" customHeight="1" x14ac:dyDescent="0.25">
      <c r="A714" s="236"/>
      <c r="B714" s="236"/>
      <c r="C714" s="298"/>
      <c r="D714" s="300"/>
      <c r="E714" s="300"/>
      <c r="F714" s="300"/>
      <c r="G714" s="300"/>
      <c r="H714" s="300"/>
      <c r="I714" s="236"/>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c r="AO714" s="112"/>
      <c r="AP714" s="112"/>
      <c r="AQ714" s="112"/>
      <c r="AR714" s="112"/>
    </row>
    <row r="715" spans="1:44" ht="12.75" customHeight="1" x14ac:dyDescent="0.25">
      <c r="A715" s="236"/>
      <c r="B715" s="236"/>
      <c r="C715" s="298"/>
      <c r="D715" s="300"/>
      <c r="E715" s="300"/>
      <c r="F715" s="300"/>
      <c r="G715" s="300"/>
      <c r="H715" s="300"/>
      <c r="I715" s="236"/>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c r="AO715" s="112"/>
      <c r="AP715" s="112"/>
      <c r="AQ715" s="112"/>
      <c r="AR715" s="112"/>
    </row>
    <row r="716" spans="1:44" ht="12.75" customHeight="1" x14ac:dyDescent="0.25">
      <c r="A716" s="236"/>
      <c r="B716" s="236"/>
      <c r="C716" s="298"/>
      <c r="D716" s="300"/>
      <c r="E716" s="300"/>
      <c r="F716" s="300"/>
      <c r="G716" s="300"/>
      <c r="H716" s="300"/>
      <c r="I716" s="236"/>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c r="AO716" s="112"/>
      <c r="AP716" s="112"/>
      <c r="AQ716" s="112"/>
      <c r="AR716" s="112"/>
    </row>
    <row r="717" spans="1:44" ht="12.75" customHeight="1" x14ac:dyDescent="0.25">
      <c r="A717" s="236"/>
      <c r="B717" s="236"/>
      <c r="C717" s="298"/>
      <c r="D717" s="300"/>
      <c r="E717" s="300"/>
      <c r="F717" s="300"/>
      <c r="G717" s="300"/>
      <c r="H717" s="300"/>
      <c r="I717" s="236"/>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c r="AO717" s="112"/>
      <c r="AP717" s="112"/>
      <c r="AQ717" s="112"/>
      <c r="AR717" s="112"/>
    </row>
    <row r="718" spans="1:44" ht="12.75" customHeight="1" x14ac:dyDescent="0.25">
      <c r="A718" s="236"/>
      <c r="B718" s="236"/>
      <c r="C718" s="298"/>
      <c r="D718" s="300"/>
      <c r="E718" s="300"/>
      <c r="F718" s="300"/>
      <c r="G718" s="300"/>
      <c r="H718" s="300"/>
      <c r="I718" s="236"/>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c r="AO718" s="112"/>
      <c r="AP718" s="112"/>
      <c r="AQ718" s="112"/>
      <c r="AR718" s="112"/>
    </row>
    <row r="719" spans="1:44" ht="12.75" customHeight="1" x14ac:dyDescent="0.25">
      <c r="A719" s="236"/>
      <c r="B719" s="236"/>
      <c r="C719" s="298"/>
      <c r="D719" s="300"/>
      <c r="E719" s="300"/>
      <c r="F719" s="300"/>
      <c r="G719" s="300"/>
      <c r="H719" s="300"/>
      <c r="I719" s="236"/>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c r="AO719" s="112"/>
      <c r="AP719" s="112"/>
      <c r="AQ719" s="112"/>
      <c r="AR719" s="112"/>
    </row>
    <row r="720" spans="1:44" ht="12.75" customHeight="1" x14ac:dyDescent="0.25">
      <c r="A720" s="236"/>
      <c r="B720" s="236"/>
      <c r="C720" s="298"/>
      <c r="D720" s="300"/>
      <c r="E720" s="300"/>
      <c r="F720" s="300"/>
      <c r="G720" s="300"/>
      <c r="H720" s="300"/>
      <c r="I720" s="236"/>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c r="AO720" s="112"/>
      <c r="AP720" s="112"/>
      <c r="AQ720" s="112"/>
      <c r="AR720" s="112"/>
    </row>
    <row r="721" spans="1:44" ht="12.75" customHeight="1" x14ac:dyDescent="0.25">
      <c r="A721" s="236"/>
      <c r="B721" s="236"/>
      <c r="C721" s="298"/>
      <c r="D721" s="300"/>
      <c r="E721" s="300"/>
      <c r="F721" s="300"/>
      <c r="G721" s="300"/>
      <c r="H721" s="300"/>
      <c r="I721" s="236"/>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c r="AO721" s="112"/>
      <c r="AP721" s="112"/>
      <c r="AQ721" s="112"/>
      <c r="AR721" s="112"/>
    </row>
    <row r="722" spans="1:44" ht="12.75" customHeight="1" x14ac:dyDescent="0.25">
      <c r="A722" s="236"/>
      <c r="B722" s="236"/>
      <c r="C722" s="298"/>
      <c r="D722" s="300"/>
      <c r="E722" s="300"/>
      <c r="F722" s="300"/>
      <c r="G722" s="300"/>
      <c r="H722" s="300"/>
      <c r="I722" s="236"/>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c r="AO722" s="112"/>
      <c r="AP722" s="112"/>
      <c r="AQ722" s="112"/>
      <c r="AR722" s="112"/>
    </row>
    <row r="723" spans="1:44" ht="12.75" customHeight="1" x14ac:dyDescent="0.25">
      <c r="A723" s="236"/>
      <c r="B723" s="236"/>
      <c r="C723" s="298"/>
      <c r="D723" s="300"/>
      <c r="E723" s="300"/>
      <c r="F723" s="300"/>
      <c r="G723" s="300"/>
      <c r="H723" s="300"/>
      <c r="I723" s="236"/>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c r="AO723" s="112"/>
      <c r="AP723" s="112"/>
      <c r="AQ723" s="112"/>
      <c r="AR723" s="112"/>
    </row>
    <row r="724" spans="1:44" ht="12.75" customHeight="1" x14ac:dyDescent="0.25">
      <c r="A724" s="236"/>
      <c r="B724" s="236"/>
      <c r="C724" s="298"/>
      <c r="D724" s="300"/>
      <c r="E724" s="300"/>
      <c r="F724" s="300"/>
      <c r="G724" s="300"/>
      <c r="H724" s="300"/>
      <c r="I724" s="236"/>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c r="AO724" s="112"/>
      <c r="AP724" s="112"/>
      <c r="AQ724" s="112"/>
      <c r="AR724" s="112"/>
    </row>
    <row r="725" spans="1:44" ht="12.75" customHeight="1" x14ac:dyDescent="0.25">
      <c r="A725" s="236"/>
      <c r="B725" s="236"/>
      <c r="C725" s="298"/>
      <c r="D725" s="300"/>
      <c r="E725" s="300"/>
      <c r="F725" s="300"/>
      <c r="G725" s="300"/>
      <c r="H725" s="300"/>
      <c r="I725" s="236"/>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c r="AO725" s="112"/>
      <c r="AP725" s="112"/>
      <c r="AQ725" s="112"/>
      <c r="AR725" s="112"/>
    </row>
    <row r="726" spans="1:44" ht="12.75" customHeight="1" x14ac:dyDescent="0.25">
      <c r="A726" s="236"/>
      <c r="B726" s="236"/>
      <c r="C726" s="298"/>
      <c r="D726" s="300"/>
      <c r="E726" s="300"/>
      <c r="F726" s="300"/>
      <c r="G726" s="300"/>
      <c r="H726" s="300"/>
      <c r="I726" s="236"/>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c r="AO726" s="112"/>
      <c r="AP726" s="112"/>
      <c r="AQ726" s="112"/>
      <c r="AR726" s="112"/>
    </row>
    <row r="727" spans="1:44" ht="12.75" customHeight="1" x14ac:dyDescent="0.25">
      <c r="A727" s="236"/>
      <c r="B727" s="236"/>
      <c r="C727" s="298"/>
      <c r="D727" s="300"/>
      <c r="E727" s="300"/>
      <c r="F727" s="300"/>
      <c r="G727" s="300"/>
      <c r="H727" s="300"/>
      <c r="I727" s="236"/>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c r="AO727" s="112"/>
      <c r="AP727" s="112"/>
      <c r="AQ727" s="112"/>
      <c r="AR727" s="112"/>
    </row>
    <row r="728" spans="1:44" ht="12.75" customHeight="1" x14ac:dyDescent="0.25">
      <c r="A728" s="236"/>
      <c r="B728" s="236"/>
      <c r="C728" s="298"/>
      <c r="D728" s="300"/>
      <c r="E728" s="300"/>
      <c r="F728" s="300"/>
      <c r="G728" s="300"/>
      <c r="H728" s="300"/>
      <c r="I728" s="236"/>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c r="AO728" s="112"/>
      <c r="AP728" s="112"/>
      <c r="AQ728" s="112"/>
      <c r="AR728" s="112"/>
    </row>
    <row r="729" spans="1:44" ht="12.75" customHeight="1" x14ac:dyDescent="0.25">
      <c r="A729" s="236"/>
      <c r="B729" s="236"/>
      <c r="C729" s="298"/>
      <c r="D729" s="300"/>
      <c r="E729" s="300"/>
      <c r="F729" s="300"/>
      <c r="G729" s="300"/>
      <c r="H729" s="300"/>
      <c r="I729" s="236"/>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c r="AO729" s="112"/>
      <c r="AP729" s="112"/>
      <c r="AQ729" s="112"/>
      <c r="AR729" s="112"/>
    </row>
    <row r="730" spans="1:44" ht="12.75" customHeight="1" x14ac:dyDescent="0.25">
      <c r="A730" s="236"/>
      <c r="B730" s="236"/>
      <c r="C730" s="298"/>
      <c r="D730" s="300"/>
      <c r="E730" s="300"/>
      <c r="F730" s="300"/>
      <c r="G730" s="300"/>
      <c r="H730" s="300"/>
      <c r="I730" s="236"/>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c r="AO730" s="112"/>
      <c r="AP730" s="112"/>
      <c r="AQ730" s="112"/>
      <c r="AR730" s="112"/>
    </row>
    <row r="731" spans="1:44" ht="12.75" customHeight="1" x14ac:dyDescent="0.25">
      <c r="A731" s="236"/>
      <c r="B731" s="236"/>
      <c r="C731" s="298"/>
      <c r="D731" s="300"/>
      <c r="E731" s="300"/>
      <c r="F731" s="300"/>
      <c r="G731" s="300"/>
      <c r="H731" s="300"/>
      <c r="I731" s="236"/>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c r="AO731" s="112"/>
      <c r="AP731" s="112"/>
      <c r="AQ731" s="112"/>
      <c r="AR731" s="112"/>
    </row>
    <row r="732" spans="1:44" ht="12.75" customHeight="1" x14ac:dyDescent="0.25">
      <c r="A732" s="236"/>
      <c r="B732" s="236"/>
      <c r="C732" s="298"/>
      <c r="D732" s="300"/>
      <c r="E732" s="300"/>
      <c r="F732" s="300"/>
      <c r="G732" s="300"/>
      <c r="H732" s="300"/>
      <c r="I732" s="236"/>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c r="AO732" s="112"/>
      <c r="AP732" s="112"/>
      <c r="AQ732" s="112"/>
      <c r="AR732" s="112"/>
    </row>
    <row r="733" spans="1:44" ht="12.75" customHeight="1" x14ac:dyDescent="0.25">
      <c r="A733" s="236"/>
      <c r="B733" s="236"/>
      <c r="C733" s="298"/>
      <c r="D733" s="300"/>
      <c r="E733" s="300"/>
      <c r="F733" s="300"/>
      <c r="G733" s="300"/>
      <c r="H733" s="300"/>
      <c r="I733" s="236"/>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c r="AO733" s="112"/>
      <c r="AP733" s="112"/>
      <c r="AQ733" s="112"/>
      <c r="AR733" s="112"/>
    </row>
    <row r="734" spans="1:44" ht="12.75" customHeight="1" x14ac:dyDescent="0.25">
      <c r="A734" s="236"/>
      <c r="B734" s="236"/>
      <c r="C734" s="298"/>
      <c r="D734" s="300"/>
      <c r="E734" s="300"/>
      <c r="F734" s="300"/>
      <c r="G734" s="300"/>
      <c r="H734" s="300"/>
      <c r="I734" s="236"/>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c r="AO734" s="112"/>
      <c r="AP734" s="112"/>
      <c r="AQ734" s="112"/>
      <c r="AR734" s="112"/>
    </row>
    <row r="735" spans="1:44" ht="12.75" customHeight="1" x14ac:dyDescent="0.25">
      <c r="A735" s="236"/>
      <c r="B735" s="236"/>
      <c r="C735" s="298"/>
      <c r="D735" s="300"/>
      <c r="E735" s="300"/>
      <c r="F735" s="300"/>
      <c r="G735" s="300"/>
      <c r="H735" s="300"/>
      <c r="I735" s="236"/>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c r="AO735" s="112"/>
      <c r="AP735" s="112"/>
      <c r="AQ735" s="112"/>
      <c r="AR735" s="112"/>
    </row>
    <row r="736" spans="1:44" ht="12.75" customHeight="1" x14ac:dyDescent="0.25">
      <c r="A736" s="236"/>
      <c r="B736" s="236"/>
      <c r="C736" s="298"/>
      <c r="D736" s="300"/>
      <c r="E736" s="300"/>
      <c r="F736" s="300"/>
      <c r="G736" s="300"/>
      <c r="H736" s="300"/>
      <c r="I736" s="236"/>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c r="AO736" s="112"/>
      <c r="AP736" s="112"/>
      <c r="AQ736" s="112"/>
      <c r="AR736" s="112"/>
    </row>
    <row r="737" spans="1:44" ht="12.75" customHeight="1" x14ac:dyDescent="0.25">
      <c r="A737" s="236"/>
      <c r="B737" s="236"/>
      <c r="C737" s="298"/>
      <c r="D737" s="300"/>
      <c r="E737" s="300"/>
      <c r="F737" s="300"/>
      <c r="G737" s="300"/>
      <c r="H737" s="300"/>
      <c r="I737" s="236"/>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c r="AO737" s="112"/>
      <c r="AP737" s="112"/>
      <c r="AQ737" s="112"/>
      <c r="AR737" s="112"/>
    </row>
    <row r="738" spans="1:44" ht="12.75" customHeight="1" x14ac:dyDescent="0.25">
      <c r="A738" s="236"/>
      <c r="B738" s="236"/>
      <c r="C738" s="298"/>
      <c r="D738" s="300"/>
      <c r="E738" s="300"/>
      <c r="F738" s="300"/>
      <c r="G738" s="300"/>
      <c r="H738" s="300"/>
      <c r="I738" s="236"/>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c r="AO738" s="112"/>
      <c r="AP738" s="112"/>
      <c r="AQ738" s="112"/>
      <c r="AR738" s="112"/>
    </row>
    <row r="739" spans="1:44" ht="12.75" customHeight="1" x14ac:dyDescent="0.25">
      <c r="A739" s="236"/>
      <c r="B739" s="236"/>
      <c r="C739" s="298"/>
      <c r="D739" s="300"/>
      <c r="E739" s="300"/>
      <c r="F739" s="300"/>
      <c r="G739" s="300"/>
      <c r="H739" s="300"/>
      <c r="I739" s="236"/>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c r="AO739" s="112"/>
      <c r="AP739" s="112"/>
      <c r="AQ739" s="112"/>
      <c r="AR739" s="112"/>
    </row>
    <row r="740" spans="1:44" ht="12.75" customHeight="1" x14ac:dyDescent="0.25">
      <c r="A740" s="236"/>
      <c r="B740" s="236"/>
      <c r="C740" s="298"/>
      <c r="D740" s="300"/>
      <c r="E740" s="300"/>
      <c r="F740" s="300"/>
      <c r="G740" s="300"/>
      <c r="H740" s="300"/>
      <c r="I740" s="236"/>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c r="AO740" s="112"/>
      <c r="AP740" s="112"/>
      <c r="AQ740" s="112"/>
      <c r="AR740" s="112"/>
    </row>
    <row r="741" spans="1:44" ht="12.75" customHeight="1" x14ac:dyDescent="0.25">
      <c r="A741" s="236"/>
      <c r="B741" s="236"/>
      <c r="C741" s="298"/>
      <c r="D741" s="300"/>
      <c r="E741" s="300"/>
      <c r="F741" s="300"/>
      <c r="G741" s="300"/>
      <c r="H741" s="300"/>
      <c r="I741" s="236"/>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c r="AO741" s="112"/>
      <c r="AP741" s="112"/>
      <c r="AQ741" s="112"/>
      <c r="AR741" s="112"/>
    </row>
    <row r="742" spans="1:44" ht="12.75" customHeight="1" x14ac:dyDescent="0.25">
      <c r="A742" s="236"/>
      <c r="B742" s="236"/>
      <c r="C742" s="298"/>
      <c r="D742" s="300"/>
      <c r="E742" s="300"/>
      <c r="F742" s="300"/>
      <c r="G742" s="300"/>
      <c r="H742" s="300"/>
      <c r="I742" s="236"/>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c r="AO742" s="112"/>
      <c r="AP742" s="112"/>
      <c r="AQ742" s="112"/>
      <c r="AR742" s="112"/>
    </row>
    <row r="743" spans="1:44" ht="12.75" customHeight="1" x14ac:dyDescent="0.25">
      <c r="A743" s="236"/>
      <c r="B743" s="236"/>
      <c r="C743" s="298"/>
      <c r="D743" s="300"/>
      <c r="E743" s="300"/>
      <c r="F743" s="300"/>
      <c r="G743" s="300"/>
      <c r="H743" s="300"/>
      <c r="I743" s="236"/>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c r="AO743" s="112"/>
      <c r="AP743" s="112"/>
      <c r="AQ743" s="112"/>
      <c r="AR743" s="112"/>
    </row>
    <row r="744" spans="1:44" ht="12.75" customHeight="1" x14ac:dyDescent="0.25">
      <c r="A744" s="236"/>
      <c r="B744" s="236"/>
      <c r="C744" s="298"/>
      <c r="D744" s="300"/>
      <c r="E744" s="300"/>
      <c r="F744" s="300"/>
      <c r="G744" s="300"/>
      <c r="H744" s="300"/>
      <c r="I744" s="236"/>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c r="AO744" s="112"/>
      <c r="AP744" s="112"/>
      <c r="AQ744" s="112"/>
      <c r="AR744" s="112"/>
    </row>
    <row r="745" spans="1:44" ht="12.75" customHeight="1" x14ac:dyDescent="0.25">
      <c r="A745" s="236"/>
      <c r="B745" s="236"/>
      <c r="C745" s="298"/>
      <c r="D745" s="300"/>
      <c r="E745" s="300"/>
      <c r="F745" s="300"/>
      <c r="G745" s="300"/>
      <c r="H745" s="300"/>
      <c r="I745" s="236"/>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c r="AO745" s="112"/>
      <c r="AP745" s="112"/>
      <c r="AQ745" s="112"/>
      <c r="AR745" s="112"/>
    </row>
    <row r="746" spans="1:44" ht="12.75" customHeight="1" x14ac:dyDescent="0.25">
      <c r="A746" s="236"/>
      <c r="B746" s="236"/>
      <c r="C746" s="298"/>
      <c r="D746" s="300"/>
      <c r="E746" s="300"/>
      <c r="F746" s="300"/>
      <c r="G746" s="300"/>
      <c r="H746" s="300"/>
      <c r="I746" s="236"/>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c r="AO746" s="112"/>
      <c r="AP746" s="112"/>
      <c r="AQ746" s="112"/>
      <c r="AR746" s="112"/>
    </row>
    <row r="747" spans="1:44" ht="12.75" customHeight="1" x14ac:dyDescent="0.25">
      <c r="A747" s="236"/>
      <c r="B747" s="236"/>
      <c r="C747" s="298"/>
      <c r="D747" s="300"/>
      <c r="E747" s="300"/>
      <c r="F747" s="300"/>
      <c r="G747" s="300"/>
      <c r="H747" s="300"/>
      <c r="I747" s="236"/>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c r="AO747" s="112"/>
      <c r="AP747" s="112"/>
      <c r="AQ747" s="112"/>
      <c r="AR747" s="112"/>
    </row>
    <row r="748" spans="1:44" ht="12.75" customHeight="1" x14ac:dyDescent="0.25">
      <c r="A748" s="236"/>
      <c r="B748" s="236"/>
      <c r="C748" s="298"/>
      <c r="D748" s="300"/>
      <c r="E748" s="300"/>
      <c r="F748" s="300"/>
      <c r="G748" s="300"/>
      <c r="H748" s="300"/>
      <c r="I748" s="236"/>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c r="AO748" s="112"/>
      <c r="AP748" s="112"/>
      <c r="AQ748" s="112"/>
      <c r="AR748" s="112"/>
    </row>
    <row r="749" spans="1:44" ht="12.75" customHeight="1" x14ac:dyDescent="0.25">
      <c r="A749" s="236"/>
      <c r="B749" s="236"/>
      <c r="C749" s="298"/>
      <c r="D749" s="300"/>
      <c r="E749" s="300"/>
      <c r="F749" s="300"/>
      <c r="G749" s="300"/>
      <c r="H749" s="300"/>
      <c r="I749" s="236"/>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c r="AO749" s="112"/>
      <c r="AP749" s="112"/>
      <c r="AQ749" s="112"/>
      <c r="AR749" s="112"/>
    </row>
    <row r="750" spans="1:44" ht="12.75" customHeight="1" x14ac:dyDescent="0.25">
      <c r="A750" s="236"/>
      <c r="B750" s="236"/>
      <c r="C750" s="298"/>
      <c r="D750" s="300"/>
      <c r="E750" s="300"/>
      <c r="F750" s="300"/>
      <c r="G750" s="300"/>
      <c r="H750" s="300"/>
      <c r="I750" s="236"/>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c r="AO750" s="112"/>
      <c r="AP750" s="112"/>
      <c r="AQ750" s="112"/>
      <c r="AR750" s="112"/>
    </row>
    <row r="751" spans="1:44" ht="12.75" customHeight="1" x14ac:dyDescent="0.25">
      <c r="A751" s="236"/>
      <c r="B751" s="236"/>
      <c r="C751" s="298"/>
      <c r="D751" s="300"/>
      <c r="E751" s="300"/>
      <c r="F751" s="300"/>
      <c r="G751" s="300"/>
      <c r="H751" s="300"/>
      <c r="I751" s="236"/>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c r="AO751" s="112"/>
      <c r="AP751" s="112"/>
      <c r="AQ751" s="112"/>
      <c r="AR751" s="112"/>
    </row>
    <row r="752" spans="1:44" ht="12.75" customHeight="1" x14ac:dyDescent="0.25">
      <c r="A752" s="236"/>
      <c r="B752" s="236"/>
      <c r="C752" s="298"/>
      <c r="D752" s="300"/>
      <c r="E752" s="300"/>
      <c r="F752" s="300"/>
      <c r="G752" s="300"/>
      <c r="H752" s="300"/>
      <c r="I752" s="236"/>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c r="AO752" s="112"/>
      <c r="AP752" s="112"/>
      <c r="AQ752" s="112"/>
      <c r="AR752" s="112"/>
    </row>
    <row r="753" spans="1:44" ht="12.75" customHeight="1" x14ac:dyDescent="0.25">
      <c r="A753" s="236"/>
      <c r="B753" s="236"/>
      <c r="C753" s="298"/>
      <c r="D753" s="300"/>
      <c r="E753" s="300"/>
      <c r="F753" s="300"/>
      <c r="G753" s="300"/>
      <c r="H753" s="300"/>
      <c r="I753" s="236"/>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c r="AO753" s="112"/>
      <c r="AP753" s="112"/>
      <c r="AQ753" s="112"/>
      <c r="AR753" s="112"/>
    </row>
    <row r="754" spans="1:44" ht="12.75" customHeight="1" x14ac:dyDescent="0.25">
      <c r="A754" s="236"/>
      <c r="B754" s="236"/>
      <c r="C754" s="298"/>
      <c r="D754" s="300"/>
      <c r="E754" s="300"/>
      <c r="F754" s="300"/>
      <c r="G754" s="300"/>
      <c r="H754" s="300"/>
      <c r="I754" s="236"/>
      <c r="J754" s="112"/>
      <c r="K754" s="112"/>
      <c r="L754" s="112"/>
      <c r="M754" s="112"/>
      <c r="N754" s="112"/>
      <c r="O754" s="112"/>
      <c r="P754" s="112"/>
      <c r="Q754" s="112"/>
      <c r="R754" s="112"/>
      <c r="S754" s="112"/>
      <c r="T754" s="112"/>
      <c r="U754" s="112"/>
      <c r="V754" s="112"/>
      <c r="W754" s="112"/>
      <c r="X754" s="112"/>
      <c r="Y754" s="112"/>
      <c r="Z754" s="112"/>
      <c r="AA754" s="112"/>
      <c r="AB754" s="112"/>
      <c r="AC754" s="112"/>
      <c r="AD754" s="112"/>
      <c r="AE754" s="112"/>
      <c r="AF754" s="112"/>
      <c r="AG754" s="112"/>
      <c r="AH754" s="112"/>
      <c r="AI754" s="112"/>
      <c r="AJ754" s="112"/>
      <c r="AK754" s="112"/>
      <c r="AL754" s="112"/>
      <c r="AM754" s="112"/>
      <c r="AN754" s="112"/>
      <c r="AO754" s="112"/>
      <c r="AP754" s="112"/>
      <c r="AQ754" s="112"/>
      <c r="AR754" s="112"/>
    </row>
    <row r="755" spans="1:44" ht="12.75" customHeight="1" x14ac:dyDescent="0.25">
      <c r="A755" s="236"/>
      <c r="B755" s="236"/>
      <c r="C755" s="298"/>
      <c r="D755" s="300"/>
      <c r="E755" s="300"/>
      <c r="F755" s="300"/>
      <c r="G755" s="300"/>
      <c r="H755" s="300"/>
      <c r="I755" s="236"/>
      <c r="J755" s="112"/>
      <c r="K755" s="112"/>
      <c r="L755" s="112"/>
      <c r="M755" s="112"/>
      <c r="N755" s="112"/>
      <c r="O755" s="112"/>
      <c r="P755" s="112"/>
      <c r="Q755" s="112"/>
      <c r="R755" s="112"/>
      <c r="S755" s="112"/>
      <c r="T755" s="112"/>
      <c r="U755" s="112"/>
      <c r="V755" s="112"/>
      <c r="W755" s="112"/>
      <c r="X755" s="112"/>
      <c r="Y755" s="112"/>
      <c r="Z755" s="112"/>
      <c r="AA755" s="112"/>
      <c r="AB755" s="112"/>
      <c r="AC755" s="112"/>
      <c r="AD755" s="112"/>
      <c r="AE755" s="112"/>
      <c r="AF755" s="112"/>
      <c r="AG755" s="112"/>
      <c r="AH755" s="112"/>
      <c r="AI755" s="112"/>
      <c r="AJ755" s="112"/>
      <c r="AK755" s="112"/>
      <c r="AL755" s="112"/>
      <c r="AM755" s="112"/>
      <c r="AN755" s="112"/>
      <c r="AO755" s="112"/>
      <c r="AP755" s="112"/>
      <c r="AQ755" s="112"/>
      <c r="AR755" s="112"/>
    </row>
    <row r="756" spans="1:44" ht="12.75" customHeight="1" x14ac:dyDescent="0.25">
      <c r="A756" s="236"/>
      <c r="B756" s="236"/>
      <c r="C756" s="298"/>
      <c r="D756" s="300"/>
      <c r="E756" s="300"/>
      <c r="F756" s="300"/>
      <c r="G756" s="300"/>
      <c r="H756" s="300"/>
      <c r="I756" s="236"/>
      <c r="J756" s="112"/>
      <c r="K756" s="112"/>
      <c r="L756" s="112"/>
      <c r="M756" s="112"/>
      <c r="N756" s="112"/>
      <c r="O756" s="112"/>
      <c r="P756" s="112"/>
      <c r="Q756" s="112"/>
      <c r="R756" s="112"/>
      <c r="S756" s="112"/>
      <c r="T756" s="112"/>
      <c r="U756" s="112"/>
      <c r="V756" s="112"/>
      <c r="W756" s="112"/>
      <c r="X756" s="112"/>
      <c r="Y756" s="112"/>
      <c r="Z756" s="112"/>
      <c r="AA756" s="112"/>
      <c r="AB756" s="112"/>
      <c r="AC756" s="112"/>
      <c r="AD756" s="112"/>
      <c r="AE756" s="112"/>
      <c r="AF756" s="112"/>
      <c r="AG756" s="112"/>
      <c r="AH756" s="112"/>
      <c r="AI756" s="112"/>
      <c r="AJ756" s="112"/>
      <c r="AK756" s="112"/>
      <c r="AL756" s="112"/>
      <c r="AM756" s="112"/>
      <c r="AN756" s="112"/>
      <c r="AO756" s="112"/>
      <c r="AP756" s="112"/>
      <c r="AQ756" s="112"/>
      <c r="AR756" s="112"/>
    </row>
    <row r="757" spans="1:44" ht="12.75" customHeight="1" x14ac:dyDescent="0.25">
      <c r="A757" s="236"/>
      <c r="B757" s="236"/>
      <c r="C757" s="298"/>
      <c r="D757" s="300"/>
      <c r="E757" s="300"/>
      <c r="F757" s="300"/>
      <c r="G757" s="300"/>
      <c r="H757" s="300"/>
      <c r="I757" s="236"/>
      <c r="J757" s="112"/>
      <c r="K757" s="112"/>
      <c r="L757" s="112"/>
      <c r="M757" s="112"/>
      <c r="N757" s="112"/>
      <c r="O757" s="112"/>
      <c r="P757" s="112"/>
      <c r="Q757" s="112"/>
      <c r="R757" s="112"/>
      <c r="S757" s="112"/>
      <c r="T757" s="112"/>
      <c r="U757" s="112"/>
      <c r="V757" s="112"/>
      <c r="W757" s="112"/>
      <c r="X757" s="112"/>
      <c r="Y757" s="112"/>
      <c r="Z757" s="112"/>
      <c r="AA757" s="112"/>
      <c r="AB757" s="112"/>
      <c r="AC757" s="112"/>
      <c r="AD757" s="112"/>
      <c r="AE757" s="112"/>
      <c r="AF757" s="112"/>
      <c r="AG757" s="112"/>
      <c r="AH757" s="112"/>
      <c r="AI757" s="112"/>
      <c r="AJ757" s="112"/>
      <c r="AK757" s="112"/>
      <c r="AL757" s="112"/>
      <c r="AM757" s="112"/>
      <c r="AN757" s="112"/>
      <c r="AO757" s="112"/>
      <c r="AP757" s="112"/>
      <c r="AQ757" s="112"/>
      <c r="AR757" s="112"/>
    </row>
    <row r="758" spans="1:44" ht="12.75" customHeight="1" x14ac:dyDescent="0.25">
      <c r="A758" s="236"/>
      <c r="B758" s="236"/>
      <c r="C758" s="298"/>
      <c r="D758" s="300"/>
      <c r="E758" s="300"/>
      <c r="F758" s="300"/>
      <c r="G758" s="300"/>
      <c r="H758" s="300"/>
      <c r="I758" s="236"/>
      <c r="J758" s="112"/>
      <c r="K758" s="112"/>
      <c r="L758" s="112"/>
      <c r="M758" s="112"/>
      <c r="N758" s="112"/>
      <c r="O758" s="112"/>
      <c r="P758" s="112"/>
      <c r="Q758" s="112"/>
      <c r="R758" s="112"/>
      <c r="S758" s="112"/>
      <c r="T758" s="112"/>
      <c r="U758" s="112"/>
      <c r="V758" s="112"/>
      <c r="W758" s="112"/>
      <c r="X758" s="112"/>
      <c r="Y758" s="112"/>
      <c r="Z758" s="112"/>
      <c r="AA758" s="112"/>
      <c r="AB758" s="112"/>
      <c r="AC758" s="112"/>
      <c r="AD758" s="112"/>
      <c r="AE758" s="112"/>
      <c r="AF758" s="112"/>
      <c r="AG758" s="112"/>
      <c r="AH758" s="112"/>
      <c r="AI758" s="112"/>
      <c r="AJ758" s="112"/>
      <c r="AK758" s="112"/>
      <c r="AL758" s="112"/>
      <c r="AM758" s="112"/>
      <c r="AN758" s="112"/>
      <c r="AO758" s="112"/>
      <c r="AP758" s="112"/>
      <c r="AQ758" s="112"/>
      <c r="AR758" s="112"/>
    </row>
    <row r="759" spans="1:44" ht="12.75" customHeight="1" x14ac:dyDescent="0.25">
      <c r="A759" s="236"/>
      <c r="B759" s="236"/>
      <c r="C759" s="298"/>
      <c r="D759" s="300"/>
      <c r="E759" s="300"/>
      <c r="F759" s="300"/>
      <c r="G759" s="300"/>
      <c r="H759" s="300"/>
      <c r="I759" s="236"/>
      <c r="J759" s="112"/>
      <c r="K759" s="112"/>
      <c r="L759" s="112"/>
      <c r="M759" s="112"/>
      <c r="N759" s="112"/>
      <c r="O759" s="112"/>
      <c r="P759" s="112"/>
      <c r="Q759" s="112"/>
      <c r="R759" s="112"/>
      <c r="S759" s="112"/>
      <c r="T759" s="112"/>
      <c r="U759" s="112"/>
      <c r="V759" s="112"/>
      <c r="W759" s="112"/>
      <c r="X759" s="112"/>
      <c r="Y759" s="112"/>
      <c r="Z759" s="112"/>
      <c r="AA759" s="112"/>
      <c r="AB759" s="112"/>
      <c r="AC759" s="112"/>
      <c r="AD759" s="112"/>
      <c r="AE759" s="112"/>
      <c r="AF759" s="112"/>
      <c r="AG759" s="112"/>
      <c r="AH759" s="112"/>
      <c r="AI759" s="112"/>
      <c r="AJ759" s="112"/>
      <c r="AK759" s="112"/>
      <c r="AL759" s="112"/>
      <c r="AM759" s="112"/>
      <c r="AN759" s="112"/>
      <c r="AO759" s="112"/>
      <c r="AP759" s="112"/>
      <c r="AQ759" s="112"/>
      <c r="AR759" s="112"/>
    </row>
    <row r="760" spans="1:44" ht="12.75" customHeight="1" x14ac:dyDescent="0.25">
      <c r="A760" s="236"/>
      <c r="B760" s="236"/>
      <c r="C760" s="298"/>
      <c r="D760" s="300"/>
      <c r="E760" s="300"/>
      <c r="F760" s="300"/>
      <c r="G760" s="300"/>
      <c r="H760" s="300"/>
      <c r="I760" s="236"/>
      <c r="J760" s="112"/>
      <c r="K760" s="112"/>
      <c r="L760" s="112"/>
      <c r="M760" s="112"/>
      <c r="N760" s="112"/>
      <c r="O760" s="112"/>
      <c r="P760" s="112"/>
      <c r="Q760" s="112"/>
      <c r="R760" s="112"/>
      <c r="S760" s="112"/>
      <c r="T760" s="112"/>
      <c r="U760" s="112"/>
      <c r="V760" s="112"/>
      <c r="W760" s="112"/>
      <c r="X760" s="112"/>
      <c r="Y760" s="112"/>
      <c r="Z760" s="112"/>
      <c r="AA760" s="112"/>
      <c r="AB760" s="112"/>
      <c r="AC760" s="112"/>
      <c r="AD760" s="112"/>
      <c r="AE760" s="112"/>
      <c r="AF760" s="112"/>
      <c r="AG760" s="112"/>
      <c r="AH760" s="112"/>
      <c r="AI760" s="112"/>
      <c r="AJ760" s="112"/>
      <c r="AK760" s="112"/>
      <c r="AL760" s="112"/>
      <c r="AM760" s="112"/>
      <c r="AN760" s="112"/>
      <c r="AO760" s="112"/>
      <c r="AP760" s="112"/>
      <c r="AQ760" s="112"/>
      <c r="AR760" s="112"/>
    </row>
    <row r="761" spans="1:44" ht="12.75" customHeight="1" x14ac:dyDescent="0.25">
      <c r="A761" s="236"/>
      <c r="B761" s="236"/>
      <c r="C761" s="298"/>
      <c r="D761" s="300"/>
      <c r="E761" s="300"/>
      <c r="F761" s="300"/>
      <c r="G761" s="300"/>
      <c r="H761" s="300"/>
      <c r="I761" s="236"/>
      <c r="J761" s="112"/>
      <c r="K761" s="112"/>
      <c r="L761" s="112"/>
      <c r="M761" s="112"/>
      <c r="N761" s="112"/>
      <c r="O761" s="112"/>
      <c r="P761" s="112"/>
      <c r="Q761" s="112"/>
      <c r="R761" s="112"/>
      <c r="S761" s="112"/>
      <c r="T761" s="112"/>
      <c r="U761" s="112"/>
      <c r="V761" s="112"/>
      <c r="W761" s="112"/>
      <c r="X761" s="112"/>
      <c r="Y761" s="112"/>
      <c r="Z761" s="112"/>
      <c r="AA761" s="112"/>
      <c r="AB761" s="112"/>
      <c r="AC761" s="112"/>
      <c r="AD761" s="112"/>
      <c r="AE761" s="112"/>
      <c r="AF761" s="112"/>
      <c r="AG761" s="112"/>
      <c r="AH761" s="112"/>
      <c r="AI761" s="112"/>
      <c r="AJ761" s="112"/>
      <c r="AK761" s="112"/>
      <c r="AL761" s="112"/>
      <c r="AM761" s="112"/>
      <c r="AN761" s="112"/>
      <c r="AO761" s="112"/>
      <c r="AP761" s="112"/>
      <c r="AQ761" s="112"/>
      <c r="AR761" s="112"/>
    </row>
    <row r="762" spans="1:44" ht="12.75" customHeight="1" x14ac:dyDescent="0.25">
      <c r="A762" s="236"/>
      <c r="B762" s="236"/>
      <c r="C762" s="298"/>
      <c r="D762" s="300"/>
      <c r="E762" s="300"/>
      <c r="F762" s="300"/>
      <c r="G762" s="300"/>
      <c r="H762" s="300"/>
      <c r="I762" s="236"/>
      <c r="J762" s="112"/>
      <c r="K762" s="112"/>
      <c r="L762" s="112"/>
      <c r="M762" s="112"/>
      <c r="N762" s="112"/>
      <c r="O762" s="112"/>
      <c r="P762" s="112"/>
      <c r="Q762" s="112"/>
      <c r="R762" s="112"/>
      <c r="S762" s="112"/>
      <c r="T762" s="112"/>
      <c r="U762" s="112"/>
      <c r="V762" s="112"/>
      <c r="W762" s="112"/>
      <c r="X762" s="112"/>
      <c r="Y762" s="112"/>
      <c r="Z762" s="112"/>
      <c r="AA762" s="112"/>
      <c r="AB762" s="112"/>
      <c r="AC762" s="112"/>
      <c r="AD762" s="112"/>
      <c r="AE762" s="112"/>
      <c r="AF762" s="112"/>
      <c r="AG762" s="112"/>
      <c r="AH762" s="112"/>
      <c r="AI762" s="112"/>
      <c r="AJ762" s="112"/>
      <c r="AK762" s="112"/>
      <c r="AL762" s="112"/>
      <c r="AM762" s="112"/>
      <c r="AN762" s="112"/>
      <c r="AO762" s="112"/>
      <c r="AP762" s="112"/>
      <c r="AQ762" s="112"/>
      <c r="AR762" s="112"/>
    </row>
    <row r="763" spans="1:44" ht="12.75" customHeight="1" x14ac:dyDescent="0.25">
      <c r="A763" s="236"/>
      <c r="B763" s="236"/>
      <c r="C763" s="298"/>
      <c r="D763" s="300"/>
      <c r="E763" s="300"/>
      <c r="F763" s="300"/>
      <c r="G763" s="300"/>
      <c r="H763" s="300"/>
      <c r="I763" s="236"/>
      <c r="J763" s="112"/>
      <c r="K763" s="112"/>
      <c r="L763" s="112"/>
      <c r="M763" s="112"/>
      <c r="N763" s="112"/>
      <c r="O763" s="112"/>
      <c r="P763" s="112"/>
      <c r="Q763" s="112"/>
      <c r="R763" s="112"/>
      <c r="S763" s="112"/>
      <c r="T763" s="112"/>
      <c r="U763" s="112"/>
      <c r="V763" s="112"/>
      <c r="W763" s="112"/>
      <c r="X763" s="112"/>
      <c r="Y763" s="112"/>
      <c r="Z763" s="112"/>
      <c r="AA763" s="112"/>
      <c r="AB763" s="112"/>
      <c r="AC763" s="112"/>
      <c r="AD763" s="112"/>
      <c r="AE763" s="112"/>
      <c r="AF763" s="112"/>
      <c r="AG763" s="112"/>
      <c r="AH763" s="112"/>
      <c r="AI763" s="112"/>
      <c r="AJ763" s="112"/>
      <c r="AK763" s="112"/>
      <c r="AL763" s="112"/>
      <c r="AM763" s="112"/>
      <c r="AN763" s="112"/>
      <c r="AO763" s="112"/>
      <c r="AP763" s="112"/>
      <c r="AQ763" s="112"/>
      <c r="AR763" s="112"/>
    </row>
    <row r="764" spans="1:44" ht="12.75" customHeight="1" x14ac:dyDescent="0.25">
      <c r="A764" s="236"/>
      <c r="B764" s="236"/>
      <c r="C764" s="298"/>
      <c r="D764" s="300"/>
      <c r="E764" s="300"/>
      <c r="F764" s="300"/>
      <c r="G764" s="300"/>
      <c r="H764" s="300"/>
      <c r="I764" s="236"/>
      <c r="J764" s="112"/>
      <c r="K764" s="112"/>
      <c r="L764" s="112"/>
      <c r="M764" s="112"/>
      <c r="N764" s="112"/>
      <c r="O764" s="112"/>
      <c r="P764" s="112"/>
      <c r="Q764" s="112"/>
      <c r="R764" s="112"/>
      <c r="S764" s="112"/>
      <c r="T764" s="112"/>
      <c r="U764" s="112"/>
      <c r="V764" s="112"/>
      <c r="W764" s="112"/>
      <c r="X764" s="112"/>
      <c r="Y764" s="112"/>
      <c r="Z764" s="112"/>
      <c r="AA764" s="112"/>
      <c r="AB764" s="112"/>
      <c r="AC764" s="112"/>
      <c r="AD764" s="112"/>
      <c r="AE764" s="112"/>
      <c r="AF764" s="112"/>
      <c r="AG764" s="112"/>
      <c r="AH764" s="112"/>
      <c r="AI764" s="112"/>
      <c r="AJ764" s="112"/>
      <c r="AK764" s="112"/>
      <c r="AL764" s="112"/>
      <c r="AM764" s="112"/>
      <c r="AN764" s="112"/>
      <c r="AO764" s="112"/>
      <c r="AP764" s="112"/>
      <c r="AQ764" s="112"/>
      <c r="AR764" s="112"/>
    </row>
    <row r="765" spans="1:44" ht="12.75" customHeight="1" x14ac:dyDescent="0.25">
      <c r="A765" s="236"/>
      <c r="B765" s="236"/>
      <c r="C765" s="298"/>
      <c r="D765" s="300"/>
      <c r="E765" s="300"/>
      <c r="F765" s="300"/>
      <c r="G765" s="300"/>
      <c r="H765" s="300"/>
      <c r="I765" s="236"/>
      <c r="J765" s="112"/>
      <c r="K765" s="112"/>
      <c r="L765" s="112"/>
      <c r="M765" s="112"/>
      <c r="N765" s="112"/>
      <c r="O765" s="112"/>
      <c r="P765" s="112"/>
      <c r="Q765" s="112"/>
      <c r="R765" s="112"/>
      <c r="S765" s="112"/>
      <c r="T765" s="112"/>
      <c r="U765" s="112"/>
      <c r="V765" s="112"/>
      <c r="W765" s="112"/>
      <c r="X765" s="112"/>
      <c r="Y765" s="112"/>
      <c r="Z765" s="112"/>
      <c r="AA765" s="112"/>
      <c r="AB765" s="112"/>
      <c r="AC765" s="112"/>
      <c r="AD765" s="112"/>
      <c r="AE765" s="112"/>
      <c r="AF765" s="112"/>
      <c r="AG765" s="112"/>
      <c r="AH765" s="112"/>
      <c r="AI765" s="112"/>
      <c r="AJ765" s="112"/>
      <c r="AK765" s="112"/>
      <c r="AL765" s="112"/>
      <c r="AM765" s="112"/>
      <c r="AN765" s="112"/>
      <c r="AO765" s="112"/>
      <c r="AP765" s="112"/>
      <c r="AQ765" s="112"/>
      <c r="AR765" s="112"/>
    </row>
    <row r="766" spans="1:44" ht="12.75" customHeight="1" x14ac:dyDescent="0.25">
      <c r="A766" s="236"/>
      <c r="B766" s="236"/>
      <c r="C766" s="298"/>
      <c r="D766" s="300"/>
      <c r="E766" s="300"/>
      <c r="F766" s="300"/>
      <c r="G766" s="300"/>
      <c r="H766" s="300"/>
      <c r="I766" s="236"/>
      <c r="J766" s="112"/>
      <c r="K766" s="112"/>
      <c r="L766" s="112"/>
      <c r="M766" s="112"/>
      <c r="N766" s="112"/>
      <c r="O766" s="112"/>
      <c r="P766" s="112"/>
      <c r="Q766" s="112"/>
      <c r="R766" s="112"/>
      <c r="S766" s="112"/>
      <c r="T766" s="112"/>
      <c r="U766" s="112"/>
      <c r="V766" s="112"/>
      <c r="W766" s="112"/>
      <c r="X766" s="112"/>
      <c r="Y766" s="112"/>
      <c r="Z766" s="112"/>
      <c r="AA766" s="112"/>
      <c r="AB766" s="112"/>
      <c r="AC766" s="112"/>
      <c r="AD766" s="112"/>
      <c r="AE766" s="112"/>
      <c r="AF766" s="112"/>
      <c r="AG766" s="112"/>
      <c r="AH766" s="112"/>
      <c r="AI766" s="112"/>
      <c r="AJ766" s="112"/>
      <c r="AK766" s="112"/>
      <c r="AL766" s="112"/>
      <c r="AM766" s="112"/>
      <c r="AN766" s="112"/>
      <c r="AO766" s="112"/>
      <c r="AP766" s="112"/>
      <c r="AQ766" s="112"/>
      <c r="AR766" s="112"/>
    </row>
    <row r="767" spans="1:44" ht="12.75" customHeight="1" x14ac:dyDescent="0.25">
      <c r="A767" s="236"/>
      <c r="B767" s="236"/>
      <c r="C767" s="298"/>
      <c r="D767" s="300"/>
      <c r="E767" s="300"/>
      <c r="F767" s="300"/>
      <c r="G767" s="300"/>
      <c r="H767" s="300"/>
      <c r="I767" s="236"/>
      <c r="J767" s="112"/>
      <c r="K767" s="112"/>
      <c r="L767" s="112"/>
      <c r="M767" s="112"/>
      <c r="N767" s="112"/>
      <c r="O767" s="112"/>
      <c r="P767" s="112"/>
      <c r="Q767" s="112"/>
      <c r="R767" s="112"/>
      <c r="S767" s="112"/>
      <c r="T767" s="112"/>
      <c r="U767" s="112"/>
      <c r="V767" s="112"/>
      <c r="W767" s="112"/>
      <c r="X767" s="112"/>
      <c r="Y767" s="112"/>
      <c r="Z767" s="112"/>
      <c r="AA767" s="112"/>
      <c r="AB767" s="112"/>
      <c r="AC767" s="112"/>
      <c r="AD767" s="112"/>
      <c r="AE767" s="112"/>
      <c r="AF767" s="112"/>
      <c r="AG767" s="112"/>
      <c r="AH767" s="112"/>
      <c r="AI767" s="112"/>
      <c r="AJ767" s="112"/>
      <c r="AK767" s="112"/>
      <c r="AL767" s="112"/>
      <c r="AM767" s="112"/>
      <c r="AN767" s="112"/>
      <c r="AO767" s="112"/>
      <c r="AP767" s="112"/>
      <c r="AQ767" s="112"/>
      <c r="AR767" s="112"/>
    </row>
    <row r="768" spans="1:44" ht="12.75" customHeight="1" x14ac:dyDescent="0.25">
      <c r="A768" s="236"/>
      <c r="B768" s="236"/>
      <c r="C768" s="298"/>
      <c r="D768" s="300"/>
      <c r="E768" s="300"/>
      <c r="F768" s="300"/>
      <c r="G768" s="300"/>
      <c r="H768" s="300"/>
      <c r="I768" s="236"/>
      <c r="J768" s="112"/>
      <c r="K768" s="112"/>
      <c r="L768" s="112"/>
      <c r="M768" s="112"/>
      <c r="N768" s="112"/>
      <c r="O768" s="112"/>
      <c r="P768" s="112"/>
      <c r="Q768" s="112"/>
      <c r="R768" s="112"/>
      <c r="S768" s="112"/>
      <c r="T768" s="112"/>
      <c r="U768" s="112"/>
      <c r="V768" s="112"/>
      <c r="W768" s="112"/>
      <c r="X768" s="112"/>
      <c r="Y768" s="112"/>
      <c r="Z768" s="112"/>
      <c r="AA768" s="112"/>
      <c r="AB768" s="112"/>
      <c r="AC768" s="112"/>
      <c r="AD768" s="112"/>
      <c r="AE768" s="112"/>
      <c r="AF768" s="112"/>
      <c r="AG768" s="112"/>
      <c r="AH768" s="112"/>
      <c r="AI768" s="112"/>
      <c r="AJ768" s="112"/>
      <c r="AK768" s="112"/>
      <c r="AL768" s="112"/>
      <c r="AM768" s="112"/>
      <c r="AN768" s="112"/>
      <c r="AO768" s="112"/>
      <c r="AP768" s="112"/>
      <c r="AQ768" s="112"/>
      <c r="AR768" s="112"/>
    </row>
    <row r="769" spans="1:44" ht="12.75" customHeight="1" x14ac:dyDescent="0.25">
      <c r="A769" s="236"/>
      <c r="B769" s="236"/>
      <c r="C769" s="298"/>
      <c r="D769" s="300"/>
      <c r="E769" s="300"/>
      <c r="F769" s="300"/>
      <c r="G769" s="300"/>
      <c r="H769" s="300"/>
      <c r="I769" s="236"/>
      <c r="J769" s="112"/>
      <c r="K769" s="112"/>
      <c r="L769" s="112"/>
      <c r="M769" s="112"/>
      <c r="N769" s="112"/>
      <c r="O769" s="112"/>
      <c r="P769" s="112"/>
      <c r="Q769" s="112"/>
      <c r="R769" s="112"/>
      <c r="S769" s="112"/>
      <c r="T769" s="112"/>
      <c r="U769" s="112"/>
      <c r="V769" s="112"/>
      <c r="W769" s="112"/>
      <c r="X769" s="112"/>
      <c r="Y769" s="112"/>
      <c r="Z769" s="112"/>
      <c r="AA769" s="112"/>
      <c r="AB769" s="112"/>
      <c r="AC769" s="112"/>
      <c r="AD769" s="112"/>
      <c r="AE769" s="112"/>
      <c r="AF769" s="112"/>
      <c r="AG769" s="112"/>
      <c r="AH769" s="112"/>
      <c r="AI769" s="112"/>
      <c r="AJ769" s="112"/>
      <c r="AK769" s="112"/>
      <c r="AL769" s="112"/>
      <c r="AM769" s="112"/>
      <c r="AN769" s="112"/>
      <c r="AO769" s="112"/>
      <c r="AP769" s="112"/>
      <c r="AQ769" s="112"/>
      <c r="AR769" s="112"/>
    </row>
    <row r="770" spans="1:44" ht="12.75" customHeight="1" x14ac:dyDescent="0.25">
      <c r="A770" s="236"/>
      <c r="B770" s="236"/>
      <c r="C770" s="298"/>
      <c r="D770" s="300"/>
      <c r="E770" s="300"/>
      <c r="F770" s="300"/>
      <c r="G770" s="300"/>
      <c r="H770" s="300"/>
      <c r="I770" s="236"/>
      <c r="J770" s="112"/>
      <c r="K770" s="112"/>
      <c r="L770" s="112"/>
      <c r="M770" s="112"/>
      <c r="N770" s="112"/>
      <c r="O770" s="112"/>
      <c r="P770" s="112"/>
      <c r="Q770" s="112"/>
      <c r="R770" s="112"/>
      <c r="S770" s="112"/>
      <c r="T770" s="112"/>
      <c r="U770" s="112"/>
      <c r="V770" s="112"/>
      <c r="W770" s="112"/>
      <c r="X770" s="112"/>
      <c r="Y770" s="112"/>
      <c r="Z770" s="112"/>
      <c r="AA770" s="112"/>
      <c r="AB770" s="112"/>
      <c r="AC770" s="112"/>
      <c r="AD770" s="112"/>
      <c r="AE770" s="112"/>
      <c r="AF770" s="112"/>
      <c r="AG770" s="112"/>
      <c r="AH770" s="112"/>
      <c r="AI770" s="112"/>
      <c r="AJ770" s="112"/>
      <c r="AK770" s="112"/>
      <c r="AL770" s="112"/>
      <c r="AM770" s="112"/>
      <c r="AN770" s="112"/>
      <c r="AO770" s="112"/>
      <c r="AP770" s="112"/>
      <c r="AQ770" s="112"/>
      <c r="AR770" s="112"/>
    </row>
    <row r="771" spans="1:44" ht="12.75" customHeight="1" x14ac:dyDescent="0.25">
      <c r="A771" s="236"/>
      <c r="B771" s="236"/>
      <c r="C771" s="298"/>
      <c r="D771" s="300"/>
      <c r="E771" s="300"/>
      <c r="F771" s="300"/>
      <c r="G771" s="300"/>
      <c r="H771" s="300"/>
      <c r="I771" s="236"/>
      <c r="J771" s="112"/>
      <c r="K771" s="112"/>
      <c r="L771" s="112"/>
      <c r="M771" s="112"/>
      <c r="N771" s="112"/>
      <c r="O771" s="112"/>
      <c r="P771" s="112"/>
      <c r="Q771" s="112"/>
      <c r="R771" s="112"/>
      <c r="S771" s="112"/>
      <c r="T771" s="112"/>
      <c r="U771" s="112"/>
      <c r="V771" s="112"/>
      <c r="W771" s="112"/>
      <c r="X771" s="112"/>
      <c r="Y771" s="112"/>
      <c r="Z771" s="112"/>
      <c r="AA771" s="112"/>
      <c r="AB771" s="112"/>
      <c r="AC771" s="112"/>
      <c r="AD771" s="112"/>
      <c r="AE771" s="112"/>
      <c r="AF771" s="112"/>
      <c r="AG771" s="112"/>
      <c r="AH771" s="112"/>
      <c r="AI771" s="112"/>
      <c r="AJ771" s="112"/>
      <c r="AK771" s="112"/>
      <c r="AL771" s="112"/>
      <c r="AM771" s="112"/>
      <c r="AN771" s="112"/>
      <c r="AO771" s="112"/>
      <c r="AP771" s="112"/>
      <c r="AQ771" s="112"/>
      <c r="AR771" s="112"/>
    </row>
    <row r="772" spans="1:44" ht="12.75" customHeight="1" x14ac:dyDescent="0.25">
      <c r="A772" s="236"/>
      <c r="B772" s="236"/>
      <c r="C772" s="298"/>
      <c r="D772" s="300"/>
      <c r="E772" s="300"/>
      <c r="F772" s="300"/>
      <c r="G772" s="300"/>
      <c r="H772" s="300"/>
      <c r="I772" s="236"/>
      <c r="J772" s="112"/>
      <c r="K772" s="112"/>
      <c r="L772" s="112"/>
      <c r="M772" s="112"/>
      <c r="N772" s="112"/>
      <c r="O772" s="112"/>
      <c r="P772" s="112"/>
      <c r="Q772" s="112"/>
      <c r="R772" s="112"/>
      <c r="S772" s="112"/>
      <c r="T772" s="112"/>
      <c r="U772" s="112"/>
      <c r="V772" s="112"/>
      <c r="W772" s="112"/>
      <c r="X772" s="112"/>
      <c r="Y772" s="112"/>
      <c r="Z772" s="112"/>
      <c r="AA772" s="112"/>
      <c r="AB772" s="112"/>
      <c r="AC772" s="112"/>
      <c r="AD772" s="112"/>
      <c r="AE772" s="112"/>
      <c r="AF772" s="112"/>
      <c r="AG772" s="112"/>
      <c r="AH772" s="112"/>
      <c r="AI772" s="112"/>
      <c r="AJ772" s="112"/>
      <c r="AK772" s="112"/>
      <c r="AL772" s="112"/>
      <c r="AM772" s="112"/>
      <c r="AN772" s="112"/>
      <c r="AO772" s="112"/>
      <c r="AP772" s="112"/>
      <c r="AQ772" s="112"/>
      <c r="AR772" s="112"/>
    </row>
    <row r="773" spans="1:44" ht="12.75" customHeight="1" x14ac:dyDescent="0.25">
      <c r="A773" s="236"/>
      <c r="B773" s="236"/>
      <c r="C773" s="298"/>
      <c r="D773" s="300"/>
      <c r="E773" s="300"/>
      <c r="F773" s="300"/>
      <c r="G773" s="300"/>
      <c r="H773" s="300"/>
      <c r="I773" s="236"/>
      <c r="J773" s="112"/>
      <c r="K773" s="112"/>
      <c r="L773" s="112"/>
      <c r="M773" s="112"/>
      <c r="N773" s="112"/>
      <c r="O773" s="112"/>
      <c r="P773" s="112"/>
      <c r="Q773" s="112"/>
      <c r="R773" s="112"/>
      <c r="S773" s="112"/>
      <c r="T773" s="112"/>
      <c r="U773" s="112"/>
      <c r="V773" s="112"/>
      <c r="W773" s="112"/>
      <c r="X773" s="112"/>
      <c r="Y773" s="112"/>
      <c r="Z773" s="112"/>
      <c r="AA773" s="112"/>
      <c r="AB773" s="112"/>
      <c r="AC773" s="112"/>
      <c r="AD773" s="112"/>
      <c r="AE773" s="112"/>
      <c r="AF773" s="112"/>
      <c r="AG773" s="112"/>
      <c r="AH773" s="112"/>
      <c r="AI773" s="112"/>
      <c r="AJ773" s="112"/>
      <c r="AK773" s="112"/>
      <c r="AL773" s="112"/>
      <c r="AM773" s="112"/>
      <c r="AN773" s="112"/>
      <c r="AO773" s="112"/>
      <c r="AP773" s="112"/>
      <c r="AQ773" s="112"/>
      <c r="AR773" s="112"/>
    </row>
    <row r="774" spans="1:44" ht="12.75" customHeight="1" x14ac:dyDescent="0.25">
      <c r="A774" s="236"/>
      <c r="B774" s="236"/>
      <c r="C774" s="298"/>
      <c r="D774" s="300"/>
      <c r="E774" s="300"/>
      <c r="F774" s="300"/>
      <c r="G774" s="300"/>
      <c r="H774" s="300"/>
      <c r="I774" s="236"/>
      <c r="J774" s="112"/>
      <c r="K774" s="112"/>
      <c r="L774" s="112"/>
      <c r="M774" s="112"/>
      <c r="N774" s="112"/>
      <c r="O774" s="112"/>
      <c r="P774" s="112"/>
      <c r="Q774" s="112"/>
      <c r="R774" s="112"/>
      <c r="S774" s="112"/>
      <c r="T774" s="112"/>
      <c r="U774" s="112"/>
      <c r="V774" s="112"/>
      <c r="W774" s="112"/>
      <c r="X774" s="112"/>
      <c r="Y774" s="112"/>
      <c r="Z774" s="112"/>
      <c r="AA774" s="112"/>
      <c r="AB774" s="112"/>
      <c r="AC774" s="112"/>
      <c r="AD774" s="112"/>
      <c r="AE774" s="112"/>
      <c r="AF774" s="112"/>
      <c r="AG774" s="112"/>
      <c r="AH774" s="112"/>
      <c r="AI774" s="112"/>
      <c r="AJ774" s="112"/>
      <c r="AK774" s="112"/>
      <c r="AL774" s="112"/>
      <c r="AM774" s="112"/>
      <c r="AN774" s="112"/>
      <c r="AO774" s="112"/>
      <c r="AP774" s="112"/>
      <c r="AQ774" s="112"/>
      <c r="AR774" s="112"/>
    </row>
    <row r="775" spans="1:44" ht="12.75" customHeight="1" x14ac:dyDescent="0.25">
      <c r="A775" s="236"/>
      <c r="B775" s="236"/>
      <c r="C775" s="298"/>
      <c r="D775" s="300"/>
      <c r="E775" s="300"/>
      <c r="F775" s="300"/>
      <c r="G775" s="300"/>
      <c r="H775" s="300"/>
      <c r="I775" s="236"/>
      <c r="J775" s="112"/>
      <c r="K775" s="112"/>
      <c r="L775" s="112"/>
      <c r="M775" s="112"/>
      <c r="N775" s="112"/>
      <c r="O775" s="112"/>
      <c r="P775" s="112"/>
      <c r="Q775" s="112"/>
      <c r="R775" s="112"/>
      <c r="S775" s="112"/>
      <c r="T775" s="112"/>
      <c r="U775" s="112"/>
      <c r="V775" s="112"/>
      <c r="W775" s="112"/>
      <c r="X775" s="112"/>
      <c r="Y775" s="112"/>
      <c r="Z775" s="112"/>
      <c r="AA775" s="112"/>
      <c r="AB775" s="112"/>
      <c r="AC775" s="112"/>
      <c r="AD775" s="112"/>
      <c r="AE775" s="112"/>
      <c r="AF775" s="112"/>
      <c r="AG775" s="112"/>
      <c r="AH775" s="112"/>
      <c r="AI775" s="112"/>
      <c r="AJ775" s="112"/>
      <c r="AK775" s="112"/>
      <c r="AL775" s="112"/>
      <c r="AM775" s="112"/>
      <c r="AN775" s="112"/>
      <c r="AO775" s="112"/>
      <c r="AP775" s="112"/>
      <c r="AQ775" s="112"/>
      <c r="AR775" s="112"/>
    </row>
    <row r="776" spans="1:44" ht="12.75" customHeight="1" x14ac:dyDescent="0.25">
      <c r="A776" s="236"/>
      <c r="B776" s="236"/>
      <c r="C776" s="298"/>
      <c r="D776" s="300"/>
      <c r="E776" s="300"/>
      <c r="F776" s="300"/>
      <c r="G776" s="300"/>
      <c r="H776" s="300"/>
      <c r="I776" s="236"/>
      <c r="J776" s="112"/>
      <c r="K776" s="112"/>
      <c r="L776" s="112"/>
      <c r="M776" s="112"/>
      <c r="N776" s="112"/>
      <c r="O776" s="112"/>
      <c r="P776" s="112"/>
      <c r="Q776" s="112"/>
      <c r="R776" s="112"/>
      <c r="S776" s="112"/>
      <c r="T776" s="112"/>
      <c r="U776" s="112"/>
      <c r="V776" s="112"/>
      <c r="W776" s="112"/>
      <c r="X776" s="112"/>
      <c r="Y776" s="112"/>
      <c r="Z776" s="112"/>
      <c r="AA776" s="112"/>
      <c r="AB776" s="112"/>
      <c r="AC776" s="112"/>
      <c r="AD776" s="112"/>
      <c r="AE776" s="112"/>
      <c r="AF776" s="112"/>
      <c r="AG776" s="112"/>
      <c r="AH776" s="112"/>
      <c r="AI776" s="112"/>
      <c r="AJ776" s="112"/>
      <c r="AK776" s="112"/>
      <c r="AL776" s="112"/>
      <c r="AM776" s="112"/>
      <c r="AN776" s="112"/>
      <c r="AO776" s="112"/>
      <c r="AP776" s="112"/>
      <c r="AQ776" s="112"/>
      <c r="AR776" s="112"/>
    </row>
    <row r="777" spans="1:44" ht="12.75" customHeight="1" x14ac:dyDescent="0.25">
      <c r="A777" s="236"/>
      <c r="B777" s="236"/>
      <c r="C777" s="298"/>
      <c r="D777" s="300"/>
      <c r="E777" s="300"/>
      <c r="F777" s="300"/>
      <c r="G777" s="300"/>
      <c r="H777" s="300"/>
      <c r="I777" s="236"/>
      <c r="J777" s="112"/>
      <c r="K777" s="112"/>
      <c r="L777" s="112"/>
      <c r="M777" s="112"/>
      <c r="N777" s="112"/>
      <c r="O777" s="112"/>
      <c r="P777" s="112"/>
      <c r="Q777" s="112"/>
      <c r="R777" s="112"/>
      <c r="S777" s="112"/>
      <c r="T777" s="112"/>
      <c r="U777" s="112"/>
      <c r="V777" s="112"/>
      <c r="W777" s="112"/>
      <c r="X777" s="112"/>
      <c r="Y777" s="112"/>
      <c r="Z777" s="112"/>
      <c r="AA777" s="112"/>
      <c r="AB777" s="112"/>
      <c r="AC777" s="112"/>
      <c r="AD777" s="112"/>
      <c r="AE777" s="112"/>
      <c r="AF777" s="112"/>
      <c r="AG777" s="112"/>
      <c r="AH777" s="112"/>
      <c r="AI777" s="112"/>
      <c r="AJ777" s="112"/>
      <c r="AK777" s="112"/>
      <c r="AL777" s="112"/>
      <c r="AM777" s="112"/>
      <c r="AN777" s="112"/>
      <c r="AO777" s="112"/>
      <c r="AP777" s="112"/>
      <c r="AQ777" s="112"/>
      <c r="AR777" s="112"/>
    </row>
    <row r="778" spans="1:44" ht="12.75" customHeight="1" x14ac:dyDescent="0.25">
      <c r="A778" s="236"/>
      <c r="B778" s="236"/>
      <c r="C778" s="298"/>
      <c r="D778" s="300"/>
      <c r="E778" s="300"/>
      <c r="F778" s="300"/>
      <c r="G778" s="300"/>
      <c r="H778" s="300"/>
      <c r="I778" s="236"/>
      <c r="J778" s="112"/>
      <c r="K778" s="112"/>
      <c r="L778" s="112"/>
      <c r="M778" s="112"/>
      <c r="N778" s="112"/>
      <c r="O778" s="112"/>
      <c r="P778" s="112"/>
      <c r="Q778" s="112"/>
      <c r="R778" s="112"/>
      <c r="S778" s="112"/>
      <c r="T778" s="112"/>
      <c r="U778" s="112"/>
      <c r="V778" s="112"/>
      <c r="W778" s="112"/>
      <c r="X778" s="112"/>
      <c r="Y778" s="112"/>
      <c r="Z778" s="112"/>
      <c r="AA778" s="112"/>
      <c r="AB778" s="112"/>
      <c r="AC778" s="112"/>
      <c r="AD778" s="112"/>
      <c r="AE778" s="112"/>
      <c r="AF778" s="112"/>
      <c r="AG778" s="112"/>
      <c r="AH778" s="112"/>
      <c r="AI778" s="112"/>
      <c r="AJ778" s="112"/>
      <c r="AK778" s="112"/>
      <c r="AL778" s="112"/>
      <c r="AM778" s="112"/>
      <c r="AN778" s="112"/>
      <c r="AO778" s="112"/>
      <c r="AP778" s="112"/>
      <c r="AQ778" s="112"/>
      <c r="AR778" s="112"/>
    </row>
    <row r="779" spans="1:44" ht="12.75" customHeight="1" x14ac:dyDescent="0.25">
      <c r="A779" s="236"/>
      <c r="B779" s="236"/>
      <c r="C779" s="298"/>
      <c r="D779" s="300"/>
      <c r="E779" s="300"/>
      <c r="F779" s="300"/>
      <c r="G779" s="300"/>
      <c r="H779" s="300"/>
      <c r="I779" s="236"/>
      <c r="J779" s="112"/>
      <c r="K779" s="112"/>
      <c r="L779" s="112"/>
      <c r="M779" s="112"/>
      <c r="N779" s="112"/>
      <c r="O779" s="112"/>
      <c r="P779" s="112"/>
      <c r="Q779" s="112"/>
      <c r="R779" s="112"/>
      <c r="S779" s="112"/>
      <c r="T779" s="112"/>
      <c r="U779" s="112"/>
      <c r="V779" s="112"/>
      <c r="W779" s="112"/>
      <c r="X779" s="112"/>
      <c r="Y779" s="112"/>
      <c r="Z779" s="112"/>
      <c r="AA779" s="112"/>
      <c r="AB779" s="112"/>
      <c r="AC779" s="112"/>
      <c r="AD779" s="112"/>
      <c r="AE779" s="112"/>
      <c r="AF779" s="112"/>
      <c r="AG779" s="112"/>
      <c r="AH779" s="112"/>
      <c r="AI779" s="112"/>
      <c r="AJ779" s="112"/>
      <c r="AK779" s="112"/>
      <c r="AL779" s="112"/>
      <c r="AM779" s="112"/>
      <c r="AN779" s="112"/>
      <c r="AO779" s="112"/>
      <c r="AP779" s="112"/>
      <c r="AQ779" s="112"/>
      <c r="AR779" s="112"/>
    </row>
    <row r="780" spans="1:44" ht="12.75" customHeight="1" x14ac:dyDescent="0.25">
      <c r="A780" s="236"/>
      <c r="B780" s="236"/>
      <c r="C780" s="298"/>
      <c r="D780" s="300"/>
      <c r="E780" s="300"/>
      <c r="F780" s="300"/>
      <c r="G780" s="300"/>
      <c r="H780" s="300"/>
      <c r="I780" s="236"/>
      <c r="J780" s="112"/>
      <c r="K780" s="112"/>
      <c r="L780" s="112"/>
      <c r="M780" s="112"/>
      <c r="N780" s="112"/>
      <c r="O780" s="112"/>
      <c r="P780" s="112"/>
      <c r="Q780" s="112"/>
      <c r="R780" s="112"/>
      <c r="S780" s="112"/>
      <c r="T780" s="112"/>
      <c r="U780" s="112"/>
      <c r="V780" s="112"/>
      <c r="W780" s="112"/>
      <c r="X780" s="112"/>
      <c r="Y780" s="112"/>
      <c r="Z780" s="112"/>
      <c r="AA780" s="112"/>
      <c r="AB780" s="112"/>
      <c r="AC780" s="112"/>
      <c r="AD780" s="112"/>
      <c r="AE780" s="112"/>
      <c r="AF780" s="112"/>
      <c r="AG780" s="112"/>
      <c r="AH780" s="112"/>
      <c r="AI780" s="112"/>
      <c r="AJ780" s="112"/>
      <c r="AK780" s="112"/>
      <c r="AL780" s="112"/>
      <c r="AM780" s="112"/>
      <c r="AN780" s="112"/>
      <c r="AO780" s="112"/>
      <c r="AP780" s="112"/>
      <c r="AQ780" s="112"/>
      <c r="AR780" s="112"/>
    </row>
    <row r="781" spans="1:44" ht="12.75" customHeight="1" x14ac:dyDescent="0.25">
      <c r="A781" s="236"/>
      <c r="B781" s="236"/>
      <c r="C781" s="298"/>
      <c r="D781" s="300"/>
      <c r="E781" s="300"/>
      <c r="F781" s="300"/>
      <c r="G781" s="300"/>
      <c r="H781" s="300"/>
      <c r="I781" s="236"/>
      <c r="J781" s="112"/>
      <c r="K781" s="112"/>
      <c r="L781" s="112"/>
      <c r="M781" s="112"/>
      <c r="N781" s="112"/>
      <c r="O781" s="112"/>
      <c r="P781" s="112"/>
      <c r="Q781" s="112"/>
      <c r="R781" s="112"/>
      <c r="S781" s="112"/>
      <c r="T781" s="112"/>
      <c r="U781" s="112"/>
      <c r="V781" s="112"/>
      <c r="W781" s="112"/>
      <c r="X781" s="112"/>
      <c r="Y781" s="112"/>
      <c r="Z781" s="112"/>
      <c r="AA781" s="112"/>
      <c r="AB781" s="112"/>
      <c r="AC781" s="112"/>
      <c r="AD781" s="112"/>
      <c r="AE781" s="112"/>
      <c r="AF781" s="112"/>
      <c r="AG781" s="112"/>
      <c r="AH781" s="112"/>
      <c r="AI781" s="112"/>
      <c r="AJ781" s="112"/>
      <c r="AK781" s="112"/>
      <c r="AL781" s="112"/>
      <c r="AM781" s="112"/>
      <c r="AN781" s="112"/>
      <c r="AO781" s="112"/>
      <c r="AP781" s="112"/>
      <c r="AQ781" s="112"/>
      <c r="AR781" s="112"/>
    </row>
    <row r="782" spans="1:44" ht="12.75" customHeight="1" x14ac:dyDescent="0.25">
      <c r="A782" s="236"/>
      <c r="B782" s="236"/>
      <c r="C782" s="298"/>
      <c r="D782" s="300"/>
      <c r="E782" s="300"/>
      <c r="F782" s="300"/>
      <c r="G782" s="300"/>
      <c r="H782" s="300"/>
      <c r="I782" s="236"/>
      <c r="J782" s="112"/>
      <c r="K782" s="112"/>
      <c r="L782" s="112"/>
      <c r="M782" s="112"/>
      <c r="N782" s="112"/>
      <c r="O782" s="112"/>
      <c r="P782" s="112"/>
      <c r="Q782" s="112"/>
      <c r="R782" s="112"/>
      <c r="S782" s="112"/>
      <c r="T782" s="112"/>
      <c r="U782" s="112"/>
      <c r="V782" s="112"/>
      <c r="W782" s="112"/>
      <c r="X782" s="112"/>
      <c r="Y782" s="112"/>
      <c r="Z782" s="112"/>
      <c r="AA782" s="112"/>
      <c r="AB782" s="112"/>
      <c r="AC782" s="112"/>
      <c r="AD782" s="112"/>
      <c r="AE782" s="112"/>
      <c r="AF782" s="112"/>
      <c r="AG782" s="112"/>
      <c r="AH782" s="112"/>
      <c r="AI782" s="112"/>
      <c r="AJ782" s="112"/>
      <c r="AK782" s="112"/>
      <c r="AL782" s="112"/>
      <c r="AM782" s="112"/>
      <c r="AN782" s="112"/>
      <c r="AO782" s="112"/>
      <c r="AP782" s="112"/>
      <c r="AQ782" s="112"/>
      <c r="AR782" s="112"/>
    </row>
    <row r="783" spans="1:44" ht="12.75" customHeight="1" x14ac:dyDescent="0.25">
      <c r="A783" s="236"/>
      <c r="B783" s="236"/>
      <c r="C783" s="298"/>
      <c r="D783" s="300"/>
      <c r="E783" s="300"/>
      <c r="F783" s="300"/>
      <c r="G783" s="300"/>
      <c r="H783" s="300"/>
      <c r="I783" s="236"/>
      <c r="J783" s="112"/>
      <c r="K783" s="112"/>
      <c r="L783" s="112"/>
      <c r="M783" s="112"/>
      <c r="N783" s="112"/>
      <c r="O783" s="112"/>
      <c r="P783" s="112"/>
      <c r="Q783" s="112"/>
      <c r="R783" s="112"/>
      <c r="S783" s="112"/>
      <c r="T783" s="112"/>
      <c r="U783" s="112"/>
      <c r="V783" s="112"/>
      <c r="W783" s="112"/>
      <c r="X783" s="112"/>
      <c r="Y783" s="112"/>
      <c r="Z783" s="112"/>
      <c r="AA783" s="112"/>
      <c r="AB783" s="112"/>
      <c r="AC783" s="112"/>
      <c r="AD783" s="112"/>
      <c r="AE783" s="112"/>
      <c r="AF783" s="112"/>
      <c r="AG783" s="112"/>
      <c r="AH783" s="112"/>
      <c r="AI783" s="112"/>
      <c r="AJ783" s="112"/>
      <c r="AK783" s="112"/>
      <c r="AL783" s="112"/>
      <c r="AM783" s="112"/>
      <c r="AN783" s="112"/>
      <c r="AO783" s="112"/>
      <c r="AP783" s="112"/>
      <c r="AQ783" s="112"/>
      <c r="AR783" s="112"/>
    </row>
    <row r="784" spans="1:44" ht="12.75" customHeight="1" x14ac:dyDescent="0.25">
      <c r="A784" s="236"/>
      <c r="B784" s="236"/>
      <c r="C784" s="298"/>
      <c r="D784" s="300"/>
      <c r="E784" s="300"/>
      <c r="F784" s="300"/>
      <c r="G784" s="300"/>
      <c r="H784" s="300"/>
      <c r="I784" s="236"/>
      <c r="J784" s="112"/>
      <c r="K784" s="112"/>
      <c r="L784" s="112"/>
      <c r="M784" s="112"/>
      <c r="N784" s="112"/>
      <c r="O784" s="112"/>
      <c r="P784" s="112"/>
      <c r="Q784" s="112"/>
      <c r="R784" s="112"/>
      <c r="S784" s="112"/>
      <c r="T784" s="112"/>
      <c r="U784" s="112"/>
      <c r="V784" s="112"/>
      <c r="W784" s="112"/>
      <c r="X784" s="112"/>
      <c r="Y784" s="112"/>
      <c r="Z784" s="112"/>
      <c r="AA784" s="112"/>
      <c r="AB784" s="112"/>
      <c r="AC784" s="112"/>
      <c r="AD784" s="112"/>
      <c r="AE784" s="112"/>
      <c r="AF784" s="112"/>
      <c r="AG784" s="112"/>
      <c r="AH784" s="112"/>
      <c r="AI784" s="112"/>
      <c r="AJ784" s="112"/>
      <c r="AK784" s="112"/>
      <c r="AL784" s="112"/>
      <c r="AM784" s="112"/>
      <c r="AN784" s="112"/>
      <c r="AO784" s="112"/>
      <c r="AP784" s="112"/>
      <c r="AQ784" s="112"/>
      <c r="AR784" s="112"/>
    </row>
    <row r="785" spans="1:44" ht="12.75" customHeight="1" x14ac:dyDescent="0.25">
      <c r="A785" s="236"/>
      <c r="B785" s="236"/>
      <c r="C785" s="298"/>
      <c r="D785" s="300"/>
      <c r="E785" s="300"/>
      <c r="F785" s="300"/>
      <c r="G785" s="300"/>
      <c r="H785" s="300"/>
      <c r="I785" s="236"/>
      <c r="J785" s="112"/>
      <c r="K785" s="112"/>
      <c r="L785" s="112"/>
      <c r="M785" s="112"/>
      <c r="N785" s="112"/>
      <c r="O785" s="112"/>
      <c r="P785" s="112"/>
      <c r="Q785" s="112"/>
      <c r="R785" s="112"/>
      <c r="S785" s="112"/>
      <c r="T785" s="112"/>
      <c r="U785" s="112"/>
      <c r="V785" s="112"/>
      <c r="W785" s="112"/>
      <c r="X785" s="112"/>
      <c r="Y785" s="112"/>
      <c r="Z785" s="112"/>
      <c r="AA785" s="112"/>
      <c r="AB785" s="112"/>
      <c r="AC785" s="112"/>
      <c r="AD785" s="112"/>
      <c r="AE785" s="112"/>
      <c r="AF785" s="112"/>
      <c r="AG785" s="112"/>
      <c r="AH785" s="112"/>
      <c r="AI785" s="112"/>
      <c r="AJ785" s="112"/>
      <c r="AK785" s="112"/>
      <c r="AL785" s="112"/>
      <c r="AM785" s="112"/>
      <c r="AN785" s="112"/>
      <c r="AO785" s="112"/>
      <c r="AP785" s="112"/>
      <c r="AQ785" s="112"/>
      <c r="AR785" s="112"/>
    </row>
    <row r="786" spans="1:44" ht="12.75" customHeight="1" x14ac:dyDescent="0.25">
      <c r="A786" s="236"/>
      <c r="B786" s="236"/>
      <c r="C786" s="298"/>
      <c r="D786" s="300"/>
      <c r="E786" s="300"/>
      <c r="F786" s="300"/>
      <c r="G786" s="300"/>
      <c r="H786" s="300"/>
      <c r="I786" s="236"/>
      <c r="J786" s="112"/>
      <c r="K786" s="112"/>
      <c r="L786" s="112"/>
      <c r="M786" s="112"/>
      <c r="N786" s="112"/>
      <c r="O786" s="112"/>
      <c r="P786" s="112"/>
      <c r="Q786" s="112"/>
      <c r="R786" s="112"/>
      <c r="S786" s="112"/>
      <c r="T786" s="112"/>
      <c r="U786" s="112"/>
      <c r="V786" s="112"/>
      <c r="W786" s="112"/>
      <c r="X786" s="112"/>
      <c r="Y786" s="112"/>
      <c r="Z786" s="112"/>
      <c r="AA786" s="112"/>
      <c r="AB786" s="112"/>
      <c r="AC786" s="112"/>
      <c r="AD786" s="112"/>
      <c r="AE786" s="112"/>
      <c r="AF786" s="112"/>
      <c r="AG786" s="112"/>
      <c r="AH786" s="112"/>
      <c r="AI786" s="112"/>
      <c r="AJ786" s="112"/>
      <c r="AK786" s="112"/>
      <c r="AL786" s="112"/>
      <c r="AM786" s="112"/>
      <c r="AN786" s="112"/>
      <c r="AO786" s="112"/>
      <c r="AP786" s="112"/>
      <c r="AQ786" s="112"/>
      <c r="AR786" s="112"/>
    </row>
    <row r="787" spans="1:44" ht="12.75" customHeight="1" x14ac:dyDescent="0.25">
      <c r="A787" s="236"/>
      <c r="B787" s="236"/>
      <c r="C787" s="298"/>
      <c r="D787" s="300"/>
      <c r="E787" s="300"/>
      <c r="F787" s="300"/>
      <c r="G787" s="300"/>
      <c r="H787" s="300"/>
      <c r="I787" s="236"/>
      <c r="J787" s="112"/>
      <c r="K787" s="112"/>
      <c r="L787" s="112"/>
      <c r="M787" s="112"/>
      <c r="N787" s="112"/>
      <c r="O787" s="112"/>
      <c r="P787" s="112"/>
      <c r="Q787" s="112"/>
      <c r="R787" s="112"/>
      <c r="S787" s="112"/>
      <c r="T787" s="112"/>
      <c r="U787" s="112"/>
      <c r="V787" s="112"/>
      <c r="W787" s="112"/>
      <c r="X787" s="112"/>
      <c r="Y787" s="112"/>
      <c r="Z787" s="112"/>
      <c r="AA787" s="112"/>
      <c r="AB787" s="112"/>
      <c r="AC787" s="112"/>
      <c r="AD787" s="112"/>
      <c r="AE787" s="112"/>
      <c r="AF787" s="112"/>
      <c r="AG787" s="112"/>
      <c r="AH787" s="112"/>
      <c r="AI787" s="112"/>
      <c r="AJ787" s="112"/>
      <c r="AK787" s="112"/>
      <c r="AL787" s="112"/>
      <c r="AM787" s="112"/>
      <c r="AN787" s="112"/>
      <c r="AO787" s="112"/>
      <c r="AP787" s="112"/>
      <c r="AQ787" s="112"/>
      <c r="AR787" s="112"/>
    </row>
    <row r="788" spans="1:44" ht="12.75" customHeight="1" x14ac:dyDescent="0.25">
      <c r="A788" s="236"/>
      <c r="B788" s="236"/>
      <c r="C788" s="298"/>
      <c r="D788" s="300"/>
      <c r="E788" s="300"/>
      <c r="F788" s="300"/>
      <c r="G788" s="300"/>
      <c r="H788" s="300"/>
      <c r="I788" s="236"/>
      <c r="J788" s="112"/>
      <c r="K788" s="112"/>
      <c r="L788" s="112"/>
      <c r="M788" s="112"/>
      <c r="N788" s="112"/>
      <c r="O788" s="112"/>
      <c r="P788" s="112"/>
      <c r="Q788" s="112"/>
      <c r="R788" s="112"/>
      <c r="S788" s="112"/>
      <c r="T788" s="112"/>
      <c r="U788" s="112"/>
      <c r="V788" s="112"/>
      <c r="W788" s="112"/>
      <c r="X788" s="112"/>
      <c r="Y788" s="112"/>
      <c r="Z788" s="112"/>
      <c r="AA788" s="112"/>
      <c r="AB788" s="112"/>
      <c r="AC788" s="112"/>
      <c r="AD788" s="112"/>
      <c r="AE788" s="112"/>
      <c r="AF788" s="112"/>
      <c r="AG788" s="112"/>
      <c r="AH788" s="112"/>
      <c r="AI788" s="112"/>
      <c r="AJ788" s="112"/>
      <c r="AK788" s="112"/>
      <c r="AL788" s="112"/>
      <c r="AM788" s="112"/>
      <c r="AN788" s="112"/>
      <c r="AO788" s="112"/>
      <c r="AP788" s="112"/>
      <c r="AQ788" s="112"/>
      <c r="AR788" s="112"/>
    </row>
    <row r="789" spans="1:44" ht="12.75" customHeight="1" x14ac:dyDescent="0.25">
      <c r="A789" s="236"/>
      <c r="B789" s="236"/>
      <c r="C789" s="298"/>
      <c r="D789" s="300"/>
      <c r="E789" s="300"/>
      <c r="F789" s="300"/>
      <c r="G789" s="300"/>
      <c r="H789" s="300"/>
      <c r="I789" s="236"/>
      <c r="J789" s="112"/>
      <c r="K789" s="112"/>
      <c r="L789" s="112"/>
      <c r="M789" s="112"/>
      <c r="N789" s="112"/>
      <c r="O789" s="112"/>
      <c r="P789" s="112"/>
      <c r="Q789" s="112"/>
      <c r="R789" s="112"/>
      <c r="S789" s="112"/>
      <c r="T789" s="112"/>
      <c r="U789" s="112"/>
      <c r="V789" s="112"/>
      <c r="W789" s="112"/>
      <c r="X789" s="112"/>
      <c r="Y789" s="112"/>
      <c r="Z789" s="112"/>
      <c r="AA789" s="112"/>
      <c r="AB789" s="112"/>
      <c r="AC789" s="112"/>
      <c r="AD789" s="112"/>
      <c r="AE789" s="112"/>
      <c r="AF789" s="112"/>
      <c r="AG789" s="112"/>
      <c r="AH789" s="112"/>
      <c r="AI789" s="112"/>
      <c r="AJ789" s="112"/>
      <c r="AK789" s="112"/>
      <c r="AL789" s="112"/>
      <c r="AM789" s="112"/>
      <c r="AN789" s="112"/>
      <c r="AO789" s="112"/>
      <c r="AP789" s="112"/>
      <c r="AQ789" s="112"/>
      <c r="AR789" s="112"/>
    </row>
    <row r="790" spans="1:44" ht="12.75" customHeight="1" x14ac:dyDescent="0.25">
      <c r="A790" s="236"/>
      <c r="B790" s="236"/>
      <c r="C790" s="298"/>
      <c r="D790" s="300"/>
      <c r="E790" s="300"/>
      <c r="F790" s="300"/>
      <c r="G790" s="300"/>
      <c r="H790" s="300"/>
      <c r="I790" s="236"/>
      <c r="J790" s="112"/>
      <c r="K790" s="112"/>
      <c r="L790" s="112"/>
      <c r="M790" s="112"/>
      <c r="N790" s="112"/>
      <c r="O790" s="112"/>
      <c r="P790" s="112"/>
      <c r="Q790" s="112"/>
      <c r="R790" s="112"/>
      <c r="S790" s="112"/>
      <c r="T790" s="112"/>
      <c r="U790" s="112"/>
      <c r="V790" s="112"/>
      <c r="W790" s="112"/>
      <c r="X790" s="112"/>
      <c r="Y790" s="112"/>
      <c r="Z790" s="112"/>
      <c r="AA790" s="112"/>
      <c r="AB790" s="112"/>
      <c r="AC790" s="112"/>
      <c r="AD790" s="112"/>
      <c r="AE790" s="112"/>
      <c r="AF790" s="112"/>
      <c r="AG790" s="112"/>
      <c r="AH790" s="112"/>
      <c r="AI790" s="112"/>
      <c r="AJ790" s="112"/>
      <c r="AK790" s="112"/>
      <c r="AL790" s="112"/>
      <c r="AM790" s="112"/>
      <c r="AN790" s="112"/>
      <c r="AO790" s="112"/>
      <c r="AP790" s="112"/>
      <c r="AQ790" s="112"/>
      <c r="AR790" s="112"/>
    </row>
    <row r="791" spans="1:44" ht="12.75" customHeight="1" x14ac:dyDescent="0.25">
      <c r="A791" s="236"/>
      <c r="B791" s="236"/>
      <c r="C791" s="298"/>
      <c r="D791" s="300"/>
      <c r="E791" s="300"/>
      <c r="F791" s="300"/>
      <c r="G791" s="300"/>
      <c r="H791" s="300"/>
      <c r="I791" s="236"/>
      <c r="J791" s="112"/>
      <c r="K791" s="112"/>
      <c r="L791" s="112"/>
      <c r="M791" s="112"/>
      <c r="N791" s="112"/>
      <c r="O791" s="112"/>
      <c r="P791" s="112"/>
      <c r="Q791" s="112"/>
      <c r="R791" s="112"/>
      <c r="S791" s="112"/>
      <c r="T791" s="112"/>
      <c r="U791" s="112"/>
      <c r="V791" s="112"/>
      <c r="W791" s="112"/>
      <c r="X791" s="112"/>
      <c r="Y791" s="112"/>
      <c r="Z791" s="112"/>
      <c r="AA791" s="112"/>
      <c r="AB791" s="112"/>
      <c r="AC791" s="112"/>
      <c r="AD791" s="112"/>
      <c r="AE791" s="112"/>
      <c r="AF791" s="112"/>
      <c r="AG791" s="112"/>
      <c r="AH791" s="112"/>
      <c r="AI791" s="112"/>
      <c r="AJ791" s="112"/>
      <c r="AK791" s="112"/>
      <c r="AL791" s="112"/>
      <c r="AM791" s="112"/>
      <c r="AN791" s="112"/>
      <c r="AO791" s="112"/>
      <c r="AP791" s="112"/>
      <c r="AQ791" s="112"/>
      <c r="AR791" s="112"/>
    </row>
    <row r="792" spans="1:44" ht="12.75" customHeight="1" x14ac:dyDescent="0.25">
      <c r="A792" s="236"/>
      <c r="B792" s="236"/>
      <c r="C792" s="298"/>
      <c r="D792" s="300"/>
      <c r="E792" s="300"/>
      <c r="F792" s="300"/>
      <c r="G792" s="300"/>
      <c r="H792" s="300"/>
      <c r="I792" s="236"/>
      <c r="J792" s="112"/>
      <c r="K792" s="112"/>
      <c r="L792" s="112"/>
      <c r="M792" s="112"/>
      <c r="N792" s="112"/>
      <c r="O792" s="112"/>
      <c r="P792" s="112"/>
      <c r="Q792" s="112"/>
      <c r="R792" s="112"/>
      <c r="S792" s="112"/>
      <c r="T792" s="112"/>
      <c r="U792" s="112"/>
      <c r="V792" s="112"/>
      <c r="W792" s="112"/>
      <c r="X792" s="112"/>
      <c r="Y792" s="112"/>
      <c r="Z792" s="112"/>
      <c r="AA792" s="112"/>
      <c r="AB792" s="112"/>
      <c r="AC792" s="112"/>
      <c r="AD792" s="112"/>
      <c r="AE792" s="112"/>
      <c r="AF792" s="112"/>
      <c r="AG792" s="112"/>
      <c r="AH792" s="112"/>
      <c r="AI792" s="112"/>
      <c r="AJ792" s="112"/>
      <c r="AK792" s="112"/>
      <c r="AL792" s="112"/>
      <c r="AM792" s="112"/>
      <c r="AN792" s="112"/>
      <c r="AO792" s="112"/>
      <c r="AP792" s="112"/>
      <c r="AQ792" s="112"/>
      <c r="AR792" s="112"/>
    </row>
    <row r="793" spans="1:44" ht="12.75" customHeight="1" x14ac:dyDescent="0.25">
      <c r="A793" s="236"/>
      <c r="B793" s="236"/>
      <c r="C793" s="298"/>
      <c r="D793" s="300"/>
      <c r="E793" s="300"/>
      <c r="F793" s="300"/>
      <c r="G793" s="300"/>
      <c r="H793" s="300"/>
      <c r="I793" s="236"/>
      <c r="J793" s="112"/>
      <c r="K793" s="112"/>
      <c r="L793" s="112"/>
      <c r="M793" s="112"/>
      <c r="N793" s="112"/>
      <c r="O793" s="112"/>
      <c r="P793" s="112"/>
      <c r="Q793" s="112"/>
      <c r="R793" s="112"/>
      <c r="S793" s="112"/>
      <c r="T793" s="112"/>
      <c r="U793" s="112"/>
      <c r="V793" s="112"/>
      <c r="W793" s="112"/>
      <c r="X793" s="112"/>
      <c r="Y793" s="112"/>
      <c r="Z793" s="112"/>
      <c r="AA793" s="112"/>
      <c r="AB793" s="112"/>
      <c r="AC793" s="112"/>
      <c r="AD793" s="112"/>
      <c r="AE793" s="112"/>
      <c r="AF793" s="112"/>
      <c r="AG793" s="112"/>
      <c r="AH793" s="112"/>
      <c r="AI793" s="112"/>
      <c r="AJ793" s="112"/>
      <c r="AK793" s="112"/>
      <c r="AL793" s="112"/>
      <c r="AM793" s="112"/>
      <c r="AN793" s="112"/>
      <c r="AO793" s="112"/>
      <c r="AP793" s="112"/>
      <c r="AQ793" s="112"/>
      <c r="AR793" s="112"/>
    </row>
    <row r="794" spans="1:44" ht="12.75" customHeight="1" x14ac:dyDescent="0.25">
      <c r="A794" s="236"/>
      <c r="B794" s="236"/>
      <c r="C794" s="298"/>
      <c r="D794" s="300"/>
      <c r="E794" s="300"/>
      <c r="F794" s="300"/>
      <c r="G794" s="300"/>
      <c r="H794" s="300"/>
      <c r="I794" s="236"/>
      <c r="J794" s="112"/>
      <c r="K794" s="112"/>
      <c r="L794" s="112"/>
      <c r="M794" s="112"/>
      <c r="N794" s="112"/>
      <c r="O794" s="112"/>
      <c r="P794" s="112"/>
      <c r="Q794" s="112"/>
      <c r="R794" s="112"/>
      <c r="S794" s="112"/>
      <c r="T794" s="112"/>
      <c r="U794" s="112"/>
      <c r="V794" s="112"/>
      <c r="W794" s="112"/>
      <c r="X794" s="112"/>
      <c r="Y794" s="112"/>
      <c r="Z794" s="112"/>
      <c r="AA794" s="112"/>
      <c r="AB794" s="112"/>
      <c r="AC794" s="112"/>
      <c r="AD794" s="112"/>
      <c r="AE794" s="112"/>
      <c r="AF794" s="112"/>
      <c r="AG794" s="112"/>
      <c r="AH794" s="112"/>
      <c r="AI794" s="112"/>
      <c r="AJ794" s="112"/>
      <c r="AK794" s="112"/>
      <c r="AL794" s="112"/>
      <c r="AM794" s="112"/>
      <c r="AN794" s="112"/>
      <c r="AO794" s="112"/>
      <c r="AP794" s="112"/>
      <c r="AQ794" s="112"/>
      <c r="AR794" s="112"/>
    </row>
    <row r="795" spans="1:44" ht="12.75" customHeight="1" x14ac:dyDescent="0.25">
      <c r="A795" s="236"/>
      <c r="B795" s="236"/>
      <c r="C795" s="298"/>
      <c r="D795" s="300"/>
      <c r="E795" s="300"/>
      <c r="F795" s="300"/>
      <c r="G795" s="300"/>
      <c r="H795" s="300"/>
      <c r="I795" s="236"/>
      <c r="J795" s="112"/>
      <c r="K795" s="112"/>
      <c r="L795" s="112"/>
      <c r="M795" s="112"/>
      <c r="N795" s="112"/>
      <c r="O795" s="112"/>
      <c r="P795" s="112"/>
      <c r="Q795" s="112"/>
      <c r="R795" s="112"/>
      <c r="S795" s="112"/>
      <c r="T795" s="112"/>
      <c r="U795" s="112"/>
      <c r="V795" s="112"/>
      <c r="W795" s="112"/>
      <c r="X795" s="112"/>
      <c r="Y795" s="112"/>
      <c r="Z795" s="112"/>
      <c r="AA795" s="112"/>
      <c r="AB795" s="112"/>
      <c r="AC795" s="112"/>
      <c r="AD795" s="112"/>
      <c r="AE795" s="112"/>
      <c r="AF795" s="112"/>
      <c r="AG795" s="112"/>
      <c r="AH795" s="112"/>
      <c r="AI795" s="112"/>
      <c r="AJ795" s="112"/>
      <c r="AK795" s="112"/>
      <c r="AL795" s="112"/>
      <c r="AM795" s="112"/>
      <c r="AN795" s="112"/>
      <c r="AO795" s="112"/>
      <c r="AP795" s="112"/>
      <c r="AQ795" s="112"/>
      <c r="AR795" s="112"/>
    </row>
    <row r="796" spans="1:44" ht="12.75" customHeight="1" x14ac:dyDescent="0.25">
      <c r="A796" s="236"/>
      <c r="B796" s="236"/>
      <c r="C796" s="298"/>
      <c r="D796" s="300"/>
      <c r="E796" s="300"/>
      <c r="F796" s="300"/>
      <c r="G796" s="300"/>
      <c r="H796" s="300"/>
      <c r="I796" s="236"/>
      <c r="J796" s="112"/>
      <c r="K796" s="112"/>
      <c r="L796" s="112"/>
      <c r="M796" s="112"/>
      <c r="N796" s="112"/>
      <c r="O796" s="112"/>
      <c r="P796" s="112"/>
      <c r="Q796" s="112"/>
      <c r="R796" s="112"/>
      <c r="S796" s="112"/>
      <c r="T796" s="112"/>
      <c r="U796" s="112"/>
      <c r="V796" s="112"/>
      <c r="W796" s="112"/>
      <c r="X796" s="112"/>
      <c r="Y796" s="112"/>
      <c r="Z796" s="112"/>
      <c r="AA796" s="112"/>
      <c r="AB796" s="112"/>
      <c r="AC796" s="112"/>
      <c r="AD796" s="112"/>
      <c r="AE796" s="112"/>
      <c r="AF796" s="112"/>
      <c r="AG796" s="112"/>
      <c r="AH796" s="112"/>
      <c r="AI796" s="112"/>
      <c r="AJ796" s="112"/>
      <c r="AK796" s="112"/>
      <c r="AL796" s="112"/>
      <c r="AM796" s="112"/>
      <c r="AN796" s="112"/>
      <c r="AO796" s="112"/>
      <c r="AP796" s="112"/>
      <c r="AQ796" s="112"/>
      <c r="AR796" s="112"/>
    </row>
    <row r="797" spans="1:44" ht="12.75" customHeight="1" x14ac:dyDescent="0.25">
      <c r="A797" s="236"/>
      <c r="B797" s="236"/>
      <c r="C797" s="298"/>
      <c r="D797" s="300"/>
      <c r="E797" s="300"/>
      <c r="F797" s="300"/>
      <c r="G797" s="300"/>
      <c r="H797" s="300"/>
      <c r="I797" s="236"/>
      <c r="J797" s="112"/>
      <c r="K797" s="112"/>
      <c r="L797" s="112"/>
      <c r="M797" s="112"/>
      <c r="N797" s="112"/>
      <c r="O797" s="112"/>
      <c r="P797" s="112"/>
      <c r="Q797" s="112"/>
      <c r="R797" s="112"/>
      <c r="S797" s="112"/>
      <c r="T797" s="112"/>
      <c r="U797" s="112"/>
      <c r="V797" s="112"/>
      <c r="W797" s="112"/>
      <c r="X797" s="112"/>
      <c r="Y797" s="112"/>
      <c r="Z797" s="112"/>
      <c r="AA797" s="112"/>
      <c r="AB797" s="112"/>
      <c r="AC797" s="112"/>
      <c r="AD797" s="112"/>
      <c r="AE797" s="112"/>
      <c r="AF797" s="112"/>
      <c r="AG797" s="112"/>
      <c r="AH797" s="112"/>
      <c r="AI797" s="112"/>
      <c r="AJ797" s="112"/>
      <c r="AK797" s="112"/>
      <c r="AL797" s="112"/>
      <c r="AM797" s="112"/>
      <c r="AN797" s="112"/>
      <c r="AO797" s="112"/>
      <c r="AP797" s="112"/>
      <c r="AQ797" s="112"/>
      <c r="AR797" s="112"/>
    </row>
    <row r="798" spans="1:44" ht="12.75" customHeight="1" x14ac:dyDescent="0.25">
      <c r="A798" s="236"/>
      <c r="B798" s="236"/>
      <c r="C798" s="298"/>
      <c r="D798" s="300"/>
      <c r="E798" s="300"/>
      <c r="F798" s="300"/>
      <c r="G798" s="300"/>
      <c r="H798" s="300"/>
      <c r="I798" s="236"/>
      <c r="J798" s="112"/>
      <c r="K798" s="112"/>
      <c r="L798" s="112"/>
      <c r="M798" s="112"/>
      <c r="N798" s="112"/>
      <c r="O798" s="112"/>
      <c r="P798" s="112"/>
      <c r="Q798" s="112"/>
      <c r="R798" s="112"/>
      <c r="S798" s="112"/>
      <c r="T798" s="112"/>
      <c r="U798" s="112"/>
      <c r="V798" s="112"/>
      <c r="W798" s="112"/>
      <c r="X798" s="112"/>
      <c r="Y798" s="112"/>
      <c r="Z798" s="112"/>
      <c r="AA798" s="112"/>
      <c r="AB798" s="112"/>
      <c r="AC798" s="112"/>
      <c r="AD798" s="112"/>
      <c r="AE798" s="112"/>
      <c r="AF798" s="112"/>
      <c r="AG798" s="112"/>
      <c r="AH798" s="112"/>
      <c r="AI798" s="112"/>
      <c r="AJ798" s="112"/>
      <c r="AK798" s="112"/>
      <c r="AL798" s="112"/>
      <c r="AM798" s="112"/>
      <c r="AN798" s="112"/>
      <c r="AO798" s="112"/>
      <c r="AP798" s="112"/>
      <c r="AQ798" s="112"/>
      <c r="AR798" s="112"/>
    </row>
    <row r="799" spans="1:44" ht="12.75" customHeight="1" x14ac:dyDescent="0.25">
      <c r="A799" s="236"/>
      <c r="B799" s="236"/>
      <c r="C799" s="298"/>
      <c r="D799" s="300"/>
      <c r="E799" s="300"/>
      <c r="F799" s="300"/>
      <c r="G799" s="300"/>
      <c r="H799" s="300"/>
      <c r="I799" s="236"/>
      <c r="J799" s="112"/>
      <c r="K799" s="112"/>
      <c r="L799" s="112"/>
      <c r="M799" s="112"/>
      <c r="N799" s="112"/>
      <c r="O799" s="112"/>
      <c r="P799" s="112"/>
      <c r="Q799" s="112"/>
      <c r="R799" s="112"/>
      <c r="S799" s="112"/>
      <c r="T799" s="112"/>
      <c r="U799" s="112"/>
      <c r="V799" s="112"/>
      <c r="W799" s="112"/>
      <c r="X799" s="112"/>
      <c r="Y799" s="112"/>
      <c r="Z799" s="112"/>
      <c r="AA799" s="112"/>
      <c r="AB799" s="112"/>
      <c r="AC799" s="112"/>
      <c r="AD799" s="112"/>
      <c r="AE799" s="112"/>
      <c r="AF799" s="112"/>
      <c r="AG799" s="112"/>
      <c r="AH799" s="112"/>
      <c r="AI799" s="112"/>
      <c r="AJ799" s="112"/>
      <c r="AK799" s="112"/>
      <c r="AL799" s="112"/>
      <c r="AM799" s="112"/>
      <c r="AN799" s="112"/>
      <c r="AO799" s="112"/>
      <c r="AP799" s="112"/>
      <c r="AQ799" s="112"/>
      <c r="AR799" s="112"/>
    </row>
    <row r="800" spans="1:44" ht="12.75" customHeight="1" x14ac:dyDescent="0.25">
      <c r="A800" s="236"/>
      <c r="B800" s="236"/>
      <c r="C800" s="298"/>
      <c r="D800" s="300"/>
      <c r="E800" s="300"/>
      <c r="F800" s="300"/>
      <c r="G800" s="300"/>
      <c r="H800" s="300"/>
      <c r="I800" s="236"/>
      <c r="J800" s="112"/>
      <c r="K800" s="112"/>
      <c r="L800" s="112"/>
      <c r="M800" s="112"/>
      <c r="N800" s="112"/>
      <c r="O800" s="112"/>
      <c r="P800" s="112"/>
      <c r="Q800" s="112"/>
      <c r="R800" s="112"/>
      <c r="S800" s="112"/>
      <c r="T800" s="112"/>
      <c r="U800" s="112"/>
      <c r="V800" s="112"/>
      <c r="W800" s="112"/>
      <c r="X800" s="112"/>
      <c r="Y800" s="112"/>
      <c r="Z800" s="112"/>
      <c r="AA800" s="112"/>
      <c r="AB800" s="112"/>
      <c r="AC800" s="112"/>
      <c r="AD800" s="112"/>
      <c r="AE800" s="112"/>
      <c r="AF800" s="112"/>
      <c r="AG800" s="112"/>
      <c r="AH800" s="112"/>
      <c r="AI800" s="112"/>
      <c r="AJ800" s="112"/>
      <c r="AK800" s="112"/>
      <c r="AL800" s="112"/>
      <c r="AM800" s="112"/>
      <c r="AN800" s="112"/>
      <c r="AO800" s="112"/>
      <c r="AP800" s="112"/>
      <c r="AQ800" s="112"/>
      <c r="AR800" s="112"/>
    </row>
    <row r="801" spans="1:44" ht="12.75" customHeight="1" x14ac:dyDescent="0.25">
      <c r="A801" s="236"/>
      <c r="B801" s="236"/>
      <c r="C801" s="298"/>
      <c r="D801" s="300"/>
      <c r="E801" s="300"/>
      <c r="F801" s="300"/>
      <c r="G801" s="300"/>
      <c r="H801" s="300"/>
      <c r="I801" s="236"/>
      <c r="J801" s="112"/>
      <c r="K801" s="112"/>
      <c r="L801" s="112"/>
      <c r="M801" s="112"/>
      <c r="N801" s="112"/>
      <c r="O801" s="112"/>
      <c r="P801" s="112"/>
      <c r="Q801" s="112"/>
      <c r="R801" s="112"/>
      <c r="S801" s="112"/>
      <c r="T801" s="112"/>
      <c r="U801" s="112"/>
      <c r="V801" s="112"/>
      <c r="W801" s="112"/>
      <c r="X801" s="112"/>
      <c r="Y801" s="112"/>
      <c r="Z801" s="112"/>
      <c r="AA801" s="112"/>
      <c r="AB801" s="112"/>
      <c r="AC801" s="112"/>
      <c r="AD801" s="112"/>
      <c r="AE801" s="112"/>
      <c r="AF801" s="112"/>
      <c r="AG801" s="112"/>
      <c r="AH801" s="112"/>
      <c r="AI801" s="112"/>
      <c r="AJ801" s="112"/>
      <c r="AK801" s="112"/>
      <c r="AL801" s="112"/>
      <c r="AM801" s="112"/>
      <c r="AN801" s="112"/>
      <c r="AO801" s="112"/>
      <c r="AP801" s="112"/>
      <c r="AQ801" s="112"/>
      <c r="AR801" s="112"/>
    </row>
    <row r="802" spans="1:44" ht="12.75" customHeight="1" x14ac:dyDescent="0.25">
      <c r="A802" s="236"/>
      <c r="B802" s="236"/>
      <c r="C802" s="298"/>
      <c r="D802" s="300"/>
      <c r="E802" s="300"/>
      <c r="F802" s="300"/>
      <c r="G802" s="300"/>
      <c r="H802" s="300"/>
      <c r="I802" s="236"/>
      <c r="J802" s="112"/>
      <c r="K802" s="112"/>
      <c r="L802" s="112"/>
      <c r="M802" s="112"/>
      <c r="N802" s="112"/>
      <c r="O802" s="112"/>
      <c r="P802" s="112"/>
      <c r="Q802" s="112"/>
      <c r="R802" s="112"/>
      <c r="S802" s="112"/>
      <c r="T802" s="112"/>
      <c r="U802" s="112"/>
      <c r="V802" s="112"/>
      <c r="W802" s="112"/>
      <c r="X802" s="112"/>
      <c r="Y802" s="112"/>
      <c r="Z802" s="112"/>
      <c r="AA802" s="112"/>
      <c r="AB802" s="112"/>
      <c r="AC802" s="112"/>
      <c r="AD802" s="112"/>
      <c r="AE802" s="112"/>
      <c r="AF802" s="112"/>
      <c r="AG802" s="112"/>
      <c r="AH802" s="112"/>
      <c r="AI802" s="112"/>
      <c r="AJ802" s="112"/>
      <c r="AK802" s="112"/>
      <c r="AL802" s="112"/>
      <c r="AM802" s="112"/>
      <c r="AN802" s="112"/>
      <c r="AO802" s="112"/>
      <c r="AP802" s="112"/>
      <c r="AQ802" s="112"/>
      <c r="AR802" s="112"/>
    </row>
    <row r="803" spans="1:44" ht="12.75" customHeight="1" x14ac:dyDescent="0.25">
      <c r="A803" s="236"/>
      <c r="B803" s="236"/>
      <c r="C803" s="298"/>
      <c r="D803" s="300"/>
      <c r="E803" s="300"/>
      <c r="F803" s="300"/>
      <c r="G803" s="300"/>
      <c r="H803" s="300"/>
      <c r="I803" s="236"/>
      <c r="J803" s="112"/>
      <c r="K803" s="112"/>
      <c r="L803" s="112"/>
      <c r="M803" s="112"/>
      <c r="N803" s="112"/>
      <c r="O803" s="112"/>
      <c r="P803" s="112"/>
      <c r="Q803" s="112"/>
      <c r="R803" s="112"/>
      <c r="S803" s="112"/>
      <c r="T803" s="112"/>
      <c r="U803" s="112"/>
      <c r="V803" s="112"/>
      <c r="W803" s="112"/>
      <c r="X803" s="112"/>
      <c r="Y803" s="112"/>
      <c r="Z803" s="112"/>
      <c r="AA803" s="112"/>
      <c r="AB803" s="112"/>
      <c r="AC803" s="112"/>
      <c r="AD803" s="112"/>
      <c r="AE803" s="112"/>
      <c r="AF803" s="112"/>
      <c r="AG803" s="112"/>
      <c r="AH803" s="112"/>
      <c r="AI803" s="112"/>
      <c r="AJ803" s="112"/>
      <c r="AK803" s="112"/>
      <c r="AL803" s="112"/>
      <c r="AM803" s="112"/>
      <c r="AN803" s="112"/>
      <c r="AO803" s="112"/>
      <c r="AP803" s="112"/>
      <c r="AQ803" s="112"/>
      <c r="AR803" s="112"/>
    </row>
    <row r="804" spans="1:44" ht="12.75" customHeight="1" x14ac:dyDescent="0.25">
      <c r="A804" s="236"/>
      <c r="B804" s="236"/>
      <c r="C804" s="298"/>
      <c r="D804" s="300"/>
      <c r="E804" s="300"/>
      <c r="F804" s="300"/>
      <c r="G804" s="300"/>
      <c r="H804" s="300"/>
      <c r="I804" s="236"/>
      <c r="J804" s="112"/>
      <c r="K804" s="112"/>
      <c r="L804" s="112"/>
      <c r="M804" s="112"/>
      <c r="N804" s="112"/>
      <c r="O804" s="112"/>
      <c r="P804" s="112"/>
      <c r="Q804" s="112"/>
      <c r="R804" s="112"/>
      <c r="S804" s="112"/>
      <c r="T804" s="112"/>
      <c r="U804" s="112"/>
      <c r="V804" s="112"/>
      <c r="W804" s="112"/>
      <c r="X804" s="112"/>
      <c r="Y804" s="112"/>
      <c r="Z804" s="112"/>
      <c r="AA804" s="112"/>
      <c r="AB804" s="112"/>
      <c r="AC804" s="112"/>
      <c r="AD804" s="112"/>
      <c r="AE804" s="112"/>
      <c r="AF804" s="112"/>
      <c r="AG804" s="112"/>
      <c r="AH804" s="112"/>
      <c r="AI804" s="112"/>
      <c r="AJ804" s="112"/>
      <c r="AK804" s="112"/>
      <c r="AL804" s="112"/>
      <c r="AM804" s="112"/>
      <c r="AN804" s="112"/>
      <c r="AO804" s="112"/>
      <c r="AP804" s="112"/>
      <c r="AQ804" s="112"/>
      <c r="AR804" s="112"/>
    </row>
    <row r="805" spans="1:44" ht="12.75" customHeight="1" x14ac:dyDescent="0.25">
      <c r="A805" s="236"/>
      <c r="B805" s="236"/>
      <c r="C805" s="298"/>
      <c r="D805" s="300"/>
      <c r="E805" s="300"/>
      <c r="F805" s="300"/>
      <c r="G805" s="300"/>
      <c r="H805" s="300"/>
      <c r="I805" s="236"/>
      <c r="J805" s="112"/>
      <c r="K805" s="112"/>
      <c r="L805" s="112"/>
      <c r="M805" s="112"/>
      <c r="N805" s="112"/>
      <c r="O805" s="112"/>
      <c r="P805" s="112"/>
      <c r="Q805" s="112"/>
      <c r="R805" s="112"/>
      <c r="S805" s="112"/>
      <c r="T805" s="112"/>
      <c r="U805" s="112"/>
      <c r="V805" s="112"/>
      <c r="W805" s="112"/>
      <c r="X805" s="112"/>
      <c r="Y805" s="112"/>
      <c r="Z805" s="112"/>
      <c r="AA805" s="112"/>
      <c r="AB805" s="112"/>
      <c r="AC805" s="112"/>
      <c r="AD805" s="112"/>
      <c r="AE805" s="112"/>
      <c r="AF805" s="112"/>
      <c r="AG805" s="112"/>
      <c r="AH805" s="112"/>
      <c r="AI805" s="112"/>
      <c r="AJ805" s="112"/>
      <c r="AK805" s="112"/>
      <c r="AL805" s="112"/>
      <c r="AM805" s="112"/>
      <c r="AN805" s="112"/>
      <c r="AO805" s="112"/>
      <c r="AP805" s="112"/>
      <c r="AQ805" s="112"/>
      <c r="AR805" s="112"/>
    </row>
    <row r="806" spans="1:44" ht="12.75" customHeight="1" x14ac:dyDescent="0.25">
      <c r="A806" s="236"/>
      <c r="B806" s="236"/>
      <c r="C806" s="298"/>
      <c r="D806" s="300"/>
      <c r="E806" s="300"/>
      <c r="F806" s="300"/>
      <c r="G806" s="300"/>
      <c r="H806" s="300"/>
      <c r="I806" s="236"/>
      <c r="J806" s="112"/>
      <c r="K806" s="112"/>
      <c r="L806" s="112"/>
      <c r="M806" s="112"/>
      <c r="N806" s="112"/>
      <c r="O806" s="112"/>
      <c r="P806" s="112"/>
      <c r="Q806" s="112"/>
      <c r="R806" s="112"/>
      <c r="S806" s="112"/>
      <c r="T806" s="112"/>
      <c r="U806" s="112"/>
      <c r="V806" s="112"/>
      <c r="W806" s="112"/>
      <c r="X806" s="112"/>
      <c r="Y806" s="112"/>
      <c r="Z806" s="112"/>
      <c r="AA806" s="112"/>
      <c r="AB806" s="112"/>
      <c r="AC806" s="112"/>
      <c r="AD806" s="112"/>
      <c r="AE806" s="112"/>
      <c r="AF806" s="112"/>
      <c r="AG806" s="112"/>
      <c r="AH806" s="112"/>
      <c r="AI806" s="112"/>
      <c r="AJ806" s="112"/>
      <c r="AK806" s="112"/>
      <c r="AL806" s="112"/>
      <c r="AM806" s="112"/>
      <c r="AN806" s="112"/>
      <c r="AO806" s="112"/>
      <c r="AP806" s="112"/>
      <c r="AQ806" s="112"/>
      <c r="AR806" s="112"/>
    </row>
    <row r="807" spans="1:44" ht="12.75" customHeight="1" x14ac:dyDescent="0.25">
      <c r="A807" s="236"/>
      <c r="B807" s="236"/>
      <c r="C807" s="298"/>
      <c r="D807" s="300"/>
      <c r="E807" s="300"/>
      <c r="F807" s="300"/>
      <c r="G807" s="300"/>
      <c r="H807" s="300"/>
      <c r="I807" s="236"/>
      <c r="J807" s="112"/>
      <c r="K807" s="112"/>
      <c r="L807" s="112"/>
      <c r="M807" s="112"/>
      <c r="N807" s="112"/>
      <c r="O807" s="112"/>
      <c r="P807" s="112"/>
      <c r="Q807" s="112"/>
      <c r="R807" s="112"/>
      <c r="S807" s="112"/>
      <c r="T807" s="112"/>
      <c r="U807" s="112"/>
      <c r="V807" s="112"/>
      <c r="W807" s="112"/>
      <c r="X807" s="112"/>
      <c r="Y807" s="112"/>
      <c r="Z807" s="112"/>
      <c r="AA807" s="112"/>
      <c r="AB807" s="112"/>
      <c r="AC807" s="112"/>
      <c r="AD807" s="112"/>
      <c r="AE807" s="112"/>
      <c r="AF807" s="112"/>
      <c r="AG807" s="112"/>
      <c r="AH807" s="112"/>
      <c r="AI807" s="112"/>
      <c r="AJ807" s="112"/>
      <c r="AK807" s="112"/>
      <c r="AL807" s="112"/>
      <c r="AM807" s="112"/>
      <c r="AN807" s="112"/>
      <c r="AO807" s="112"/>
      <c r="AP807" s="112"/>
      <c r="AQ807" s="112"/>
      <c r="AR807" s="112"/>
    </row>
    <row r="808" spans="1:44" ht="12.75" customHeight="1" x14ac:dyDescent="0.25">
      <c r="A808" s="236"/>
      <c r="B808" s="236"/>
      <c r="C808" s="298"/>
      <c r="D808" s="300"/>
      <c r="E808" s="300"/>
      <c r="F808" s="300"/>
      <c r="G808" s="300"/>
      <c r="H808" s="300"/>
      <c r="I808" s="236"/>
      <c r="J808" s="112"/>
      <c r="K808" s="112"/>
      <c r="L808" s="112"/>
      <c r="M808" s="112"/>
      <c r="N808" s="112"/>
      <c r="O808" s="112"/>
      <c r="P808" s="112"/>
      <c r="Q808" s="112"/>
      <c r="R808" s="112"/>
      <c r="S808" s="112"/>
      <c r="T808" s="112"/>
      <c r="U808" s="112"/>
      <c r="V808" s="112"/>
      <c r="W808" s="112"/>
      <c r="X808" s="112"/>
      <c r="Y808" s="112"/>
      <c r="Z808" s="112"/>
      <c r="AA808" s="112"/>
      <c r="AB808" s="112"/>
      <c r="AC808" s="112"/>
      <c r="AD808" s="112"/>
      <c r="AE808" s="112"/>
      <c r="AF808" s="112"/>
      <c r="AG808" s="112"/>
      <c r="AH808" s="112"/>
      <c r="AI808" s="112"/>
      <c r="AJ808" s="112"/>
      <c r="AK808" s="112"/>
      <c r="AL808" s="112"/>
      <c r="AM808" s="112"/>
      <c r="AN808" s="112"/>
      <c r="AO808" s="112"/>
      <c r="AP808" s="112"/>
      <c r="AQ808" s="112"/>
      <c r="AR808" s="112"/>
    </row>
    <row r="809" spans="1:44" ht="12.75" customHeight="1" x14ac:dyDescent="0.25">
      <c r="A809" s="236"/>
      <c r="B809" s="236"/>
      <c r="C809" s="298"/>
      <c r="D809" s="300"/>
      <c r="E809" s="300"/>
      <c r="F809" s="300"/>
      <c r="G809" s="300"/>
      <c r="H809" s="300"/>
      <c r="I809" s="236"/>
      <c r="J809" s="112"/>
      <c r="K809" s="112"/>
      <c r="L809" s="112"/>
      <c r="M809" s="112"/>
      <c r="N809" s="112"/>
      <c r="O809" s="112"/>
      <c r="P809" s="112"/>
      <c r="Q809" s="112"/>
      <c r="R809" s="112"/>
      <c r="S809" s="112"/>
      <c r="T809" s="112"/>
      <c r="U809" s="112"/>
      <c r="V809" s="112"/>
      <c r="W809" s="112"/>
      <c r="X809" s="112"/>
      <c r="Y809" s="112"/>
      <c r="Z809" s="112"/>
      <c r="AA809" s="112"/>
      <c r="AB809" s="112"/>
      <c r="AC809" s="112"/>
      <c r="AD809" s="112"/>
      <c r="AE809" s="112"/>
      <c r="AF809" s="112"/>
      <c r="AG809" s="112"/>
      <c r="AH809" s="112"/>
      <c r="AI809" s="112"/>
      <c r="AJ809" s="112"/>
      <c r="AK809" s="112"/>
      <c r="AL809" s="112"/>
      <c r="AM809" s="112"/>
      <c r="AN809" s="112"/>
      <c r="AO809" s="112"/>
      <c r="AP809" s="112"/>
      <c r="AQ809" s="112"/>
      <c r="AR809" s="112"/>
    </row>
    <row r="810" spans="1:44" ht="12.75" customHeight="1" x14ac:dyDescent="0.25">
      <c r="A810" s="236"/>
      <c r="B810" s="236"/>
      <c r="C810" s="298"/>
      <c r="D810" s="300"/>
      <c r="E810" s="300"/>
      <c r="F810" s="300"/>
      <c r="G810" s="300"/>
      <c r="H810" s="300"/>
      <c r="I810" s="236"/>
      <c r="J810" s="112"/>
      <c r="K810" s="112"/>
      <c r="L810" s="112"/>
      <c r="M810" s="112"/>
      <c r="N810" s="112"/>
      <c r="O810" s="112"/>
      <c r="P810" s="112"/>
      <c r="Q810" s="112"/>
      <c r="R810" s="112"/>
      <c r="S810" s="112"/>
      <c r="T810" s="112"/>
      <c r="U810" s="112"/>
      <c r="V810" s="112"/>
      <c r="W810" s="112"/>
      <c r="X810" s="112"/>
      <c r="Y810" s="112"/>
      <c r="Z810" s="112"/>
      <c r="AA810" s="112"/>
      <c r="AB810" s="112"/>
      <c r="AC810" s="112"/>
      <c r="AD810" s="112"/>
      <c r="AE810" s="112"/>
      <c r="AF810" s="112"/>
      <c r="AG810" s="112"/>
      <c r="AH810" s="112"/>
      <c r="AI810" s="112"/>
      <c r="AJ810" s="112"/>
      <c r="AK810" s="112"/>
      <c r="AL810" s="112"/>
      <c r="AM810" s="112"/>
      <c r="AN810" s="112"/>
      <c r="AO810" s="112"/>
      <c r="AP810" s="112"/>
      <c r="AQ810" s="112"/>
      <c r="AR810" s="112"/>
    </row>
    <row r="811" spans="1:44" ht="12.75" customHeight="1" x14ac:dyDescent="0.25">
      <c r="A811" s="236"/>
      <c r="B811" s="236"/>
      <c r="C811" s="298"/>
      <c r="D811" s="300"/>
      <c r="E811" s="300"/>
      <c r="F811" s="300"/>
      <c r="G811" s="300"/>
      <c r="H811" s="300"/>
      <c r="I811" s="236"/>
      <c r="J811" s="112"/>
      <c r="K811" s="112"/>
      <c r="L811" s="112"/>
      <c r="M811" s="112"/>
      <c r="N811" s="112"/>
      <c r="O811" s="112"/>
      <c r="P811" s="112"/>
      <c r="Q811" s="112"/>
      <c r="R811" s="112"/>
      <c r="S811" s="112"/>
      <c r="T811" s="112"/>
      <c r="U811" s="112"/>
      <c r="V811" s="112"/>
      <c r="W811" s="112"/>
      <c r="X811" s="112"/>
      <c r="Y811" s="112"/>
      <c r="Z811" s="112"/>
      <c r="AA811" s="112"/>
      <c r="AB811" s="112"/>
      <c r="AC811" s="112"/>
      <c r="AD811" s="112"/>
      <c r="AE811" s="112"/>
      <c r="AF811" s="112"/>
      <c r="AG811" s="112"/>
      <c r="AH811" s="112"/>
      <c r="AI811" s="112"/>
      <c r="AJ811" s="112"/>
      <c r="AK811" s="112"/>
      <c r="AL811" s="112"/>
      <c r="AM811" s="112"/>
      <c r="AN811" s="112"/>
      <c r="AO811" s="112"/>
      <c r="AP811" s="112"/>
      <c r="AQ811" s="112"/>
      <c r="AR811" s="112"/>
    </row>
    <row r="812" spans="1:44" ht="12.75" customHeight="1" x14ac:dyDescent="0.25">
      <c r="A812" s="236"/>
      <c r="B812" s="236"/>
      <c r="C812" s="298"/>
      <c r="D812" s="300"/>
      <c r="E812" s="300"/>
      <c r="F812" s="300"/>
      <c r="G812" s="300"/>
      <c r="H812" s="300"/>
      <c r="I812" s="236"/>
      <c r="J812" s="112"/>
      <c r="K812" s="112"/>
      <c r="L812" s="112"/>
      <c r="M812" s="112"/>
      <c r="N812" s="112"/>
      <c r="O812" s="112"/>
      <c r="P812" s="112"/>
      <c r="Q812" s="112"/>
      <c r="R812" s="112"/>
      <c r="S812" s="112"/>
      <c r="T812" s="112"/>
      <c r="U812" s="112"/>
      <c r="V812" s="112"/>
      <c r="W812" s="112"/>
      <c r="X812" s="112"/>
      <c r="Y812" s="112"/>
      <c r="Z812" s="112"/>
      <c r="AA812" s="112"/>
      <c r="AB812" s="112"/>
      <c r="AC812" s="112"/>
      <c r="AD812" s="112"/>
      <c r="AE812" s="112"/>
      <c r="AF812" s="112"/>
      <c r="AG812" s="112"/>
      <c r="AH812" s="112"/>
      <c r="AI812" s="112"/>
      <c r="AJ812" s="112"/>
      <c r="AK812" s="112"/>
      <c r="AL812" s="112"/>
      <c r="AM812" s="112"/>
      <c r="AN812" s="112"/>
      <c r="AO812" s="112"/>
      <c r="AP812" s="112"/>
      <c r="AQ812" s="112"/>
      <c r="AR812" s="112"/>
    </row>
    <row r="813" spans="1:44" ht="12.75" customHeight="1" x14ac:dyDescent="0.25">
      <c r="A813" s="236"/>
      <c r="B813" s="236"/>
      <c r="C813" s="298"/>
      <c r="D813" s="300"/>
      <c r="E813" s="300"/>
      <c r="F813" s="300"/>
      <c r="G813" s="300"/>
      <c r="H813" s="300"/>
      <c r="I813" s="236"/>
      <c r="J813" s="112"/>
      <c r="K813" s="112"/>
      <c r="L813" s="112"/>
      <c r="M813" s="112"/>
      <c r="N813" s="112"/>
      <c r="O813" s="112"/>
      <c r="P813" s="112"/>
      <c r="Q813" s="112"/>
      <c r="R813" s="112"/>
      <c r="S813" s="112"/>
      <c r="T813" s="112"/>
      <c r="U813" s="112"/>
      <c r="V813" s="112"/>
      <c r="W813" s="112"/>
      <c r="X813" s="112"/>
      <c r="Y813" s="112"/>
      <c r="Z813" s="112"/>
      <c r="AA813" s="112"/>
      <c r="AB813" s="112"/>
      <c r="AC813" s="112"/>
      <c r="AD813" s="112"/>
      <c r="AE813" s="112"/>
      <c r="AF813" s="112"/>
      <c r="AG813" s="112"/>
      <c r="AH813" s="112"/>
      <c r="AI813" s="112"/>
      <c r="AJ813" s="112"/>
      <c r="AK813" s="112"/>
      <c r="AL813" s="112"/>
      <c r="AM813" s="112"/>
      <c r="AN813" s="112"/>
      <c r="AO813" s="112"/>
      <c r="AP813" s="112"/>
      <c r="AQ813" s="112"/>
      <c r="AR813" s="112"/>
    </row>
    <row r="814" spans="1:44" ht="12.75" customHeight="1" x14ac:dyDescent="0.25">
      <c r="A814" s="236"/>
      <c r="B814" s="236"/>
      <c r="C814" s="298"/>
      <c r="D814" s="300"/>
      <c r="E814" s="300"/>
      <c r="F814" s="300"/>
      <c r="G814" s="300"/>
      <c r="H814" s="300"/>
      <c r="I814" s="236"/>
      <c r="J814" s="112"/>
      <c r="K814" s="112"/>
      <c r="L814" s="112"/>
      <c r="M814" s="112"/>
      <c r="N814" s="112"/>
      <c r="O814" s="112"/>
      <c r="P814" s="112"/>
      <c r="Q814" s="112"/>
      <c r="R814" s="112"/>
      <c r="S814" s="112"/>
      <c r="T814" s="112"/>
      <c r="U814" s="112"/>
      <c r="V814" s="112"/>
      <c r="W814" s="112"/>
      <c r="X814" s="112"/>
      <c r="Y814" s="112"/>
      <c r="Z814" s="112"/>
      <c r="AA814" s="112"/>
      <c r="AB814" s="112"/>
      <c r="AC814" s="112"/>
      <c r="AD814" s="112"/>
      <c r="AE814" s="112"/>
      <c r="AF814" s="112"/>
      <c r="AG814" s="112"/>
      <c r="AH814" s="112"/>
      <c r="AI814" s="112"/>
      <c r="AJ814" s="112"/>
      <c r="AK814" s="112"/>
      <c r="AL814" s="112"/>
      <c r="AM814" s="112"/>
      <c r="AN814" s="112"/>
      <c r="AO814" s="112"/>
      <c r="AP814" s="112"/>
      <c r="AQ814" s="112"/>
      <c r="AR814" s="112"/>
    </row>
    <row r="815" spans="1:44" ht="12.75" customHeight="1" x14ac:dyDescent="0.25">
      <c r="A815" s="236"/>
      <c r="B815" s="236"/>
      <c r="C815" s="298"/>
      <c r="D815" s="300"/>
      <c r="E815" s="300"/>
      <c r="F815" s="300"/>
      <c r="G815" s="300"/>
      <c r="H815" s="300"/>
      <c r="I815" s="236"/>
      <c r="J815" s="112"/>
      <c r="K815" s="112"/>
      <c r="L815" s="112"/>
      <c r="M815" s="112"/>
      <c r="N815" s="112"/>
      <c r="O815" s="112"/>
      <c r="P815" s="112"/>
      <c r="Q815" s="112"/>
      <c r="R815" s="112"/>
      <c r="S815" s="112"/>
      <c r="T815" s="112"/>
      <c r="U815" s="112"/>
      <c r="V815" s="112"/>
      <c r="W815" s="112"/>
      <c r="X815" s="112"/>
      <c r="Y815" s="112"/>
      <c r="Z815" s="112"/>
      <c r="AA815" s="112"/>
      <c r="AB815" s="112"/>
      <c r="AC815" s="112"/>
      <c r="AD815" s="112"/>
      <c r="AE815" s="112"/>
      <c r="AF815" s="112"/>
      <c r="AG815" s="112"/>
      <c r="AH815" s="112"/>
      <c r="AI815" s="112"/>
      <c r="AJ815" s="112"/>
      <c r="AK815" s="112"/>
      <c r="AL815" s="112"/>
      <c r="AM815" s="112"/>
      <c r="AN815" s="112"/>
      <c r="AO815" s="112"/>
      <c r="AP815" s="112"/>
      <c r="AQ815" s="112"/>
      <c r="AR815" s="112"/>
    </row>
    <row r="816" spans="1:44" ht="12.75" customHeight="1" x14ac:dyDescent="0.25">
      <c r="A816" s="236"/>
      <c r="B816" s="236"/>
      <c r="C816" s="298"/>
      <c r="D816" s="300"/>
      <c r="E816" s="300"/>
      <c r="F816" s="300"/>
      <c r="G816" s="300"/>
      <c r="H816" s="300"/>
      <c r="I816" s="236"/>
      <c r="J816" s="112"/>
      <c r="K816" s="112"/>
      <c r="L816" s="112"/>
      <c r="M816" s="112"/>
      <c r="N816" s="112"/>
      <c r="O816" s="112"/>
      <c r="P816" s="112"/>
      <c r="Q816" s="112"/>
      <c r="R816" s="112"/>
      <c r="S816" s="112"/>
      <c r="T816" s="112"/>
      <c r="U816" s="112"/>
      <c r="V816" s="112"/>
      <c r="W816" s="112"/>
      <c r="X816" s="112"/>
      <c r="Y816" s="112"/>
      <c r="Z816" s="112"/>
      <c r="AA816" s="112"/>
      <c r="AB816" s="112"/>
      <c r="AC816" s="112"/>
      <c r="AD816" s="112"/>
      <c r="AE816" s="112"/>
      <c r="AF816" s="112"/>
      <c r="AG816" s="112"/>
      <c r="AH816" s="112"/>
      <c r="AI816" s="112"/>
      <c r="AJ816" s="112"/>
      <c r="AK816" s="112"/>
      <c r="AL816" s="112"/>
      <c r="AM816" s="112"/>
      <c r="AN816" s="112"/>
      <c r="AO816" s="112"/>
      <c r="AP816" s="112"/>
      <c r="AQ816" s="112"/>
      <c r="AR816" s="112"/>
    </row>
    <row r="817" spans="1:44" ht="12.75" customHeight="1" x14ac:dyDescent="0.25">
      <c r="A817" s="236"/>
      <c r="B817" s="236"/>
      <c r="C817" s="298"/>
      <c r="D817" s="300"/>
      <c r="E817" s="300"/>
      <c r="F817" s="300"/>
      <c r="G817" s="300"/>
      <c r="H817" s="300"/>
      <c r="I817" s="236"/>
      <c r="J817" s="112"/>
      <c r="K817" s="112"/>
      <c r="L817" s="112"/>
      <c r="M817" s="112"/>
      <c r="N817" s="112"/>
      <c r="O817" s="112"/>
      <c r="P817" s="112"/>
      <c r="Q817" s="112"/>
      <c r="R817" s="112"/>
      <c r="S817" s="112"/>
      <c r="T817" s="112"/>
      <c r="U817" s="112"/>
      <c r="V817" s="112"/>
      <c r="W817" s="112"/>
      <c r="X817" s="112"/>
      <c r="Y817" s="112"/>
      <c r="Z817" s="112"/>
      <c r="AA817" s="112"/>
      <c r="AB817" s="112"/>
      <c r="AC817" s="112"/>
      <c r="AD817" s="112"/>
      <c r="AE817" s="112"/>
      <c r="AF817" s="112"/>
      <c r="AG817" s="112"/>
      <c r="AH817" s="112"/>
      <c r="AI817" s="112"/>
      <c r="AJ817" s="112"/>
      <c r="AK817" s="112"/>
      <c r="AL817" s="112"/>
      <c r="AM817" s="112"/>
      <c r="AN817" s="112"/>
      <c r="AO817" s="112"/>
      <c r="AP817" s="112"/>
      <c r="AQ817" s="112"/>
      <c r="AR817" s="112"/>
    </row>
    <row r="818" spans="1:44" ht="12.75" customHeight="1" x14ac:dyDescent="0.25">
      <c r="A818" s="236"/>
      <c r="B818" s="236"/>
      <c r="C818" s="298"/>
      <c r="D818" s="300"/>
      <c r="E818" s="300"/>
      <c r="F818" s="300"/>
      <c r="G818" s="300"/>
      <c r="H818" s="300"/>
      <c r="I818" s="236"/>
      <c r="J818" s="112"/>
      <c r="K818" s="112"/>
      <c r="L818" s="112"/>
      <c r="M818" s="112"/>
      <c r="N818" s="112"/>
      <c r="O818" s="112"/>
      <c r="P818" s="112"/>
      <c r="Q818" s="112"/>
      <c r="R818" s="112"/>
      <c r="S818" s="112"/>
      <c r="T818" s="112"/>
      <c r="U818" s="112"/>
      <c r="V818" s="112"/>
      <c r="W818" s="112"/>
      <c r="X818" s="112"/>
      <c r="Y818" s="112"/>
      <c r="Z818" s="112"/>
      <c r="AA818" s="112"/>
      <c r="AB818" s="112"/>
      <c r="AC818" s="112"/>
      <c r="AD818" s="112"/>
      <c r="AE818" s="112"/>
      <c r="AF818" s="112"/>
      <c r="AG818" s="112"/>
      <c r="AH818" s="112"/>
      <c r="AI818" s="112"/>
      <c r="AJ818" s="112"/>
      <c r="AK818" s="112"/>
      <c r="AL818" s="112"/>
      <c r="AM818" s="112"/>
      <c r="AN818" s="112"/>
      <c r="AO818" s="112"/>
      <c r="AP818" s="112"/>
      <c r="AQ818" s="112"/>
      <c r="AR818" s="112"/>
    </row>
    <row r="819" spans="1:44" ht="12.75" customHeight="1" x14ac:dyDescent="0.25">
      <c r="A819" s="236"/>
      <c r="B819" s="236"/>
      <c r="C819" s="298"/>
      <c r="D819" s="300"/>
      <c r="E819" s="300"/>
      <c r="F819" s="300"/>
      <c r="G819" s="300"/>
      <c r="H819" s="300"/>
      <c r="I819" s="236"/>
      <c r="J819" s="112"/>
      <c r="K819" s="112"/>
      <c r="L819" s="112"/>
      <c r="M819" s="112"/>
      <c r="N819" s="112"/>
      <c r="O819" s="112"/>
      <c r="P819" s="112"/>
      <c r="Q819" s="112"/>
      <c r="R819" s="112"/>
      <c r="S819" s="112"/>
      <c r="T819" s="112"/>
      <c r="U819" s="112"/>
      <c r="V819" s="112"/>
      <c r="W819" s="112"/>
      <c r="X819" s="112"/>
      <c r="Y819" s="112"/>
      <c r="Z819" s="112"/>
      <c r="AA819" s="112"/>
      <c r="AB819" s="112"/>
      <c r="AC819" s="112"/>
      <c r="AD819" s="112"/>
      <c r="AE819" s="112"/>
      <c r="AF819" s="112"/>
      <c r="AG819" s="112"/>
      <c r="AH819" s="112"/>
      <c r="AI819" s="112"/>
      <c r="AJ819" s="112"/>
      <c r="AK819" s="112"/>
      <c r="AL819" s="112"/>
      <c r="AM819" s="112"/>
      <c r="AN819" s="112"/>
      <c r="AO819" s="112"/>
      <c r="AP819" s="112"/>
      <c r="AQ819" s="112"/>
      <c r="AR819" s="112"/>
    </row>
    <row r="820" spans="1:44" ht="12.75" customHeight="1" x14ac:dyDescent="0.25">
      <c r="A820" s="236"/>
      <c r="B820" s="236"/>
      <c r="C820" s="298"/>
      <c r="D820" s="300"/>
      <c r="E820" s="300"/>
      <c r="F820" s="300"/>
      <c r="G820" s="300"/>
      <c r="H820" s="300"/>
      <c r="I820" s="236"/>
      <c r="J820" s="112"/>
      <c r="K820" s="112"/>
      <c r="L820" s="112"/>
      <c r="M820" s="112"/>
      <c r="N820" s="112"/>
      <c r="O820" s="112"/>
      <c r="P820" s="112"/>
      <c r="Q820" s="112"/>
      <c r="R820" s="112"/>
      <c r="S820" s="112"/>
      <c r="T820" s="112"/>
      <c r="U820" s="112"/>
      <c r="V820" s="112"/>
      <c r="W820" s="112"/>
      <c r="X820" s="112"/>
      <c r="Y820" s="112"/>
      <c r="Z820" s="112"/>
      <c r="AA820" s="112"/>
      <c r="AB820" s="112"/>
      <c r="AC820" s="112"/>
      <c r="AD820" s="112"/>
      <c r="AE820" s="112"/>
      <c r="AF820" s="112"/>
      <c r="AG820" s="112"/>
      <c r="AH820" s="112"/>
      <c r="AI820" s="112"/>
      <c r="AJ820" s="112"/>
      <c r="AK820" s="112"/>
      <c r="AL820" s="112"/>
      <c r="AM820" s="112"/>
      <c r="AN820" s="112"/>
      <c r="AO820" s="112"/>
      <c r="AP820" s="112"/>
      <c r="AQ820" s="112"/>
      <c r="AR820" s="112"/>
    </row>
    <row r="821" spans="1:44" ht="12.75" customHeight="1" x14ac:dyDescent="0.25">
      <c r="A821" s="236"/>
      <c r="B821" s="236"/>
      <c r="C821" s="298"/>
      <c r="D821" s="300"/>
      <c r="E821" s="300"/>
      <c r="F821" s="300"/>
      <c r="G821" s="300"/>
      <c r="H821" s="300"/>
      <c r="I821" s="236"/>
      <c r="J821" s="112"/>
      <c r="K821" s="112"/>
      <c r="L821" s="112"/>
      <c r="M821" s="112"/>
      <c r="N821" s="112"/>
      <c r="O821" s="112"/>
      <c r="P821" s="112"/>
      <c r="Q821" s="112"/>
      <c r="R821" s="112"/>
      <c r="S821" s="112"/>
      <c r="T821" s="112"/>
      <c r="U821" s="112"/>
      <c r="V821" s="112"/>
      <c r="W821" s="112"/>
      <c r="X821" s="112"/>
      <c r="Y821" s="112"/>
      <c r="Z821" s="112"/>
      <c r="AA821" s="112"/>
      <c r="AB821" s="112"/>
      <c r="AC821" s="112"/>
      <c r="AD821" s="112"/>
      <c r="AE821" s="112"/>
      <c r="AF821" s="112"/>
      <c r="AG821" s="112"/>
      <c r="AH821" s="112"/>
      <c r="AI821" s="112"/>
      <c r="AJ821" s="112"/>
      <c r="AK821" s="112"/>
      <c r="AL821" s="112"/>
      <c r="AM821" s="112"/>
      <c r="AN821" s="112"/>
      <c r="AO821" s="112"/>
      <c r="AP821" s="112"/>
      <c r="AQ821" s="112"/>
      <c r="AR821" s="112"/>
    </row>
    <row r="822" spans="1:44" ht="12.75" customHeight="1" x14ac:dyDescent="0.25">
      <c r="A822" s="236"/>
      <c r="B822" s="236"/>
      <c r="C822" s="298"/>
      <c r="D822" s="300"/>
      <c r="E822" s="300"/>
      <c r="F822" s="300"/>
      <c r="G822" s="300"/>
      <c r="H822" s="300"/>
      <c r="I822" s="236"/>
      <c r="J822" s="112"/>
      <c r="K822" s="112"/>
      <c r="L822" s="112"/>
      <c r="M822" s="112"/>
      <c r="N822" s="112"/>
      <c r="O822" s="112"/>
      <c r="P822" s="112"/>
      <c r="Q822" s="112"/>
      <c r="R822" s="112"/>
      <c r="S822" s="112"/>
      <c r="T822" s="112"/>
      <c r="U822" s="112"/>
      <c r="V822" s="112"/>
      <c r="W822" s="112"/>
      <c r="X822" s="112"/>
      <c r="Y822" s="112"/>
      <c r="Z822" s="112"/>
      <c r="AA822" s="112"/>
      <c r="AB822" s="112"/>
      <c r="AC822" s="112"/>
      <c r="AD822" s="112"/>
      <c r="AE822" s="112"/>
      <c r="AF822" s="112"/>
      <c r="AG822" s="112"/>
      <c r="AH822" s="112"/>
      <c r="AI822" s="112"/>
      <c r="AJ822" s="112"/>
      <c r="AK822" s="112"/>
      <c r="AL822" s="112"/>
      <c r="AM822" s="112"/>
      <c r="AN822" s="112"/>
      <c r="AO822" s="112"/>
      <c r="AP822" s="112"/>
      <c r="AQ822" s="112"/>
      <c r="AR822" s="112"/>
    </row>
    <row r="823" spans="1:44" ht="12.75" customHeight="1" x14ac:dyDescent="0.25">
      <c r="A823" s="236"/>
      <c r="B823" s="236"/>
      <c r="C823" s="298"/>
      <c r="D823" s="300"/>
      <c r="E823" s="300"/>
      <c r="F823" s="300"/>
      <c r="G823" s="300"/>
      <c r="H823" s="300"/>
      <c r="I823" s="236"/>
      <c r="J823" s="112"/>
      <c r="K823" s="112"/>
      <c r="L823" s="112"/>
      <c r="M823" s="112"/>
      <c r="N823" s="112"/>
      <c r="O823" s="112"/>
      <c r="P823" s="112"/>
      <c r="Q823" s="112"/>
      <c r="R823" s="112"/>
      <c r="S823" s="112"/>
      <c r="T823" s="112"/>
      <c r="U823" s="112"/>
      <c r="V823" s="112"/>
      <c r="W823" s="112"/>
      <c r="X823" s="112"/>
      <c r="Y823" s="112"/>
      <c r="Z823" s="112"/>
      <c r="AA823" s="112"/>
      <c r="AB823" s="112"/>
      <c r="AC823" s="112"/>
      <c r="AD823" s="112"/>
      <c r="AE823" s="112"/>
      <c r="AF823" s="112"/>
      <c r="AG823" s="112"/>
      <c r="AH823" s="112"/>
      <c r="AI823" s="112"/>
      <c r="AJ823" s="112"/>
      <c r="AK823" s="112"/>
      <c r="AL823" s="112"/>
      <c r="AM823" s="112"/>
      <c r="AN823" s="112"/>
      <c r="AO823" s="112"/>
      <c r="AP823" s="112"/>
      <c r="AQ823" s="112"/>
      <c r="AR823" s="112"/>
    </row>
    <row r="824" spans="1:44" ht="12.75" customHeight="1" x14ac:dyDescent="0.25">
      <c r="A824" s="236"/>
      <c r="B824" s="236"/>
      <c r="C824" s="298"/>
      <c r="D824" s="300"/>
      <c r="E824" s="300"/>
      <c r="F824" s="300"/>
      <c r="G824" s="300"/>
      <c r="H824" s="300"/>
      <c r="I824" s="236"/>
      <c r="J824" s="112"/>
      <c r="K824" s="112"/>
      <c r="L824" s="112"/>
      <c r="M824" s="112"/>
      <c r="N824" s="112"/>
      <c r="O824" s="112"/>
      <c r="P824" s="112"/>
      <c r="Q824" s="112"/>
      <c r="R824" s="112"/>
      <c r="S824" s="112"/>
      <c r="T824" s="112"/>
      <c r="U824" s="112"/>
      <c r="V824" s="112"/>
      <c r="W824" s="112"/>
      <c r="X824" s="112"/>
      <c r="Y824" s="112"/>
      <c r="Z824" s="112"/>
      <c r="AA824" s="112"/>
      <c r="AB824" s="112"/>
      <c r="AC824" s="112"/>
      <c r="AD824" s="112"/>
      <c r="AE824" s="112"/>
      <c r="AF824" s="112"/>
      <c r="AG824" s="112"/>
      <c r="AH824" s="112"/>
      <c r="AI824" s="112"/>
      <c r="AJ824" s="112"/>
      <c r="AK824" s="112"/>
      <c r="AL824" s="112"/>
      <c r="AM824" s="112"/>
      <c r="AN824" s="112"/>
      <c r="AO824" s="112"/>
      <c r="AP824" s="112"/>
      <c r="AQ824" s="112"/>
      <c r="AR824" s="112"/>
    </row>
    <row r="825" spans="1:44" ht="12.75" customHeight="1" x14ac:dyDescent="0.25">
      <c r="A825" s="236"/>
      <c r="B825" s="236"/>
      <c r="C825" s="298"/>
      <c r="D825" s="300"/>
      <c r="E825" s="300"/>
      <c r="F825" s="300"/>
      <c r="G825" s="300"/>
      <c r="H825" s="300"/>
      <c r="I825" s="236"/>
      <c r="J825" s="112"/>
      <c r="K825" s="112"/>
      <c r="L825" s="112"/>
      <c r="M825" s="112"/>
      <c r="N825" s="112"/>
      <c r="O825" s="112"/>
      <c r="P825" s="112"/>
      <c r="Q825" s="112"/>
      <c r="R825" s="112"/>
      <c r="S825" s="112"/>
      <c r="T825" s="112"/>
      <c r="U825" s="112"/>
      <c r="V825" s="112"/>
      <c r="W825" s="112"/>
      <c r="X825" s="112"/>
      <c r="Y825" s="112"/>
      <c r="Z825" s="112"/>
      <c r="AA825" s="112"/>
      <c r="AB825" s="112"/>
      <c r="AC825" s="112"/>
      <c r="AD825" s="112"/>
      <c r="AE825" s="112"/>
      <c r="AF825" s="112"/>
      <c r="AG825" s="112"/>
      <c r="AH825" s="112"/>
      <c r="AI825" s="112"/>
      <c r="AJ825" s="112"/>
      <c r="AK825" s="112"/>
      <c r="AL825" s="112"/>
      <c r="AM825" s="112"/>
      <c r="AN825" s="112"/>
      <c r="AO825" s="112"/>
      <c r="AP825" s="112"/>
      <c r="AQ825" s="112"/>
      <c r="AR825" s="112"/>
    </row>
    <row r="826" spans="1:44" ht="12.75" customHeight="1" x14ac:dyDescent="0.25">
      <c r="A826" s="236"/>
      <c r="B826" s="236"/>
      <c r="C826" s="298"/>
      <c r="D826" s="300"/>
      <c r="E826" s="300"/>
      <c r="F826" s="300"/>
      <c r="G826" s="300"/>
      <c r="H826" s="300"/>
      <c r="I826" s="236"/>
      <c r="J826" s="112"/>
      <c r="K826" s="112"/>
      <c r="L826" s="112"/>
      <c r="M826" s="112"/>
      <c r="N826" s="112"/>
      <c r="O826" s="112"/>
      <c r="P826" s="112"/>
      <c r="Q826" s="112"/>
      <c r="R826" s="112"/>
      <c r="S826" s="112"/>
      <c r="T826" s="112"/>
      <c r="U826" s="112"/>
      <c r="V826" s="112"/>
      <c r="W826" s="112"/>
      <c r="X826" s="112"/>
      <c r="Y826" s="112"/>
      <c r="Z826" s="112"/>
      <c r="AA826" s="112"/>
      <c r="AB826" s="112"/>
      <c r="AC826" s="112"/>
      <c r="AD826" s="112"/>
      <c r="AE826" s="112"/>
      <c r="AF826" s="112"/>
      <c r="AG826" s="112"/>
      <c r="AH826" s="112"/>
      <c r="AI826" s="112"/>
      <c r="AJ826" s="112"/>
      <c r="AK826" s="112"/>
      <c r="AL826" s="112"/>
      <c r="AM826" s="112"/>
      <c r="AN826" s="112"/>
      <c r="AO826" s="112"/>
      <c r="AP826" s="112"/>
      <c r="AQ826" s="112"/>
      <c r="AR826" s="112"/>
    </row>
    <row r="827" spans="1:44" ht="12.75" customHeight="1" x14ac:dyDescent="0.25">
      <c r="A827" s="236"/>
      <c r="B827" s="236"/>
      <c r="C827" s="298"/>
      <c r="D827" s="300"/>
      <c r="E827" s="300"/>
      <c r="F827" s="300"/>
      <c r="G827" s="300"/>
      <c r="H827" s="300"/>
      <c r="I827" s="236"/>
      <c r="J827" s="112"/>
      <c r="K827" s="112"/>
      <c r="L827" s="112"/>
      <c r="M827" s="112"/>
      <c r="N827" s="112"/>
      <c r="O827" s="112"/>
      <c r="P827" s="112"/>
      <c r="Q827" s="112"/>
      <c r="R827" s="112"/>
      <c r="S827" s="112"/>
      <c r="T827" s="112"/>
      <c r="U827" s="112"/>
      <c r="V827" s="112"/>
      <c r="W827" s="112"/>
      <c r="X827" s="112"/>
      <c r="Y827" s="112"/>
      <c r="Z827" s="112"/>
      <c r="AA827" s="112"/>
      <c r="AB827" s="112"/>
      <c r="AC827" s="112"/>
      <c r="AD827" s="112"/>
      <c r="AE827" s="112"/>
      <c r="AF827" s="112"/>
      <c r="AG827" s="112"/>
      <c r="AH827" s="112"/>
      <c r="AI827" s="112"/>
      <c r="AJ827" s="112"/>
      <c r="AK827" s="112"/>
      <c r="AL827" s="112"/>
      <c r="AM827" s="112"/>
      <c r="AN827" s="112"/>
      <c r="AO827" s="112"/>
      <c r="AP827" s="112"/>
      <c r="AQ827" s="112"/>
      <c r="AR827" s="112"/>
    </row>
    <row r="828" spans="1:44" ht="12.75" customHeight="1" x14ac:dyDescent="0.25">
      <c r="A828" s="236"/>
      <c r="B828" s="236"/>
      <c r="C828" s="298"/>
      <c r="D828" s="300"/>
      <c r="E828" s="300"/>
      <c r="F828" s="300"/>
      <c r="G828" s="300"/>
      <c r="H828" s="300"/>
      <c r="I828" s="236"/>
      <c r="J828" s="112"/>
      <c r="K828" s="112"/>
      <c r="L828" s="112"/>
      <c r="M828" s="112"/>
      <c r="N828" s="112"/>
      <c r="O828" s="112"/>
      <c r="P828" s="112"/>
      <c r="Q828" s="112"/>
      <c r="R828" s="112"/>
      <c r="S828" s="112"/>
      <c r="T828" s="112"/>
      <c r="U828" s="112"/>
      <c r="V828" s="112"/>
      <c r="W828" s="112"/>
      <c r="X828" s="112"/>
      <c r="Y828" s="112"/>
      <c r="Z828" s="112"/>
      <c r="AA828" s="112"/>
      <c r="AB828" s="112"/>
      <c r="AC828" s="112"/>
      <c r="AD828" s="112"/>
      <c r="AE828" s="112"/>
      <c r="AF828" s="112"/>
      <c r="AG828" s="112"/>
      <c r="AH828" s="112"/>
      <c r="AI828" s="112"/>
      <c r="AJ828" s="112"/>
      <c r="AK828" s="112"/>
      <c r="AL828" s="112"/>
      <c r="AM828" s="112"/>
      <c r="AN828" s="112"/>
      <c r="AO828" s="112"/>
      <c r="AP828" s="112"/>
      <c r="AQ828" s="112"/>
      <c r="AR828" s="112"/>
    </row>
    <row r="829" spans="1:44" ht="12.75" customHeight="1" x14ac:dyDescent="0.25">
      <c r="A829" s="236"/>
      <c r="B829" s="236"/>
      <c r="C829" s="298"/>
      <c r="D829" s="300"/>
      <c r="E829" s="300"/>
      <c r="F829" s="300"/>
      <c r="G829" s="300"/>
      <c r="H829" s="300"/>
      <c r="I829" s="236"/>
      <c r="J829" s="112"/>
      <c r="K829" s="112"/>
      <c r="L829" s="112"/>
      <c r="M829" s="112"/>
      <c r="N829" s="112"/>
      <c r="O829" s="112"/>
      <c r="P829" s="112"/>
      <c r="Q829" s="112"/>
      <c r="R829" s="112"/>
      <c r="S829" s="112"/>
      <c r="T829" s="112"/>
      <c r="U829" s="112"/>
      <c r="V829" s="112"/>
      <c r="W829" s="112"/>
      <c r="X829" s="112"/>
      <c r="Y829" s="112"/>
      <c r="Z829" s="112"/>
      <c r="AA829" s="112"/>
      <c r="AB829" s="112"/>
      <c r="AC829" s="112"/>
      <c r="AD829" s="112"/>
      <c r="AE829" s="112"/>
      <c r="AF829" s="112"/>
      <c r="AG829" s="112"/>
      <c r="AH829" s="112"/>
      <c r="AI829" s="112"/>
      <c r="AJ829" s="112"/>
      <c r="AK829" s="112"/>
      <c r="AL829" s="112"/>
      <c r="AM829" s="112"/>
      <c r="AN829" s="112"/>
      <c r="AO829" s="112"/>
      <c r="AP829" s="112"/>
      <c r="AQ829" s="112"/>
      <c r="AR829" s="112"/>
    </row>
    <row r="830" spans="1:44" ht="12.75" customHeight="1" x14ac:dyDescent="0.25">
      <c r="A830" s="236"/>
      <c r="B830" s="236"/>
      <c r="C830" s="298"/>
      <c r="D830" s="300"/>
      <c r="E830" s="300"/>
      <c r="F830" s="300"/>
      <c r="G830" s="300"/>
      <c r="H830" s="300"/>
      <c r="I830" s="236"/>
      <c r="J830" s="112"/>
      <c r="K830" s="112"/>
      <c r="L830" s="112"/>
      <c r="M830" s="112"/>
      <c r="N830" s="112"/>
      <c r="O830" s="112"/>
      <c r="P830" s="112"/>
      <c r="Q830" s="112"/>
      <c r="R830" s="112"/>
      <c r="S830" s="112"/>
      <c r="T830" s="112"/>
      <c r="U830" s="112"/>
      <c r="V830" s="112"/>
      <c r="W830" s="112"/>
      <c r="X830" s="112"/>
      <c r="Y830" s="112"/>
      <c r="Z830" s="112"/>
      <c r="AA830" s="112"/>
      <c r="AB830" s="112"/>
      <c r="AC830" s="112"/>
      <c r="AD830" s="112"/>
      <c r="AE830" s="112"/>
      <c r="AF830" s="112"/>
      <c r="AG830" s="112"/>
      <c r="AH830" s="112"/>
      <c r="AI830" s="112"/>
      <c r="AJ830" s="112"/>
      <c r="AK830" s="112"/>
      <c r="AL830" s="112"/>
      <c r="AM830" s="112"/>
      <c r="AN830" s="112"/>
      <c r="AO830" s="112"/>
      <c r="AP830" s="112"/>
      <c r="AQ830" s="112"/>
      <c r="AR830" s="112"/>
    </row>
    <row r="831" spans="1:44" ht="12.75" customHeight="1" x14ac:dyDescent="0.25">
      <c r="A831" s="236"/>
      <c r="B831" s="236"/>
      <c r="C831" s="298"/>
      <c r="D831" s="300"/>
      <c r="E831" s="300"/>
      <c r="F831" s="300"/>
      <c r="G831" s="300"/>
      <c r="H831" s="300"/>
      <c r="I831" s="236"/>
      <c r="J831" s="112"/>
      <c r="K831" s="112"/>
      <c r="L831" s="112"/>
      <c r="M831" s="112"/>
      <c r="N831" s="112"/>
      <c r="O831" s="112"/>
      <c r="P831" s="112"/>
      <c r="Q831" s="112"/>
      <c r="R831" s="112"/>
      <c r="S831" s="112"/>
      <c r="T831" s="112"/>
      <c r="U831" s="112"/>
      <c r="V831" s="112"/>
      <c r="W831" s="112"/>
      <c r="X831" s="112"/>
      <c r="Y831" s="112"/>
      <c r="Z831" s="112"/>
      <c r="AA831" s="112"/>
      <c r="AB831" s="112"/>
      <c r="AC831" s="112"/>
      <c r="AD831" s="112"/>
      <c r="AE831" s="112"/>
      <c r="AF831" s="112"/>
      <c r="AG831" s="112"/>
      <c r="AH831" s="112"/>
      <c r="AI831" s="112"/>
      <c r="AJ831" s="112"/>
      <c r="AK831" s="112"/>
      <c r="AL831" s="112"/>
      <c r="AM831" s="112"/>
      <c r="AN831" s="112"/>
      <c r="AO831" s="112"/>
      <c r="AP831" s="112"/>
      <c r="AQ831" s="112"/>
      <c r="AR831" s="112"/>
    </row>
    <row r="832" spans="1:44" ht="12.75" customHeight="1" x14ac:dyDescent="0.25">
      <c r="A832" s="236"/>
      <c r="B832" s="236"/>
      <c r="C832" s="298"/>
      <c r="D832" s="300"/>
      <c r="E832" s="300"/>
      <c r="F832" s="300"/>
      <c r="G832" s="300"/>
      <c r="H832" s="300"/>
      <c r="I832" s="236"/>
      <c r="J832" s="112"/>
      <c r="K832" s="112"/>
      <c r="L832" s="112"/>
      <c r="M832" s="112"/>
      <c r="N832" s="112"/>
      <c r="O832" s="112"/>
      <c r="P832" s="112"/>
      <c r="Q832" s="112"/>
      <c r="R832" s="112"/>
      <c r="S832" s="112"/>
      <c r="T832" s="112"/>
      <c r="U832" s="112"/>
      <c r="V832" s="112"/>
      <c r="W832" s="112"/>
      <c r="X832" s="112"/>
      <c r="Y832" s="112"/>
      <c r="Z832" s="112"/>
      <c r="AA832" s="112"/>
      <c r="AB832" s="112"/>
      <c r="AC832" s="112"/>
      <c r="AD832" s="112"/>
      <c r="AE832" s="112"/>
      <c r="AF832" s="112"/>
      <c r="AG832" s="112"/>
      <c r="AH832" s="112"/>
      <c r="AI832" s="112"/>
      <c r="AJ832" s="112"/>
      <c r="AK832" s="112"/>
      <c r="AL832" s="112"/>
      <c r="AM832" s="112"/>
      <c r="AN832" s="112"/>
      <c r="AO832" s="112"/>
      <c r="AP832" s="112"/>
      <c r="AQ832" s="112"/>
      <c r="AR832" s="112"/>
    </row>
    <row r="833" spans="1:44" ht="12.75" customHeight="1" x14ac:dyDescent="0.25">
      <c r="A833" s="236"/>
      <c r="B833" s="236"/>
      <c r="C833" s="298"/>
      <c r="D833" s="300"/>
      <c r="E833" s="300"/>
      <c r="F833" s="300"/>
      <c r="G833" s="300"/>
      <c r="H833" s="300"/>
      <c r="I833" s="236"/>
      <c r="J833" s="112"/>
      <c r="K833" s="112"/>
      <c r="L833" s="112"/>
      <c r="M833" s="112"/>
      <c r="N833" s="112"/>
      <c r="O833" s="112"/>
      <c r="P833" s="112"/>
      <c r="Q833" s="112"/>
      <c r="R833" s="112"/>
      <c r="S833" s="112"/>
      <c r="T833" s="112"/>
      <c r="U833" s="112"/>
      <c r="V833" s="112"/>
      <c r="W833" s="112"/>
      <c r="X833" s="112"/>
      <c r="Y833" s="112"/>
      <c r="Z833" s="112"/>
      <c r="AA833" s="112"/>
      <c r="AB833" s="112"/>
      <c r="AC833" s="112"/>
      <c r="AD833" s="112"/>
      <c r="AE833" s="112"/>
      <c r="AF833" s="112"/>
      <c r="AG833" s="112"/>
      <c r="AH833" s="112"/>
      <c r="AI833" s="112"/>
      <c r="AJ833" s="112"/>
      <c r="AK833" s="112"/>
      <c r="AL833" s="112"/>
      <c r="AM833" s="112"/>
      <c r="AN833" s="112"/>
      <c r="AO833" s="112"/>
      <c r="AP833" s="112"/>
      <c r="AQ833" s="112"/>
      <c r="AR833" s="112"/>
    </row>
    <row r="834" spans="1:44" ht="12.75" customHeight="1" x14ac:dyDescent="0.25">
      <c r="A834" s="236"/>
      <c r="B834" s="236"/>
      <c r="C834" s="298"/>
      <c r="D834" s="300"/>
      <c r="E834" s="300"/>
      <c r="F834" s="300"/>
      <c r="G834" s="300"/>
      <c r="H834" s="300"/>
      <c r="I834" s="236"/>
      <c r="J834" s="112"/>
      <c r="K834" s="112"/>
      <c r="L834" s="112"/>
      <c r="M834" s="112"/>
      <c r="N834" s="112"/>
      <c r="O834" s="112"/>
      <c r="P834" s="112"/>
      <c r="Q834" s="112"/>
      <c r="R834" s="112"/>
      <c r="S834" s="112"/>
      <c r="T834" s="112"/>
      <c r="U834" s="112"/>
      <c r="V834" s="112"/>
      <c r="W834" s="112"/>
      <c r="X834" s="112"/>
      <c r="Y834" s="112"/>
      <c r="Z834" s="112"/>
      <c r="AA834" s="112"/>
      <c r="AB834" s="112"/>
      <c r="AC834" s="112"/>
      <c r="AD834" s="112"/>
      <c r="AE834" s="112"/>
      <c r="AF834" s="112"/>
      <c r="AG834" s="112"/>
      <c r="AH834" s="112"/>
      <c r="AI834" s="112"/>
      <c r="AJ834" s="112"/>
      <c r="AK834" s="112"/>
      <c r="AL834" s="112"/>
      <c r="AM834" s="112"/>
      <c r="AN834" s="112"/>
      <c r="AO834" s="112"/>
      <c r="AP834" s="112"/>
      <c r="AQ834" s="112"/>
      <c r="AR834" s="112"/>
    </row>
    <row r="835" spans="1:44" ht="12.75" customHeight="1" x14ac:dyDescent="0.25">
      <c r="A835" s="236"/>
      <c r="B835" s="236"/>
      <c r="C835" s="298"/>
      <c r="D835" s="300"/>
      <c r="E835" s="300"/>
      <c r="F835" s="300"/>
      <c r="G835" s="300"/>
      <c r="H835" s="300"/>
      <c r="I835" s="236"/>
      <c r="J835" s="112"/>
      <c r="K835" s="112"/>
      <c r="L835" s="112"/>
      <c r="M835" s="112"/>
      <c r="N835" s="112"/>
      <c r="O835" s="112"/>
      <c r="P835" s="112"/>
      <c r="Q835" s="112"/>
      <c r="R835" s="112"/>
      <c r="S835" s="112"/>
      <c r="T835" s="112"/>
      <c r="U835" s="112"/>
      <c r="V835" s="112"/>
      <c r="W835" s="112"/>
      <c r="X835" s="112"/>
      <c r="Y835" s="112"/>
      <c r="Z835" s="112"/>
      <c r="AA835" s="112"/>
      <c r="AB835" s="112"/>
      <c r="AC835" s="112"/>
      <c r="AD835" s="112"/>
      <c r="AE835" s="112"/>
      <c r="AF835" s="112"/>
      <c r="AG835" s="112"/>
      <c r="AH835" s="112"/>
      <c r="AI835" s="112"/>
      <c r="AJ835" s="112"/>
      <c r="AK835" s="112"/>
      <c r="AL835" s="112"/>
      <c r="AM835" s="112"/>
      <c r="AN835" s="112"/>
      <c r="AO835" s="112"/>
      <c r="AP835" s="112"/>
      <c r="AQ835" s="112"/>
      <c r="AR835" s="112"/>
    </row>
    <row r="836" spans="1:44" ht="12.75" customHeight="1" x14ac:dyDescent="0.25">
      <c r="A836" s="236"/>
      <c r="B836" s="236"/>
      <c r="C836" s="298"/>
      <c r="D836" s="300"/>
      <c r="E836" s="300"/>
      <c r="F836" s="300"/>
      <c r="G836" s="300"/>
      <c r="H836" s="300"/>
      <c r="I836" s="236"/>
      <c r="J836" s="112"/>
      <c r="K836" s="112"/>
      <c r="L836" s="112"/>
      <c r="M836" s="112"/>
      <c r="N836" s="112"/>
      <c r="O836" s="112"/>
      <c r="P836" s="112"/>
      <c r="Q836" s="112"/>
      <c r="R836" s="112"/>
      <c r="S836" s="112"/>
      <c r="T836" s="112"/>
      <c r="U836" s="112"/>
      <c r="V836" s="112"/>
      <c r="W836" s="112"/>
      <c r="X836" s="112"/>
      <c r="Y836" s="112"/>
      <c r="Z836" s="112"/>
      <c r="AA836" s="112"/>
      <c r="AB836" s="112"/>
      <c r="AC836" s="112"/>
      <c r="AD836" s="112"/>
      <c r="AE836" s="112"/>
      <c r="AF836" s="112"/>
      <c r="AG836" s="112"/>
      <c r="AH836" s="112"/>
      <c r="AI836" s="112"/>
      <c r="AJ836" s="112"/>
      <c r="AK836" s="112"/>
      <c r="AL836" s="112"/>
      <c r="AM836" s="112"/>
      <c r="AN836" s="112"/>
      <c r="AO836" s="112"/>
      <c r="AP836" s="112"/>
      <c r="AQ836" s="112"/>
      <c r="AR836" s="112"/>
    </row>
    <row r="837" spans="1:44" ht="12.75" customHeight="1" x14ac:dyDescent="0.25">
      <c r="A837" s="236"/>
      <c r="B837" s="236"/>
      <c r="C837" s="298"/>
      <c r="D837" s="300"/>
      <c r="E837" s="300"/>
      <c r="F837" s="300"/>
      <c r="G837" s="300"/>
      <c r="H837" s="300"/>
      <c r="I837" s="236"/>
      <c r="J837" s="112"/>
      <c r="K837" s="112"/>
      <c r="L837" s="112"/>
      <c r="M837" s="112"/>
      <c r="N837" s="112"/>
      <c r="O837" s="112"/>
      <c r="P837" s="112"/>
      <c r="Q837" s="112"/>
      <c r="R837" s="112"/>
      <c r="S837" s="112"/>
      <c r="T837" s="112"/>
      <c r="U837" s="112"/>
      <c r="V837" s="112"/>
      <c r="W837" s="112"/>
      <c r="X837" s="112"/>
      <c r="Y837" s="112"/>
      <c r="Z837" s="112"/>
      <c r="AA837" s="112"/>
      <c r="AB837" s="112"/>
      <c r="AC837" s="112"/>
      <c r="AD837" s="112"/>
      <c r="AE837" s="112"/>
      <c r="AF837" s="112"/>
      <c r="AG837" s="112"/>
      <c r="AH837" s="112"/>
      <c r="AI837" s="112"/>
      <c r="AJ837" s="112"/>
      <c r="AK837" s="112"/>
      <c r="AL837" s="112"/>
      <c r="AM837" s="112"/>
      <c r="AN837" s="112"/>
      <c r="AO837" s="112"/>
      <c r="AP837" s="112"/>
      <c r="AQ837" s="112"/>
      <c r="AR837" s="112"/>
    </row>
    <row r="838" spans="1:44" ht="12.75" customHeight="1" x14ac:dyDescent="0.25">
      <c r="A838" s="236"/>
      <c r="B838" s="236"/>
      <c r="C838" s="298"/>
      <c r="D838" s="300"/>
      <c r="E838" s="300"/>
      <c r="F838" s="300"/>
      <c r="G838" s="300"/>
      <c r="H838" s="300"/>
      <c r="I838" s="236"/>
      <c r="J838" s="112"/>
      <c r="K838" s="112"/>
      <c r="L838" s="112"/>
      <c r="M838" s="112"/>
      <c r="N838" s="112"/>
      <c r="O838" s="112"/>
      <c r="P838" s="112"/>
      <c r="Q838" s="112"/>
      <c r="R838" s="112"/>
      <c r="S838" s="112"/>
      <c r="T838" s="112"/>
      <c r="U838" s="112"/>
      <c r="V838" s="112"/>
      <c r="W838" s="112"/>
      <c r="X838" s="112"/>
      <c r="Y838" s="112"/>
      <c r="Z838" s="112"/>
      <c r="AA838" s="112"/>
      <c r="AB838" s="112"/>
      <c r="AC838" s="112"/>
      <c r="AD838" s="112"/>
      <c r="AE838" s="112"/>
      <c r="AF838" s="112"/>
      <c r="AG838" s="112"/>
      <c r="AH838" s="112"/>
      <c r="AI838" s="112"/>
      <c r="AJ838" s="112"/>
      <c r="AK838" s="112"/>
      <c r="AL838" s="112"/>
      <c r="AM838" s="112"/>
      <c r="AN838" s="112"/>
      <c r="AO838" s="112"/>
      <c r="AP838" s="112"/>
      <c r="AQ838" s="112"/>
      <c r="AR838" s="112"/>
    </row>
    <row r="839" spans="1:44" ht="12.75" customHeight="1" x14ac:dyDescent="0.25">
      <c r="A839" s="236"/>
      <c r="B839" s="236"/>
      <c r="C839" s="298"/>
      <c r="D839" s="300"/>
      <c r="E839" s="300"/>
      <c r="F839" s="300"/>
      <c r="G839" s="300"/>
      <c r="H839" s="300"/>
      <c r="I839" s="236"/>
      <c r="J839" s="112"/>
      <c r="K839" s="112"/>
      <c r="L839" s="112"/>
      <c r="M839" s="112"/>
      <c r="N839" s="112"/>
      <c r="O839" s="112"/>
      <c r="P839" s="112"/>
      <c r="Q839" s="112"/>
      <c r="R839" s="112"/>
      <c r="S839" s="112"/>
      <c r="T839" s="112"/>
      <c r="U839" s="112"/>
      <c r="V839" s="112"/>
      <c r="W839" s="112"/>
      <c r="X839" s="112"/>
      <c r="Y839" s="112"/>
      <c r="Z839" s="112"/>
      <c r="AA839" s="112"/>
      <c r="AB839" s="112"/>
      <c r="AC839" s="112"/>
      <c r="AD839" s="112"/>
      <c r="AE839" s="112"/>
      <c r="AF839" s="112"/>
      <c r="AG839" s="112"/>
      <c r="AH839" s="112"/>
      <c r="AI839" s="112"/>
      <c r="AJ839" s="112"/>
      <c r="AK839" s="112"/>
      <c r="AL839" s="112"/>
      <c r="AM839" s="112"/>
      <c r="AN839" s="112"/>
      <c r="AO839" s="112"/>
      <c r="AP839" s="112"/>
      <c r="AQ839" s="112"/>
      <c r="AR839" s="112"/>
    </row>
    <row r="840" spans="1:44" ht="12.75" customHeight="1" x14ac:dyDescent="0.25">
      <c r="A840" s="236"/>
      <c r="B840" s="236"/>
      <c r="C840" s="298"/>
      <c r="D840" s="300"/>
      <c r="E840" s="300"/>
      <c r="F840" s="300"/>
      <c r="G840" s="300"/>
      <c r="H840" s="300"/>
      <c r="I840" s="236"/>
      <c r="J840" s="112"/>
      <c r="K840" s="112"/>
      <c r="L840" s="112"/>
      <c r="M840" s="112"/>
      <c r="N840" s="112"/>
      <c r="O840" s="112"/>
      <c r="P840" s="112"/>
      <c r="Q840" s="112"/>
      <c r="R840" s="112"/>
      <c r="S840" s="112"/>
      <c r="T840" s="112"/>
      <c r="U840" s="112"/>
      <c r="V840" s="112"/>
      <c r="W840" s="112"/>
      <c r="X840" s="112"/>
      <c r="Y840" s="112"/>
      <c r="Z840" s="112"/>
      <c r="AA840" s="112"/>
      <c r="AB840" s="112"/>
      <c r="AC840" s="112"/>
      <c r="AD840" s="112"/>
      <c r="AE840" s="112"/>
      <c r="AF840" s="112"/>
      <c r="AG840" s="112"/>
      <c r="AH840" s="112"/>
      <c r="AI840" s="112"/>
      <c r="AJ840" s="112"/>
      <c r="AK840" s="112"/>
      <c r="AL840" s="112"/>
      <c r="AM840" s="112"/>
      <c r="AN840" s="112"/>
      <c r="AO840" s="112"/>
      <c r="AP840" s="112"/>
      <c r="AQ840" s="112"/>
      <c r="AR840" s="112"/>
    </row>
    <row r="841" spans="1:44" ht="12.75" customHeight="1" x14ac:dyDescent="0.25">
      <c r="A841" s="236"/>
      <c r="B841" s="236"/>
      <c r="C841" s="298"/>
      <c r="D841" s="300"/>
      <c r="E841" s="300"/>
      <c r="F841" s="300"/>
      <c r="G841" s="300"/>
      <c r="H841" s="300"/>
      <c r="I841" s="236"/>
      <c r="J841" s="112"/>
      <c r="K841" s="112"/>
      <c r="L841" s="112"/>
      <c r="M841" s="112"/>
      <c r="N841" s="112"/>
      <c r="O841" s="112"/>
      <c r="P841" s="112"/>
      <c r="Q841" s="112"/>
      <c r="R841" s="112"/>
      <c r="S841" s="112"/>
      <c r="T841" s="112"/>
      <c r="U841" s="112"/>
      <c r="V841" s="112"/>
      <c r="W841" s="112"/>
      <c r="X841" s="112"/>
      <c r="Y841" s="112"/>
      <c r="Z841" s="112"/>
      <c r="AA841" s="112"/>
      <c r="AB841" s="112"/>
      <c r="AC841" s="112"/>
      <c r="AD841" s="112"/>
      <c r="AE841" s="112"/>
      <c r="AF841" s="112"/>
      <c r="AG841" s="112"/>
      <c r="AH841" s="112"/>
      <c r="AI841" s="112"/>
      <c r="AJ841" s="112"/>
      <c r="AK841" s="112"/>
      <c r="AL841" s="112"/>
      <c r="AM841" s="112"/>
      <c r="AN841" s="112"/>
      <c r="AO841" s="112"/>
      <c r="AP841" s="112"/>
      <c r="AQ841" s="112"/>
      <c r="AR841" s="112"/>
    </row>
    <row r="842" spans="1:44" ht="12.75" customHeight="1" x14ac:dyDescent="0.25">
      <c r="A842" s="236"/>
      <c r="B842" s="236"/>
      <c r="C842" s="298"/>
      <c r="D842" s="300"/>
      <c r="E842" s="300"/>
      <c r="F842" s="300"/>
      <c r="G842" s="300"/>
      <c r="H842" s="300"/>
      <c r="I842" s="236"/>
      <c r="J842" s="112"/>
      <c r="K842" s="112"/>
      <c r="L842" s="112"/>
      <c r="M842" s="112"/>
      <c r="N842" s="112"/>
      <c r="O842" s="112"/>
      <c r="P842" s="112"/>
      <c r="Q842" s="112"/>
      <c r="R842" s="112"/>
      <c r="S842" s="112"/>
      <c r="T842" s="112"/>
      <c r="U842" s="112"/>
      <c r="V842" s="112"/>
      <c r="W842" s="112"/>
      <c r="X842" s="112"/>
      <c r="Y842" s="112"/>
      <c r="Z842" s="112"/>
      <c r="AA842" s="112"/>
      <c r="AB842" s="112"/>
      <c r="AC842" s="112"/>
      <c r="AD842" s="112"/>
      <c r="AE842" s="112"/>
      <c r="AF842" s="112"/>
      <c r="AG842" s="112"/>
      <c r="AH842" s="112"/>
      <c r="AI842" s="112"/>
      <c r="AJ842" s="112"/>
      <c r="AK842" s="112"/>
      <c r="AL842" s="112"/>
      <c r="AM842" s="112"/>
      <c r="AN842" s="112"/>
      <c r="AO842" s="112"/>
      <c r="AP842" s="112"/>
      <c r="AQ842" s="112"/>
      <c r="AR842" s="112"/>
    </row>
    <row r="843" spans="1:44" ht="12.75" customHeight="1" x14ac:dyDescent="0.25">
      <c r="A843" s="236"/>
      <c r="B843" s="236"/>
      <c r="C843" s="298"/>
      <c r="D843" s="300"/>
      <c r="E843" s="300"/>
      <c r="F843" s="300"/>
      <c r="G843" s="300"/>
      <c r="H843" s="300"/>
      <c r="I843" s="236"/>
      <c r="J843" s="112"/>
      <c r="K843" s="112"/>
      <c r="L843" s="112"/>
      <c r="M843" s="112"/>
      <c r="N843" s="112"/>
      <c r="O843" s="112"/>
      <c r="P843" s="112"/>
      <c r="Q843" s="112"/>
      <c r="R843" s="112"/>
      <c r="S843" s="112"/>
      <c r="T843" s="112"/>
      <c r="U843" s="112"/>
      <c r="V843" s="112"/>
      <c r="W843" s="112"/>
      <c r="X843" s="112"/>
      <c r="Y843" s="112"/>
      <c r="Z843" s="112"/>
      <c r="AA843" s="112"/>
      <c r="AB843" s="112"/>
      <c r="AC843" s="112"/>
      <c r="AD843" s="112"/>
      <c r="AE843" s="112"/>
      <c r="AF843" s="112"/>
      <c r="AG843" s="112"/>
      <c r="AH843" s="112"/>
      <c r="AI843" s="112"/>
      <c r="AJ843" s="112"/>
      <c r="AK843" s="112"/>
      <c r="AL843" s="112"/>
      <c r="AM843" s="112"/>
      <c r="AN843" s="112"/>
      <c r="AO843" s="112"/>
      <c r="AP843" s="112"/>
      <c r="AQ843" s="112"/>
      <c r="AR843" s="112"/>
    </row>
    <row r="844" spans="1:44" ht="12.75" customHeight="1" x14ac:dyDescent="0.25">
      <c r="A844" s="236"/>
      <c r="B844" s="236"/>
      <c r="C844" s="298"/>
      <c r="D844" s="300"/>
      <c r="E844" s="300"/>
      <c r="F844" s="300"/>
      <c r="G844" s="300"/>
      <c r="H844" s="300"/>
      <c r="I844" s="236"/>
      <c r="J844" s="112"/>
      <c r="K844" s="112"/>
      <c r="L844" s="112"/>
      <c r="M844" s="112"/>
      <c r="N844" s="112"/>
      <c r="O844" s="112"/>
      <c r="P844" s="112"/>
      <c r="Q844" s="112"/>
      <c r="R844" s="112"/>
      <c r="S844" s="112"/>
      <c r="T844" s="112"/>
      <c r="U844" s="112"/>
      <c r="V844" s="112"/>
      <c r="W844" s="112"/>
      <c r="X844" s="112"/>
      <c r="Y844" s="112"/>
      <c r="Z844" s="112"/>
      <c r="AA844" s="112"/>
      <c r="AB844" s="112"/>
      <c r="AC844" s="112"/>
      <c r="AD844" s="112"/>
      <c r="AE844" s="112"/>
      <c r="AF844" s="112"/>
      <c r="AG844" s="112"/>
      <c r="AH844" s="112"/>
      <c r="AI844" s="112"/>
      <c r="AJ844" s="112"/>
      <c r="AK844" s="112"/>
      <c r="AL844" s="112"/>
      <c r="AM844" s="112"/>
      <c r="AN844" s="112"/>
      <c r="AO844" s="112"/>
      <c r="AP844" s="112"/>
      <c r="AQ844" s="112"/>
      <c r="AR844" s="112"/>
    </row>
    <row r="845" spans="1:44" ht="12.75" customHeight="1" x14ac:dyDescent="0.25">
      <c r="A845" s="236"/>
      <c r="B845" s="236"/>
      <c r="C845" s="298"/>
      <c r="D845" s="300"/>
      <c r="E845" s="300"/>
      <c r="F845" s="300"/>
      <c r="G845" s="300"/>
      <c r="H845" s="300"/>
      <c r="I845" s="236"/>
      <c r="J845" s="112"/>
      <c r="K845" s="112"/>
      <c r="L845" s="112"/>
      <c r="M845" s="112"/>
      <c r="N845" s="112"/>
      <c r="O845" s="112"/>
      <c r="P845" s="112"/>
      <c r="Q845" s="112"/>
      <c r="R845" s="112"/>
      <c r="S845" s="112"/>
      <c r="T845" s="112"/>
      <c r="U845" s="112"/>
      <c r="V845" s="112"/>
      <c r="W845" s="112"/>
      <c r="X845" s="112"/>
      <c r="Y845" s="112"/>
      <c r="Z845" s="112"/>
      <c r="AA845" s="112"/>
      <c r="AB845" s="112"/>
      <c r="AC845" s="112"/>
      <c r="AD845" s="112"/>
      <c r="AE845" s="112"/>
      <c r="AF845" s="112"/>
      <c r="AG845" s="112"/>
      <c r="AH845" s="112"/>
      <c r="AI845" s="112"/>
      <c r="AJ845" s="112"/>
      <c r="AK845" s="112"/>
      <c r="AL845" s="112"/>
      <c r="AM845" s="112"/>
      <c r="AN845" s="112"/>
      <c r="AO845" s="112"/>
      <c r="AP845" s="112"/>
      <c r="AQ845" s="112"/>
      <c r="AR845" s="112"/>
    </row>
    <row r="846" spans="1:44" ht="12.75" customHeight="1" x14ac:dyDescent="0.25">
      <c r="A846" s="236"/>
      <c r="B846" s="236"/>
      <c r="C846" s="298"/>
      <c r="D846" s="300"/>
      <c r="E846" s="300"/>
      <c r="F846" s="300"/>
      <c r="G846" s="300"/>
      <c r="H846" s="300"/>
      <c r="I846" s="236"/>
      <c r="J846" s="112"/>
      <c r="K846" s="112"/>
      <c r="L846" s="112"/>
      <c r="M846" s="112"/>
      <c r="N846" s="112"/>
      <c r="O846" s="112"/>
      <c r="P846" s="112"/>
      <c r="Q846" s="112"/>
      <c r="R846" s="112"/>
      <c r="S846" s="112"/>
      <c r="T846" s="112"/>
      <c r="U846" s="112"/>
      <c r="V846" s="112"/>
      <c r="W846" s="112"/>
      <c r="X846" s="112"/>
      <c r="Y846" s="112"/>
      <c r="Z846" s="112"/>
      <c r="AA846" s="112"/>
      <c r="AB846" s="112"/>
      <c r="AC846" s="112"/>
      <c r="AD846" s="112"/>
      <c r="AE846" s="112"/>
      <c r="AF846" s="112"/>
      <c r="AG846" s="112"/>
      <c r="AH846" s="112"/>
      <c r="AI846" s="112"/>
      <c r="AJ846" s="112"/>
      <c r="AK846" s="112"/>
      <c r="AL846" s="112"/>
      <c r="AM846" s="112"/>
      <c r="AN846" s="112"/>
      <c r="AO846" s="112"/>
      <c r="AP846" s="112"/>
      <c r="AQ846" s="112"/>
      <c r="AR846" s="112"/>
    </row>
    <row r="847" spans="1:44" ht="12.75" customHeight="1" x14ac:dyDescent="0.25">
      <c r="A847" s="236"/>
      <c r="B847" s="236"/>
      <c r="C847" s="298"/>
      <c r="D847" s="300"/>
      <c r="E847" s="300"/>
      <c r="F847" s="300"/>
      <c r="G847" s="300"/>
      <c r="H847" s="300"/>
      <c r="I847" s="236"/>
      <c r="J847" s="112"/>
      <c r="K847" s="112"/>
      <c r="L847" s="112"/>
      <c r="M847" s="112"/>
      <c r="N847" s="112"/>
      <c r="O847" s="112"/>
      <c r="P847" s="112"/>
      <c r="Q847" s="112"/>
      <c r="R847" s="112"/>
      <c r="S847" s="112"/>
      <c r="T847" s="112"/>
      <c r="U847" s="112"/>
      <c r="V847" s="112"/>
      <c r="W847" s="112"/>
      <c r="X847" s="112"/>
      <c r="Y847" s="112"/>
      <c r="Z847" s="112"/>
      <c r="AA847" s="112"/>
      <c r="AB847" s="112"/>
      <c r="AC847" s="112"/>
      <c r="AD847" s="112"/>
      <c r="AE847" s="112"/>
      <c r="AF847" s="112"/>
      <c r="AG847" s="112"/>
      <c r="AH847" s="112"/>
      <c r="AI847" s="112"/>
      <c r="AJ847" s="112"/>
      <c r="AK847" s="112"/>
      <c r="AL847" s="112"/>
      <c r="AM847" s="112"/>
      <c r="AN847" s="112"/>
      <c r="AO847" s="112"/>
      <c r="AP847" s="112"/>
      <c r="AQ847" s="112"/>
      <c r="AR847" s="112"/>
    </row>
    <row r="848" spans="1:44" ht="12.75" customHeight="1" x14ac:dyDescent="0.25">
      <c r="A848" s="236"/>
      <c r="B848" s="236"/>
      <c r="C848" s="298"/>
      <c r="D848" s="300"/>
      <c r="E848" s="300"/>
      <c r="F848" s="300"/>
      <c r="G848" s="300"/>
      <c r="H848" s="300"/>
      <c r="I848" s="236"/>
      <c r="J848" s="112"/>
      <c r="K848" s="112"/>
      <c r="L848" s="112"/>
      <c r="M848" s="112"/>
      <c r="N848" s="112"/>
      <c r="O848" s="112"/>
      <c r="P848" s="112"/>
      <c r="Q848" s="112"/>
      <c r="R848" s="112"/>
      <c r="S848" s="112"/>
      <c r="T848" s="112"/>
      <c r="U848" s="112"/>
      <c r="V848" s="112"/>
      <c r="W848" s="112"/>
      <c r="X848" s="112"/>
      <c r="Y848" s="112"/>
      <c r="Z848" s="112"/>
      <c r="AA848" s="112"/>
      <c r="AB848" s="112"/>
      <c r="AC848" s="112"/>
      <c r="AD848" s="112"/>
      <c r="AE848" s="112"/>
      <c r="AF848" s="112"/>
      <c r="AG848" s="112"/>
      <c r="AH848" s="112"/>
      <c r="AI848" s="112"/>
      <c r="AJ848" s="112"/>
      <c r="AK848" s="112"/>
      <c r="AL848" s="112"/>
      <c r="AM848" s="112"/>
      <c r="AN848" s="112"/>
      <c r="AO848" s="112"/>
      <c r="AP848" s="112"/>
      <c r="AQ848" s="112"/>
      <c r="AR848" s="112"/>
    </row>
    <row r="849" spans="1:44" ht="12.75" customHeight="1" x14ac:dyDescent="0.25">
      <c r="A849" s="236"/>
      <c r="B849" s="236"/>
      <c r="C849" s="298"/>
      <c r="D849" s="300"/>
      <c r="E849" s="300"/>
      <c r="F849" s="300"/>
      <c r="G849" s="300"/>
      <c r="H849" s="300"/>
      <c r="I849" s="236"/>
      <c r="J849" s="112"/>
      <c r="K849" s="112"/>
      <c r="L849" s="112"/>
      <c r="M849" s="112"/>
      <c r="N849" s="112"/>
      <c r="O849" s="112"/>
      <c r="P849" s="112"/>
      <c r="Q849" s="112"/>
      <c r="R849" s="112"/>
      <c r="S849" s="112"/>
      <c r="T849" s="112"/>
      <c r="U849" s="112"/>
      <c r="V849" s="112"/>
      <c r="W849" s="112"/>
      <c r="X849" s="112"/>
      <c r="Y849" s="112"/>
      <c r="Z849" s="112"/>
      <c r="AA849" s="112"/>
      <c r="AB849" s="112"/>
      <c r="AC849" s="112"/>
      <c r="AD849" s="112"/>
      <c r="AE849" s="112"/>
      <c r="AF849" s="112"/>
      <c r="AG849" s="112"/>
      <c r="AH849" s="112"/>
      <c r="AI849" s="112"/>
      <c r="AJ849" s="112"/>
      <c r="AK849" s="112"/>
      <c r="AL849" s="112"/>
      <c r="AM849" s="112"/>
      <c r="AN849" s="112"/>
      <c r="AO849" s="112"/>
      <c r="AP849" s="112"/>
      <c r="AQ849" s="112"/>
      <c r="AR849" s="112"/>
    </row>
    <row r="850" spans="1:44" ht="12.75" customHeight="1" x14ac:dyDescent="0.25">
      <c r="A850" s="236"/>
      <c r="B850" s="236"/>
      <c r="C850" s="298"/>
      <c r="D850" s="300"/>
      <c r="E850" s="300"/>
      <c r="F850" s="300"/>
      <c r="G850" s="300"/>
      <c r="H850" s="300"/>
      <c r="I850" s="236"/>
      <c r="J850" s="112"/>
      <c r="K850" s="112"/>
      <c r="L850" s="112"/>
      <c r="M850" s="112"/>
      <c r="N850" s="112"/>
      <c r="O850" s="112"/>
      <c r="P850" s="112"/>
      <c r="Q850" s="112"/>
      <c r="R850" s="112"/>
      <c r="S850" s="112"/>
      <c r="T850" s="112"/>
      <c r="U850" s="112"/>
      <c r="V850" s="112"/>
      <c r="W850" s="112"/>
      <c r="X850" s="112"/>
      <c r="Y850" s="112"/>
      <c r="Z850" s="112"/>
      <c r="AA850" s="112"/>
      <c r="AB850" s="112"/>
      <c r="AC850" s="112"/>
      <c r="AD850" s="112"/>
      <c r="AE850" s="112"/>
      <c r="AF850" s="112"/>
      <c r="AG850" s="112"/>
      <c r="AH850" s="112"/>
      <c r="AI850" s="112"/>
      <c r="AJ850" s="112"/>
      <c r="AK850" s="112"/>
      <c r="AL850" s="112"/>
      <c r="AM850" s="112"/>
      <c r="AN850" s="112"/>
      <c r="AO850" s="112"/>
      <c r="AP850" s="112"/>
      <c r="AQ850" s="112"/>
      <c r="AR850" s="112"/>
    </row>
    <row r="851" spans="1:44" ht="12.75" customHeight="1" x14ac:dyDescent="0.25">
      <c r="A851" s="236"/>
      <c r="B851" s="236"/>
      <c r="C851" s="298"/>
      <c r="D851" s="300"/>
      <c r="E851" s="300"/>
      <c r="F851" s="300"/>
      <c r="G851" s="300"/>
      <c r="H851" s="300"/>
      <c r="I851" s="236"/>
      <c r="J851" s="112"/>
      <c r="K851" s="112"/>
      <c r="L851" s="112"/>
      <c r="M851" s="112"/>
      <c r="N851" s="112"/>
      <c r="O851" s="112"/>
      <c r="P851" s="112"/>
      <c r="Q851" s="112"/>
      <c r="R851" s="112"/>
      <c r="S851" s="112"/>
      <c r="T851" s="112"/>
      <c r="U851" s="112"/>
      <c r="V851" s="112"/>
      <c r="W851" s="112"/>
      <c r="X851" s="112"/>
      <c r="Y851" s="112"/>
      <c r="Z851" s="112"/>
      <c r="AA851" s="112"/>
      <c r="AB851" s="112"/>
      <c r="AC851" s="112"/>
      <c r="AD851" s="112"/>
      <c r="AE851" s="112"/>
      <c r="AF851" s="112"/>
      <c r="AG851" s="112"/>
      <c r="AH851" s="112"/>
      <c r="AI851" s="112"/>
      <c r="AJ851" s="112"/>
      <c r="AK851" s="112"/>
      <c r="AL851" s="112"/>
      <c r="AM851" s="112"/>
      <c r="AN851" s="112"/>
      <c r="AO851" s="112"/>
      <c r="AP851" s="112"/>
      <c r="AQ851" s="112"/>
      <c r="AR851" s="112"/>
    </row>
    <row r="852" spans="1:44" ht="12.75" customHeight="1" x14ac:dyDescent="0.25">
      <c r="A852" s="236"/>
      <c r="B852" s="236"/>
      <c r="C852" s="298"/>
      <c r="D852" s="300"/>
      <c r="E852" s="300"/>
      <c r="F852" s="300"/>
      <c r="G852" s="300"/>
      <c r="H852" s="300"/>
      <c r="I852" s="236"/>
      <c r="J852" s="112"/>
      <c r="K852" s="112"/>
      <c r="L852" s="112"/>
      <c r="M852" s="112"/>
      <c r="N852" s="112"/>
      <c r="O852" s="112"/>
      <c r="P852" s="112"/>
      <c r="Q852" s="112"/>
      <c r="R852" s="112"/>
      <c r="S852" s="112"/>
      <c r="T852" s="112"/>
      <c r="U852" s="112"/>
      <c r="V852" s="112"/>
      <c r="W852" s="112"/>
      <c r="X852" s="112"/>
      <c r="Y852" s="112"/>
      <c r="Z852" s="112"/>
      <c r="AA852" s="112"/>
      <c r="AB852" s="112"/>
      <c r="AC852" s="112"/>
      <c r="AD852" s="112"/>
      <c r="AE852" s="112"/>
      <c r="AF852" s="112"/>
      <c r="AG852" s="112"/>
      <c r="AH852" s="112"/>
      <c r="AI852" s="112"/>
      <c r="AJ852" s="112"/>
      <c r="AK852" s="112"/>
      <c r="AL852" s="112"/>
      <c r="AM852" s="112"/>
      <c r="AN852" s="112"/>
      <c r="AO852" s="112"/>
      <c r="AP852" s="112"/>
      <c r="AQ852" s="112"/>
      <c r="AR852" s="112"/>
    </row>
    <row r="853" spans="1:44" ht="12.75" customHeight="1" x14ac:dyDescent="0.25">
      <c r="A853" s="236"/>
      <c r="B853" s="236"/>
      <c r="C853" s="298"/>
      <c r="D853" s="300"/>
      <c r="E853" s="300"/>
      <c r="F853" s="300"/>
      <c r="G853" s="300"/>
      <c r="H853" s="300"/>
      <c r="I853" s="236"/>
      <c r="J853" s="112"/>
      <c r="K853" s="112"/>
      <c r="L853" s="112"/>
      <c r="M853" s="112"/>
      <c r="N853" s="112"/>
      <c r="O853" s="112"/>
      <c r="P853" s="112"/>
      <c r="Q853" s="112"/>
      <c r="R853" s="112"/>
      <c r="S853" s="112"/>
      <c r="T853" s="112"/>
      <c r="U853" s="112"/>
      <c r="V853" s="112"/>
      <c r="W853" s="112"/>
      <c r="X853" s="112"/>
      <c r="Y853" s="112"/>
      <c r="Z853" s="112"/>
      <c r="AA853" s="112"/>
      <c r="AB853" s="112"/>
      <c r="AC853" s="112"/>
      <c r="AD853" s="112"/>
      <c r="AE853" s="112"/>
      <c r="AF853" s="112"/>
      <c r="AG853" s="112"/>
      <c r="AH853" s="112"/>
      <c r="AI853" s="112"/>
      <c r="AJ853" s="112"/>
      <c r="AK853" s="112"/>
      <c r="AL853" s="112"/>
      <c r="AM853" s="112"/>
      <c r="AN853" s="112"/>
      <c r="AO853" s="112"/>
      <c r="AP853" s="112"/>
      <c r="AQ853" s="112"/>
      <c r="AR853" s="112"/>
    </row>
    <row r="854" spans="1:44" ht="12.75" customHeight="1" x14ac:dyDescent="0.25">
      <c r="A854" s="236"/>
      <c r="B854" s="236"/>
      <c r="C854" s="298"/>
      <c r="D854" s="300"/>
      <c r="E854" s="300"/>
      <c r="F854" s="300"/>
      <c r="G854" s="300"/>
      <c r="H854" s="300"/>
      <c r="I854" s="236"/>
      <c r="J854" s="112"/>
      <c r="K854" s="112"/>
      <c r="L854" s="112"/>
      <c r="M854" s="112"/>
      <c r="N854" s="112"/>
      <c r="O854" s="112"/>
      <c r="P854" s="112"/>
      <c r="Q854" s="112"/>
      <c r="R854" s="112"/>
      <c r="S854" s="112"/>
      <c r="T854" s="112"/>
      <c r="U854" s="112"/>
      <c r="V854" s="112"/>
      <c r="W854" s="112"/>
      <c r="X854" s="112"/>
      <c r="Y854" s="112"/>
      <c r="Z854" s="112"/>
      <c r="AA854" s="112"/>
      <c r="AB854" s="112"/>
      <c r="AC854" s="112"/>
      <c r="AD854" s="112"/>
      <c r="AE854" s="112"/>
      <c r="AF854" s="112"/>
      <c r="AG854" s="112"/>
      <c r="AH854" s="112"/>
      <c r="AI854" s="112"/>
      <c r="AJ854" s="112"/>
      <c r="AK854" s="112"/>
      <c r="AL854" s="112"/>
      <c r="AM854" s="112"/>
      <c r="AN854" s="112"/>
      <c r="AO854" s="112"/>
      <c r="AP854" s="112"/>
      <c r="AQ854" s="112"/>
      <c r="AR854" s="112"/>
    </row>
    <row r="855" spans="1:44" ht="12.75" customHeight="1" x14ac:dyDescent="0.25">
      <c r="A855" s="236"/>
      <c r="B855" s="236"/>
      <c r="C855" s="298"/>
      <c r="D855" s="300"/>
      <c r="E855" s="300"/>
      <c r="F855" s="300"/>
      <c r="G855" s="300"/>
      <c r="H855" s="300"/>
      <c r="I855" s="236"/>
      <c r="J855" s="112"/>
      <c r="K855" s="112"/>
      <c r="L855" s="112"/>
      <c r="M855" s="112"/>
      <c r="N855" s="112"/>
      <c r="O855" s="112"/>
      <c r="P855" s="112"/>
      <c r="Q855" s="112"/>
      <c r="R855" s="112"/>
      <c r="S855" s="112"/>
      <c r="T855" s="112"/>
      <c r="U855" s="112"/>
      <c r="V855" s="112"/>
      <c r="W855" s="112"/>
      <c r="X855" s="112"/>
      <c r="Y855" s="112"/>
      <c r="Z855" s="112"/>
      <c r="AA855" s="112"/>
      <c r="AB855" s="112"/>
      <c r="AC855" s="112"/>
      <c r="AD855" s="112"/>
      <c r="AE855" s="112"/>
      <c r="AF855" s="112"/>
      <c r="AG855" s="112"/>
      <c r="AH855" s="112"/>
      <c r="AI855" s="112"/>
      <c r="AJ855" s="112"/>
      <c r="AK855" s="112"/>
      <c r="AL855" s="112"/>
      <c r="AM855" s="112"/>
      <c r="AN855" s="112"/>
      <c r="AO855" s="112"/>
      <c r="AP855" s="112"/>
      <c r="AQ855" s="112"/>
      <c r="AR855" s="112"/>
    </row>
    <row r="856" spans="1:44" ht="12.75" customHeight="1" x14ac:dyDescent="0.25">
      <c r="A856" s="236"/>
      <c r="B856" s="236"/>
      <c r="C856" s="298"/>
      <c r="D856" s="300"/>
      <c r="E856" s="300"/>
      <c r="F856" s="300"/>
      <c r="G856" s="300"/>
      <c r="H856" s="300"/>
      <c r="I856" s="236"/>
      <c r="J856" s="112"/>
      <c r="K856" s="112"/>
      <c r="L856" s="112"/>
      <c r="M856" s="112"/>
      <c r="N856" s="112"/>
      <c r="O856" s="112"/>
      <c r="P856" s="112"/>
      <c r="Q856" s="112"/>
      <c r="R856" s="112"/>
      <c r="S856" s="112"/>
      <c r="T856" s="112"/>
      <c r="U856" s="112"/>
      <c r="V856" s="112"/>
      <c r="W856" s="112"/>
      <c r="X856" s="112"/>
      <c r="Y856" s="112"/>
      <c r="Z856" s="112"/>
      <c r="AA856" s="112"/>
      <c r="AB856" s="112"/>
      <c r="AC856" s="112"/>
      <c r="AD856" s="112"/>
      <c r="AE856" s="112"/>
      <c r="AF856" s="112"/>
      <c r="AG856" s="112"/>
      <c r="AH856" s="112"/>
      <c r="AI856" s="112"/>
      <c r="AJ856" s="112"/>
      <c r="AK856" s="112"/>
      <c r="AL856" s="112"/>
      <c r="AM856" s="112"/>
      <c r="AN856" s="112"/>
      <c r="AO856" s="112"/>
      <c r="AP856" s="112"/>
      <c r="AQ856" s="112"/>
      <c r="AR856" s="112"/>
    </row>
    <row r="857" spans="1:44" ht="12.75" customHeight="1" x14ac:dyDescent="0.25">
      <c r="A857" s="236"/>
      <c r="B857" s="236"/>
      <c r="C857" s="298"/>
      <c r="D857" s="300"/>
      <c r="E857" s="300"/>
      <c r="F857" s="300"/>
      <c r="G857" s="300"/>
      <c r="H857" s="300"/>
      <c r="I857" s="236"/>
      <c r="J857" s="112"/>
      <c r="K857" s="112"/>
      <c r="L857" s="112"/>
      <c r="M857" s="112"/>
      <c r="N857" s="112"/>
      <c r="O857" s="112"/>
      <c r="P857" s="112"/>
      <c r="Q857" s="112"/>
      <c r="R857" s="112"/>
      <c r="S857" s="112"/>
      <c r="T857" s="112"/>
      <c r="U857" s="112"/>
      <c r="V857" s="112"/>
      <c r="W857" s="112"/>
      <c r="X857" s="112"/>
      <c r="Y857" s="112"/>
      <c r="Z857" s="112"/>
      <c r="AA857" s="112"/>
      <c r="AB857" s="112"/>
      <c r="AC857" s="112"/>
      <c r="AD857" s="112"/>
      <c r="AE857" s="112"/>
      <c r="AF857" s="112"/>
      <c r="AG857" s="112"/>
      <c r="AH857" s="112"/>
      <c r="AI857" s="112"/>
      <c r="AJ857" s="112"/>
      <c r="AK857" s="112"/>
      <c r="AL857" s="112"/>
      <c r="AM857" s="112"/>
      <c r="AN857" s="112"/>
      <c r="AO857" s="112"/>
      <c r="AP857" s="112"/>
      <c r="AQ857" s="112"/>
      <c r="AR857" s="112"/>
    </row>
    <row r="858" spans="1:44" ht="12.75" customHeight="1" x14ac:dyDescent="0.25">
      <c r="A858" s="236"/>
      <c r="B858" s="236"/>
      <c r="C858" s="298"/>
      <c r="D858" s="300"/>
      <c r="E858" s="300"/>
      <c r="F858" s="300"/>
      <c r="G858" s="300"/>
      <c r="H858" s="300"/>
      <c r="I858" s="236"/>
      <c r="J858" s="112"/>
      <c r="K858" s="112"/>
      <c r="L858" s="112"/>
      <c r="M858" s="112"/>
      <c r="N858" s="112"/>
      <c r="O858" s="112"/>
      <c r="P858" s="112"/>
      <c r="Q858" s="112"/>
      <c r="R858" s="112"/>
      <c r="S858" s="112"/>
      <c r="T858" s="112"/>
      <c r="U858" s="112"/>
      <c r="V858" s="112"/>
      <c r="W858" s="112"/>
      <c r="X858" s="112"/>
      <c r="Y858" s="112"/>
      <c r="Z858" s="112"/>
      <c r="AA858" s="112"/>
      <c r="AB858" s="112"/>
      <c r="AC858" s="112"/>
      <c r="AD858" s="112"/>
      <c r="AE858" s="112"/>
      <c r="AF858" s="112"/>
      <c r="AG858" s="112"/>
      <c r="AH858" s="112"/>
      <c r="AI858" s="112"/>
      <c r="AJ858" s="112"/>
      <c r="AK858" s="112"/>
      <c r="AL858" s="112"/>
      <c r="AM858" s="112"/>
      <c r="AN858" s="112"/>
      <c r="AO858" s="112"/>
      <c r="AP858" s="112"/>
      <c r="AQ858" s="112"/>
      <c r="AR858" s="112"/>
    </row>
    <row r="859" spans="1:44" ht="12.75" customHeight="1" x14ac:dyDescent="0.25">
      <c r="A859" s="236"/>
      <c r="B859" s="236"/>
      <c r="C859" s="298"/>
      <c r="D859" s="300"/>
      <c r="E859" s="300"/>
      <c r="F859" s="300"/>
      <c r="G859" s="300"/>
      <c r="H859" s="300"/>
      <c r="I859" s="236"/>
      <c r="J859" s="112"/>
      <c r="K859" s="112"/>
      <c r="L859" s="112"/>
      <c r="M859" s="112"/>
      <c r="N859" s="112"/>
      <c r="O859" s="112"/>
      <c r="P859" s="112"/>
      <c r="Q859" s="112"/>
      <c r="R859" s="112"/>
      <c r="S859" s="112"/>
      <c r="T859" s="112"/>
      <c r="U859" s="112"/>
      <c r="V859" s="112"/>
      <c r="W859" s="112"/>
      <c r="X859" s="112"/>
      <c r="Y859" s="112"/>
      <c r="Z859" s="112"/>
      <c r="AA859" s="112"/>
      <c r="AB859" s="112"/>
      <c r="AC859" s="112"/>
      <c r="AD859" s="112"/>
      <c r="AE859" s="112"/>
      <c r="AF859" s="112"/>
      <c r="AG859" s="112"/>
      <c r="AH859" s="112"/>
      <c r="AI859" s="112"/>
      <c r="AJ859" s="112"/>
      <c r="AK859" s="112"/>
      <c r="AL859" s="112"/>
      <c r="AM859" s="112"/>
      <c r="AN859" s="112"/>
      <c r="AO859" s="112"/>
      <c r="AP859" s="112"/>
      <c r="AQ859" s="112"/>
      <c r="AR859" s="112"/>
    </row>
    <row r="860" spans="1:44" ht="12.75" customHeight="1" x14ac:dyDescent="0.25">
      <c r="A860" s="236"/>
      <c r="B860" s="236"/>
      <c r="C860" s="298"/>
      <c r="D860" s="300"/>
      <c r="E860" s="300"/>
      <c r="F860" s="300"/>
      <c r="G860" s="300"/>
      <c r="H860" s="300"/>
      <c r="I860" s="236"/>
      <c r="J860" s="112"/>
      <c r="K860" s="112"/>
      <c r="L860" s="112"/>
      <c r="M860" s="112"/>
      <c r="N860" s="112"/>
      <c r="O860" s="112"/>
      <c r="P860" s="112"/>
      <c r="Q860" s="112"/>
      <c r="R860" s="112"/>
      <c r="S860" s="112"/>
      <c r="T860" s="112"/>
      <c r="U860" s="112"/>
      <c r="V860" s="112"/>
      <c r="W860" s="112"/>
      <c r="X860" s="112"/>
      <c r="Y860" s="112"/>
      <c r="Z860" s="112"/>
      <c r="AA860" s="112"/>
      <c r="AB860" s="112"/>
      <c r="AC860" s="112"/>
      <c r="AD860" s="112"/>
      <c r="AE860" s="112"/>
      <c r="AF860" s="112"/>
      <c r="AG860" s="112"/>
      <c r="AH860" s="112"/>
      <c r="AI860" s="112"/>
      <c r="AJ860" s="112"/>
      <c r="AK860" s="112"/>
      <c r="AL860" s="112"/>
      <c r="AM860" s="112"/>
      <c r="AN860" s="112"/>
      <c r="AO860" s="112"/>
      <c r="AP860" s="112"/>
      <c r="AQ860" s="112"/>
      <c r="AR860" s="112"/>
    </row>
    <row r="861" spans="1:44" ht="12.75" customHeight="1" x14ac:dyDescent="0.25">
      <c r="A861" s="236"/>
      <c r="B861" s="236"/>
      <c r="C861" s="298"/>
      <c r="D861" s="300"/>
      <c r="E861" s="300"/>
      <c r="F861" s="300"/>
      <c r="G861" s="300"/>
      <c r="H861" s="300"/>
      <c r="I861" s="236"/>
      <c r="J861" s="112"/>
      <c r="K861" s="112"/>
      <c r="L861" s="112"/>
      <c r="M861" s="112"/>
      <c r="N861" s="112"/>
      <c r="O861" s="112"/>
      <c r="P861" s="112"/>
      <c r="Q861" s="112"/>
      <c r="R861" s="112"/>
      <c r="S861" s="112"/>
      <c r="T861" s="112"/>
      <c r="U861" s="112"/>
      <c r="V861" s="112"/>
      <c r="W861" s="112"/>
      <c r="X861" s="112"/>
      <c r="Y861" s="112"/>
      <c r="Z861" s="112"/>
      <c r="AA861" s="112"/>
      <c r="AB861" s="112"/>
      <c r="AC861" s="112"/>
      <c r="AD861" s="112"/>
      <c r="AE861" s="112"/>
      <c r="AF861" s="112"/>
      <c r="AG861" s="112"/>
      <c r="AH861" s="112"/>
      <c r="AI861" s="112"/>
      <c r="AJ861" s="112"/>
      <c r="AK861" s="112"/>
      <c r="AL861" s="112"/>
      <c r="AM861" s="112"/>
      <c r="AN861" s="112"/>
      <c r="AO861" s="112"/>
      <c r="AP861" s="112"/>
      <c r="AQ861" s="112"/>
      <c r="AR861" s="112"/>
    </row>
    <row r="862" spans="1:44" ht="12.75" customHeight="1" x14ac:dyDescent="0.25">
      <c r="A862" s="236"/>
      <c r="B862" s="236"/>
      <c r="C862" s="298"/>
      <c r="D862" s="300"/>
      <c r="E862" s="300"/>
      <c r="F862" s="300"/>
      <c r="G862" s="300"/>
      <c r="H862" s="300"/>
      <c r="I862" s="236"/>
      <c r="J862" s="112"/>
      <c r="K862" s="112"/>
      <c r="L862" s="112"/>
      <c r="M862" s="112"/>
      <c r="N862" s="112"/>
      <c r="O862" s="112"/>
      <c r="P862" s="112"/>
      <c r="Q862" s="112"/>
      <c r="R862" s="112"/>
      <c r="S862" s="112"/>
      <c r="T862" s="112"/>
      <c r="U862" s="112"/>
      <c r="V862" s="112"/>
      <c r="W862" s="112"/>
      <c r="X862" s="112"/>
      <c r="Y862" s="112"/>
      <c r="Z862" s="112"/>
      <c r="AA862" s="112"/>
      <c r="AB862" s="112"/>
      <c r="AC862" s="112"/>
      <c r="AD862" s="112"/>
      <c r="AE862" s="112"/>
      <c r="AF862" s="112"/>
      <c r="AG862" s="112"/>
      <c r="AH862" s="112"/>
      <c r="AI862" s="112"/>
      <c r="AJ862" s="112"/>
      <c r="AK862" s="112"/>
      <c r="AL862" s="112"/>
      <c r="AM862" s="112"/>
      <c r="AN862" s="112"/>
      <c r="AO862" s="112"/>
      <c r="AP862" s="112"/>
      <c r="AQ862" s="112"/>
      <c r="AR862" s="112"/>
    </row>
    <row r="863" spans="1:44" ht="12.75" customHeight="1" x14ac:dyDescent="0.25">
      <c r="A863" s="236"/>
      <c r="B863" s="236"/>
      <c r="C863" s="298"/>
      <c r="D863" s="300"/>
      <c r="E863" s="300"/>
      <c r="F863" s="300"/>
      <c r="G863" s="300"/>
      <c r="H863" s="300"/>
      <c r="I863" s="236"/>
      <c r="J863" s="112"/>
      <c r="K863" s="112"/>
      <c r="L863" s="112"/>
      <c r="M863" s="112"/>
      <c r="N863" s="112"/>
      <c r="O863" s="112"/>
      <c r="P863" s="112"/>
      <c r="Q863" s="112"/>
      <c r="R863" s="112"/>
      <c r="S863" s="112"/>
      <c r="T863" s="112"/>
      <c r="U863" s="112"/>
      <c r="V863" s="112"/>
      <c r="W863" s="112"/>
      <c r="X863" s="112"/>
      <c r="Y863" s="112"/>
      <c r="Z863" s="112"/>
      <c r="AA863" s="112"/>
      <c r="AB863" s="112"/>
      <c r="AC863" s="112"/>
      <c r="AD863" s="112"/>
      <c r="AE863" s="112"/>
      <c r="AF863" s="112"/>
      <c r="AG863" s="112"/>
      <c r="AH863" s="112"/>
      <c r="AI863" s="112"/>
      <c r="AJ863" s="112"/>
      <c r="AK863" s="112"/>
      <c r="AL863" s="112"/>
      <c r="AM863" s="112"/>
      <c r="AN863" s="112"/>
      <c r="AO863" s="112"/>
      <c r="AP863" s="112"/>
      <c r="AQ863" s="112"/>
      <c r="AR863" s="112"/>
    </row>
    <row r="864" spans="1:44" ht="12.75" customHeight="1" x14ac:dyDescent="0.25">
      <c r="A864" s="236"/>
      <c r="B864" s="236"/>
      <c r="C864" s="298"/>
      <c r="D864" s="300"/>
      <c r="E864" s="300"/>
      <c r="F864" s="300"/>
      <c r="G864" s="300"/>
      <c r="H864" s="300"/>
      <c r="I864" s="236"/>
      <c r="J864" s="112"/>
      <c r="K864" s="112"/>
      <c r="L864" s="112"/>
      <c r="M864" s="112"/>
      <c r="N864" s="112"/>
      <c r="O864" s="112"/>
      <c r="P864" s="112"/>
      <c r="Q864" s="112"/>
      <c r="R864" s="112"/>
      <c r="S864" s="112"/>
      <c r="T864" s="112"/>
      <c r="U864" s="112"/>
      <c r="V864" s="112"/>
      <c r="W864" s="112"/>
      <c r="X864" s="112"/>
      <c r="Y864" s="112"/>
      <c r="Z864" s="112"/>
      <c r="AA864" s="112"/>
      <c r="AB864" s="112"/>
      <c r="AC864" s="112"/>
      <c r="AD864" s="112"/>
      <c r="AE864" s="112"/>
      <c r="AF864" s="112"/>
      <c r="AG864" s="112"/>
      <c r="AH864" s="112"/>
      <c r="AI864" s="112"/>
      <c r="AJ864" s="112"/>
      <c r="AK864" s="112"/>
      <c r="AL864" s="112"/>
      <c r="AM864" s="112"/>
      <c r="AN864" s="112"/>
      <c r="AO864" s="112"/>
      <c r="AP864" s="112"/>
      <c r="AQ864" s="112"/>
      <c r="AR864" s="112"/>
    </row>
    <row r="865" spans="1:44" ht="12.75" customHeight="1" x14ac:dyDescent="0.25">
      <c r="A865" s="236"/>
      <c r="B865" s="236"/>
      <c r="C865" s="298"/>
      <c r="D865" s="300"/>
      <c r="E865" s="300"/>
      <c r="F865" s="300"/>
      <c r="G865" s="300"/>
      <c r="H865" s="300"/>
      <c r="I865" s="236"/>
      <c r="J865" s="112"/>
      <c r="K865" s="112"/>
      <c r="L865" s="112"/>
      <c r="M865" s="112"/>
      <c r="N865" s="112"/>
      <c r="O865" s="112"/>
      <c r="P865" s="112"/>
      <c r="Q865" s="112"/>
      <c r="R865" s="112"/>
      <c r="S865" s="112"/>
      <c r="T865" s="112"/>
      <c r="U865" s="112"/>
      <c r="V865" s="112"/>
      <c r="W865" s="112"/>
      <c r="X865" s="112"/>
      <c r="Y865" s="112"/>
      <c r="Z865" s="112"/>
      <c r="AA865" s="112"/>
      <c r="AB865" s="112"/>
      <c r="AC865" s="112"/>
      <c r="AD865" s="112"/>
      <c r="AE865" s="112"/>
      <c r="AF865" s="112"/>
      <c r="AG865" s="112"/>
      <c r="AH865" s="112"/>
      <c r="AI865" s="112"/>
      <c r="AJ865" s="112"/>
      <c r="AK865" s="112"/>
      <c r="AL865" s="112"/>
      <c r="AM865" s="112"/>
      <c r="AN865" s="112"/>
      <c r="AO865" s="112"/>
      <c r="AP865" s="112"/>
      <c r="AQ865" s="112"/>
      <c r="AR865" s="112"/>
    </row>
    <row r="866" spans="1:44" ht="12.75" customHeight="1" x14ac:dyDescent="0.25">
      <c r="A866" s="236"/>
      <c r="B866" s="236"/>
      <c r="C866" s="298"/>
      <c r="D866" s="300"/>
      <c r="E866" s="300"/>
      <c r="F866" s="300"/>
      <c r="G866" s="300"/>
      <c r="H866" s="300"/>
      <c r="I866" s="236"/>
      <c r="J866" s="112"/>
      <c r="K866" s="112"/>
      <c r="L866" s="112"/>
      <c r="M866" s="112"/>
      <c r="N866" s="112"/>
      <c r="O866" s="112"/>
      <c r="P866" s="112"/>
      <c r="Q866" s="112"/>
      <c r="R866" s="112"/>
      <c r="S866" s="112"/>
      <c r="T866" s="112"/>
      <c r="U866" s="112"/>
      <c r="V866" s="112"/>
      <c r="W866" s="112"/>
      <c r="X866" s="112"/>
      <c r="Y866" s="112"/>
      <c r="Z866" s="112"/>
      <c r="AA866" s="112"/>
      <c r="AB866" s="112"/>
      <c r="AC866" s="112"/>
      <c r="AD866" s="112"/>
      <c r="AE866" s="112"/>
      <c r="AF866" s="112"/>
      <c r="AG866" s="112"/>
      <c r="AH866" s="112"/>
      <c r="AI866" s="112"/>
      <c r="AJ866" s="112"/>
      <c r="AK866" s="112"/>
      <c r="AL866" s="112"/>
      <c r="AM866" s="112"/>
      <c r="AN866" s="112"/>
      <c r="AO866" s="112"/>
      <c r="AP866" s="112"/>
      <c r="AQ866" s="112"/>
      <c r="AR866" s="112"/>
    </row>
    <row r="867" spans="1:44" ht="12.75" customHeight="1" x14ac:dyDescent="0.25">
      <c r="A867" s="236"/>
      <c r="B867" s="236"/>
      <c r="C867" s="298"/>
      <c r="D867" s="300"/>
      <c r="E867" s="300"/>
      <c r="F867" s="300"/>
      <c r="G867" s="300"/>
      <c r="H867" s="300"/>
      <c r="I867" s="236"/>
      <c r="J867" s="112"/>
      <c r="K867" s="112"/>
      <c r="L867" s="112"/>
      <c r="M867" s="112"/>
      <c r="N867" s="112"/>
      <c r="O867" s="112"/>
      <c r="P867" s="112"/>
      <c r="Q867" s="112"/>
      <c r="R867" s="112"/>
      <c r="S867" s="112"/>
      <c r="T867" s="112"/>
      <c r="U867" s="112"/>
      <c r="V867" s="112"/>
      <c r="W867" s="112"/>
      <c r="X867" s="112"/>
      <c r="Y867" s="112"/>
      <c r="Z867" s="112"/>
      <c r="AA867" s="112"/>
      <c r="AB867" s="112"/>
      <c r="AC867" s="112"/>
      <c r="AD867" s="112"/>
      <c r="AE867" s="112"/>
      <c r="AF867" s="112"/>
      <c r="AG867" s="112"/>
      <c r="AH867" s="112"/>
      <c r="AI867" s="112"/>
      <c r="AJ867" s="112"/>
      <c r="AK867" s="112"/>
      <c r="AL867" s="112"/>
      <c r="AM867" s="112"/>
      <c r="AN867" s="112"/>
      <c r="AO867" s="112"/>
      <c r="AP867" s="112"/>
      <c r="AQ867" s="112"/>
      <c r="AR867" s="112"/>
    </row>
    <row r="868" spans="1:44" ht="12.75" customHeight="1" x14ac:dyDescent="0.25">
      <c r="A868" s="236"/>
      <c r="B868" s="236"/>
      <c r="C868" s="298"/>
      <c r="D868" s="300"/>
      <c r="E868" s="300"/>
      <c r="F868" s="300"/>
      <c r="G868" s="300"/>
      <c r="H868" s="300"/>
      <c r="I868" s="236"/>
      <c r="J868" s="112"/>
      <c r="K868" s="112"/>
      <c r="L868" s="112"/>
      <c r="M868" s="112"/>
      <c r="N868" s="112"/>
      <c r="O868" s="112"/>
      <c r="P868" s="112"/>
      <c r="Q868" s="112"/>
      <c r="R868" s="112"/>
      <c r="S868" s="112"/>
      <c r="T868" s="112"/>
      <c r="U868" s="112"/>
      <c r="V868" s="112"/>
      <c r="W868" s="112"/>
      <c r="X868" s="112"/>
      <c r="Y868" s="112"/>
      <c r="Z868" s="112"/>
      <c r="AA868" s="112"/>
      <c r="AB868" s="112"/>
      <c r="AC868" s="112"/>
      <c r="AD868" s="112"/>
      <c r="AE868" s="112"/>
      <c r="AF868" s="112"/>
      <c r="AG868" s="112"/>
      <c r="AH868" s="112"/>
      <c r="AI868" s="112"/>
      <c r="AJ868" s="112"/>
      <c r="AK868" s="112"/>
      <c r="AL868" s="112"/>
      <c r="AM868" s="112"/>
      <c r="AN868" s="112"/>
      <c r="AO868" s="112"/>
      <c r="AP868" s="112"/>
      <c r="AQ868" s="112"/>
      <c r="AR868" s="112"/>
    </row>
    <row r="869" spans="1:44" ht="12.75" customHeight="1" x14ac:dyDescent="0.25">
      <c r="A869" s="236"/>
      <c r="B869" s="236"/>
      <c r="C869" s="298"/>
      <c r="D869" s="300"/>
      <c r="E869" s="300"/>
      <c r="F869" s="300"/>
      <c r="G869" s="300"/>
      <c r="H869" s="300"/>
      <c r="I869" s="236"/>
      <c r="J869" s="112"/>
      <c r="K869" s="112"/>
      <c r="L869" s="112"/>
      <c r="M869" s="112"/>
      <c r="N869" s="112"/>
      <c r="O869" s="112"/>
      <c r="P869" s="112"/>
      <c r="Q869" s="112"/>
      <c r="R869" s="112"/>
      <c r="S869" s="112"/>
      <c r="T869" s="112"/>
      <c r="U869" s="112"/>
      <c r="V869" s="112"/>
      <c r="W869" s="112"/>
      <c r="X869" s="112"/>
      <c r="Y869" s="112"/>
      <c r="Z869" s="112"/>
      <c r="AA869" s="112"/>
      <c r="AB869" s="112"/>
      <c r="AC869" s="112"/>
      <c r="AD869" s="112"/>
      <c r="AE869" s="112"/>
      <c r="AF869" s="112"/>
      <c r="AG869" s="112"/>
      <c r="AH869" s="112"/>
      <c r="AI869" s="112"/>
      <c r="AJ869" s="112"/>
      <c r="AK869" s="112"/>
      <c r="AL869" s="112"/>
      <c r="AM869" s="112"/>
      <c r="AN869" s="112"/>
      <c r="AO869" s="112"/>
      <c r="AP869" s="112"/>
      <c r="AQ869" s="112"/>
      <c r="AR869" s="112"/>
    </row>
    <row r="870" spans="1:44" ht="12.75" customHeight="1" x14ac:dyDescent="0.25">
      <c r="A870" s="236"/>
      <c r="B870" s="236"/>
      <c r="C870" s="298"/>
      <c r="D870" s="300"/>
      <c r="E870" s="300"/>
      <c r="F870" s="300"/>
      <c r="G870" s="300"/>
      <c r="H870" s="300"/>
      <c r="I870" s="236"/>
      <c r="J870" s="112"/>
      <c r="K870" s="112"/>
      <c r="L870" s="112"/>
      <c r="M870" s="112"/>
      <c r="N870" s="112"/>
      <c r="O870" s="112"/>
      <c r="P870" s="112"/>
      <c r="Q870" s="112"/>
      <c r="R870" s="112"/>
      <c r="S870" s="112"/>
      <c r="T870" s="112"/>
      <c r="U870" s="112"/>
      <c r="V870" s="112"/>
      <c r="W870" s="112"/>
      <c r="X870" s="112"/>
      <c r="Y870" s="112"/>
      <c r="Z870" s="112"/>
      <c r="AA870" s="112"/>
      <c r="AB870" s="112"/>
      <c r="AC870" s="112"/>
      <c r="AD870" s="112"/>
      <c r="AE870" s="112"/>
      <c r="AF870" s="112"/>
      <c r="AG870" s="112"/>
      <c r="AH870" s="112"/>
      <c r="AI870" s="112"/>
      <c r="AJ870" s="112"/>
      <c r="AK870" s="112"/>
      <c r="AL870" s="112"/>
      <c r="AM870" s="112"/>
      <c r="AN870" s="112"/>
      <c r="AO870" s="112"/>
      <c r="AP870" s="112"/>
      <c r="AQ870" s="112"/>
      <c r="AR870" s="112"/>
    </row>
    <row r="871" spans="1:44" ht="12.75" customHeight="1" x14ac:dyDescent="0.25">
      <c r="A871" s="236"/>
      <c r="B871" s="236"/>
      <c r="C871" s="298"/>
      <c r="D871" s="300"/>
      <c r="E871" s="300"/>
      <c r="F871" s="300"/>
      <c r="G871" s="300"/>
      <c r="H871" s="300"/>
      <c r="I871" s="236"/>
      <c r="J871" s="112"/>
      <c r="K871" s="112"/>
      <c r="L871" s="112"/>
      <c r="M871" s="112"/>
      <c r="N871" s="112"/>
      <c r="O871" s="112"/>
      <c r="P871" s="112"/>
      <c r="Q871" s="112"/>
      <c r="R871" s="112"/>
      <c r="S871" s="112"/>
      <c r="T871" s="112"/>
      <c r="U871" s="112"/>
      <c r="V871" s="112"/>
      <c r="W871" s="112"/>
      <c r="X871" s="112"/>
      <c r="Y871" s="112"/>
      <c r="Z871" s="112"/>
      <c r="AA871" s="112"/>
      <c r="AB871" s="112"/>
      <c r="AC871" s="112"/>
      <c r="AD871" s="112"/>
      <c r="AE871" s="112"/>
      <c r="AF871" s="112"/>
      <c r="AG871" s="112"/>
      <c r="AH871" s="112"/>
      <c r="AI871" s="112"/>
      <c r="AJ871" s="112"/>
      <c r="AK871" s="112"/>
      <c r="AL871" s="112"/>
      <c r="AM871" s="112"/>
      <c r="AN871" s="112"/>
      <c r="AO871" s="112"/>
      <c r="AP871" s="112"/>
      <c r="AQ871" s="112"/>
      <c r="AR871" s="112"/>
    </row>
    <row r="872" spans="1:44" ht="12.75" customHeight="1" x14ac:dyDescent="0.25">
      <c r="A872" s="236"/>
      <c r="B872" s="236"/>
      <c r="C872" s="298"/>
      <c r="D872" s="300"/>
      <c r="E872" s="300"/>
      <c r="F872" s="300"/>
      <c r="G872" s="300"/>
      <c r="H872" s="300"/>
      <c r="I872" s="236"/>
      <c r="J872" s="112"/>
      <c r="K872" s="112"/>
      <c r="L872" s="112"/>
      <c r="M872" s="112"/>
      <c r="N872" s="112"/>
      <c r="O872" s="112"/>
      <c r="P872" s="112"/>
      <c r="Q872" s="112"/>
      <c r="R872" s="112"/>
      <c r="S872" s="112"/>
      <c r="T872" s="112"/>
      <c r="U872" s="112"/>
      <c r="V872" s="112"/>
      <c r="W872" s="112"/>
      <c r="X872" s="112"/>
      <c r="Y872" s="112"/>
      <c r="Z872" s="112"/>
      <c r="AA872" s="112"/>
      <c r="AB872" s="112"/>
      <c r="AC872" s="112"/>
      <c r="AD872" s="112"/>
      <c r="AE872" s="112"/>
      <c r="AF872" s="112"/>
      <c r="AG872" s="112"/>
      <c r="AH872" s="112"/>
      <c r="AI872" s="112"/>
      <c r="AJ872" s="112"/>
      <c r="AK872" s="112"/>
      <c r="AL872" s="112"/>
      <c r="AM872" s="112"/>
      <c r="AN872" s="112"/>
      <c r="AO872" s="112"/>
      <c r="AP872" s="112"/>
      <c r="AQ872" s="112"/>
      <c r="AR872" s="112"/>
    </row>
    <row r="873" spans="1:44" ht="12.75" customHeight="1" x14ac:dyDescent="0.25">
      <c r="A873" s="236"/>
      <c r="B873" s="236"/>
      <c r="C873" s="298"/>
      <c r="D873" s="300"/>
      <c r="E873" s="300"/>
      <c r="F873" s="300"/>
      <c r="G873" s="300"/>
      <c r="H873" s="300"/>
      <c r="I873" s="236"/>
      <c r="J873" s="112"/>
      <c r="K873" s="112"/>
      <c r="L873" s="112"/>
      <c r="M873" s="112"/>
      <c r="N873" s="112"/>
      <c r="O873" s="112"/>
      <c r="P873" s="112"/>
      <c r="Q873" s="112"/>
      <c r="R873" s="112"/>
      <c r="S873" s="112"/>
      <c r="T873" s="112"/>
      <c r="U873" s="112"/>
      <c r="V873" s="112"/>
      <c r="W873" s="112"/>
      <c r="X873" s="112"/>
      <c r="Y873" s="112"/>
      <c r="Z873" s="112"/>
      <c r="AA873" s="112"/>
      <c r="AB873" s="112"/>
      <c r="AC873" s="112"/>
      <c r="AD873" s="112"/>
      <c r="AE873" s="112"/>
      <c r="AF873" s="112"/>
      <c r="AG873" s="112"/>
      <c r="AH873" s="112"/>
      <c r="AI873" s="112"/>
      <c r="AJ873" s="112"/>
      <c r="AK873" s="112"/>
      <c r="AL873" s="112"/>
      <c r="AM873" s="112"/>
      <c r="AN873" s="112"/>
      <c r="AO873" s="112"/>
      <c r="AP873" s="112"/>
      <c r="AQ873" s="112"/>
      <c r="AR873" s="112"/>
    </row>
    <row r="874" spans="1:44" ht="12.75" customHeight="1" x14ac:dyDescent="0.25">
      <c r="A874" s="236"/>
      <c r="B874" s="236"/>
      <c r="C874" s="298"/>
      <c r="D874" s="300"/>
      <c r="E874" s="300"/>
      <c r="F874" s="300"/>
      <c r="G874" s="300"/>
      <c r="H874" s="300"/>
      <c r="I874" s="236"/>
      <c r="J874" s="112"/>
      <c r="K874" s="112"/>
      <c r="L874" s="112"/>
      <c r="M874" s="112"/>
      <c r="N874" s="112"/>
      <c r="O874" s="112"/>
      <c r="P874" s="112"/>
      <c r="Q874" s="112"/>
      <c r="R874" s="112"/>
      <c r="S874" s="112"/>
      <c r="T874" s="112"/>
      <c r="U874" s="112"/>
      <c r="V874" s="112"/>
      <c r="W874" s="112"/>
      <c r="X874" s="112"/>
      <c r="Y874" s="112"/>
      <c r="Z874" s="112"/>
      <c r="AA874" s="112"/>
      <c r="AB874" s="112"/>
      <c r="AC874" s="112"/>
      <c r="AD874" s="112"/>
      <c r="AE874" s="112"/>
      <c r="AF874" s="112"/>
      <c r="AG874" s="112"/>
      <c r="AH874" s="112"/>
      <c r="AI874" s="112"/>
      <c r="AJ874" s="112"/>
      <c r="AK874" s="112"/>
      <c r="AL874" s="112"/>
      <c r="AM874" s="112"/>
      <c r="AN874" s="112"/>
      <c r="AO874" s="112"/>
      <c r="AP874" s="112"/>
      <c r="AQ874" s="112"/>
      <c r="AR874" s="112"/>
    </row>
    <row r="875" spans="1:44" ht="12.75" customHeight="1" x14ac:dyDescent="0.25">
      <c r="A875" s="236"/>
      <c r="B875" s="236"/>
      <c r="C875" s="298"/>
      <c r="D875" s="300"/>
      <c r="E875" s="300"/>
      <c r="F875" s="300"/>
      <c r="G875" s="300"/>
      <c r="H875" s="300"/>
      <c r="I875" s="236"/>
      <c r="J875" s="112"/>
      <c r="K875" s="112"/>
      <c r="L875" s="112"/>
      <c r="M875" s="112"/>
      <c r="N875" s="112"/>
      <c r="O875" s="112"/>
      <c r="P875" s="112"/>
      <c r="Q875" s="112"/>
      <c r="R875" s="112"/>
      <c r="S875" s="112"/>
      <c r="T875" s="112"/>
      <c r="U875" s="112"/>
      <c r="V875" s="112"/>
      <c r="W875" s="112"/>
      <c r="X875" s="112"/>
      <c r="Y875" s="112"/>
      <c r="Z875" s="112"/>
      <c r="AA875" s="112"/>
      <c r="AB875" s="112"/>
      <c r="AC875" s="112"/>
      <c r="AD875" s="112"/>
      <c r="AE875" s="112"/>
      <c r="AF875" s="112"/>
      <c r="AG875" s="112"/>
      <c r="AH875" s="112"/>
      <c r="AI875" s="112"/>
      <c r="AJ875" s="112"/>
      <c r="AK875" s="112"/>
      <c r="AL875" s="112"/>
      <c r="AM875" s="112"/>
      <c r="AN875" s="112"/>
      <c r="AO875" s="112"/>
      <c r="AP875" s="112"/>
      <c r="AQ875" s="112"/>
      <c r="AR875" s="112"/>
    </row>
    <row r="876" spans="1:44" ht="12.75" customHeight="1" x14ac:dyDescent="0.25">
      <c r="A876" s="236"/>
      <c r="B876" s="236"/>
      <c r="C876" s="298"/>
      <c r="D876" s="300"/>
      <c r="E876" s="300"/>
      <c r="F876" s="300"/>
      <c r="G876" s="300"/>
      <c r="H876" s="300"/>
      <c r="I876" s="236"/>
      <c r="J876" s="112"/>
      <c r="K876" s="112"/>
      <c r="L876" s="112"/>
      <c r="M876" s="112"/>
      <c r="N876" s="112"/>
      <c r="O876" s="112"/>
      <c r="P876" s="112"/>
      <c r="Q876" s="112"/>
      <c r="R876" s="112"/>
      <c r="S876" s="112"/>
      <c r="T876" s="112"/>
      <c r="U876" s="112"/>
      <c r="V876" s="112"/>
      <c r="W876" s="112"/>
      <c r="X876" s="112"/>
      <c r="Y876" s="112"/>
      <c r="Z876" s="112"/>
      <c r="AA876" s="112"/>
      <c r="AB876" s="112"/>
      <c r="AC876" s="112"/>
      <c r="AD876" s="112"/>
      <c r="AE876" s="112"/>
      <c r="AF876" s="112"/>
      <c r="AG876" s="112"/>
      <c r="AH876" s="112"/>
      <c r="AI876" s="112"/>
      <c r="AJ876" s="112"/>
      <c r="AK876" s="112"/>
      <c r="AL876" s="112"/>
      <c r="AM876" s="112"/>
      <c r="AN876" s="112"/>
      <c r="AO876" s="112"/>
      <c r="AP876" s="112"/>
      <c r="AQ876" s="112"/>
      <c r="AR876" s="112"/>
    </row>
    <row r="877" spans="1:44" ht="12.75" customHeight="1" x14ac:dyDescent="0.25">
      <c r="A877" s="236"/>
      <c r="B877" s="236"/>
      <c r="C877" s="298"/>
      <c r="D877" s="300"/>
      <c r="E877" s="300"/>
      <c r="F877" s="300"/>
      <c r="G877" s="300"/>
      <c r="H877" s="300"/>
      <c r="I877" s="236"/>
      <c r="J877" s="112"/>
      <c r="K877" s="112"/>
      <c r="L877" s="112"/>
      <c r="M877" s="112"/>
      <c r="N877" s="112"/>
      <c r="O877" s="112"/>
      <c r="P877" s="112"/>
      <c r="Q877" s="112"/>
      <c r="R877" s="112"/>
      <c r="S877" s="112"/>
      <c r="T877" s="112"/>
      <c r="U877" s="112"/>
      <c r="V877" s="112"/>
      <c r="W877" s="112"/>
      <c r="X877" s="112"/>
      <c r="Y877" s="112"/>
      <c r="Z877" s="112"/>
      <c r="AA877" s="112"/>
      <c r="AB877" s="112"/>
      <c r="AC877" s="112"/>
      <c r="AD877" s="112"/>
      <c r="AE877" s="112"/>
      <c r="AF877" s="112"/>
      <c r="AG877" s="112"/>
      <c r="AH877" s="112"/>
      <c r="AI877" s="112"/>
      <c r="AJ877" s="112"/>
      <c r="AK877" s="112"/>
      <c r="AL877" s="112"/>
      <c r="AM877" s="112"/>
      <c r="AN877" s="112"/>
      <c r="AO877" s="112"/>
      <c r="AP877" s="112"/>
      <c r="AQ877" s="112"/>
      <c r="AR877" s="112"/>
    </row>
    <row r="878" spans="1:44" ht="12.75" customHeight="1" x14ac:dyDescent="0.25">
      <c r="A878" s="236"/>
      <c r="B878" s="236"/>
      <c r="C878" s="298"/>
      <c r="D878" s="300"/>
      <c r="E878" s="300"/>
      <c r="F878" s="300"/>
      <c r="G878" s="300"/>
      <c r="H878" s="300"/>
      <c r="I878" s="236"/>
      <c r="J878" s="112"/>
      <c r="K878" s="112"/>
      <c r="L878" s="112"/>
      <c r="M878" s="112"/>
      <c r="N878" s="112"/>
      <c r="O878" s="112"/>
      <c r="P878" s="112"/>
      <c r="Q878" s="112"/>
      <c r="R878" s="112"/>
      <c r="S878" s="112"/>
      <c r="T878" s="112"/>
      <c r="U878" s="112"/>
      <c r="V878" s="112"/>
      <c r="W878" s="112"/>
      <c r="X878" s="112"/>
      <c r="Y878" s="112"/>
      <c r="Z878" s="112"/>
      <c r="AA878" s="112"/>
      <c r="AB878" s="112"/>
      <c r="AC878" s="112"/>
      <c r="AD878" s="112"/>
      <c r="AE878" s="112"/>
      <c r="AF878" s="112"/>
      <c r="AG878" s="112"/>
      <c r="AH878" s="112"/>
      <c r="AI878" s="112"/>
      <c r="AJ878" s="112"/>
      <c r="AK878" s="112"/>
      <c r="AL878" s="112"/>
      <c r="AM878" s="112"/>
      <c r="AN878" s="112"/>
      <c r="AO878" s="112"/>
      <c r="AP878" s="112"/>
      <c r="AQ878" s="112"/>
      <c r="AR878" s="112"/>
    </row>
    <row r="879" spans="1:44" ht="12.75" customHeight="1" x14ac:dyDescent="0.25">
      <c r="A879" s="236"/>
      <c r="B879" s="236"/>
      <c r="C879" s="298"/>
      <c r="D879" s="300"/>
      <c r="E879" s="300"/>
      <c r="F879" s="300"/>
      <c r="G879" s="300"/>
      <c r="H879" s="300"/>
      <c r="I879" s="236"/>
      <c r="J879" s="112"/>
      <c r="K879" s="112"/>
      <c r="L879" s="112"/>
      <c r="M879" s="112"/>
      <c r="N879" s="112"/>
      <c r="O879" s="112"/>
      <c r="P879" s="112"/>
      <c r="Q879" s="112"/>
      <c r="R879" s="112"/>
      <c r="S879" s="112"/>
      <c r="T879" s="112"/>
      <c r="U879" s="112"/>
      <c r="V879" s="112"/>
      <c r="W879" s="112"/>
      <c r="X879" s="112"/>
      <c r="Y879" s="112"/>
      <c r="Z879" s="112"/>
      <c r="AA879" s="112"/>
      <c r="AB879" s="112"/>
      <c r="AC879" s="112"/>
      <c r="AD879" s="112"/>
      <c r="AE879" s="112"/>
      <c r="AF879" s="112"/>
      <c r="AG879" s="112"/>
      <c r="AH879" s="112"/>
      <c r="AI879" s="112"/>
      <c r="AJ879" s="112"/>
      <c r="AK879" s="112"/>
      <c r="AL879" s="112"/>
      <c r="AM879" s="112"/>
      <c r="AN879" s="112"/>
      <c r="AO879" s="112"/>
      <c r="AP879" s="112"/>
      <c r="AQ879" s="112"/>
      <c r="AR879" s="112"/>
    </row>
    <row r="880" spans="1:44" ht="12.75" customHeight="1" x14ac:dyDescent="0.25">
      <c r="A880" s="236"/>
      <c r="B880" s="236"/>
      <c r="C880" s="298"/>
      <c r="D880" s="300"/>
      <c r="E880" s="300"/>
      <c r="F880" s="300"/>
      <c r="G880" s="300"/>
      <c r="H880" s="300"/>
      <c r="I880" s="236"/>
      <c r="J880" s="112"/>
      <c r="K880" s="112"/>
      <c r="L880" s="112"/>
      <c r="M880" s="112"/>
      <c r="N880" s="112"/>
      <c r="O880" s="112"/>
      <c r="P880" s="112"/>
      <c r="Q880" s="112"/>
      <c r="R880" s="112"/>
      <c r="S880" s="112"/>
      <c r="T880" s="112"/>
      <c r="U880" s="112"/>
      <c r="V880" s="112"/>
      <c r="W880" s="112"/>
      <c r="X880" s="112"/>
      <c r="Y880" s="112"/>
      <c r="Z880" s="112"/>
      <c r="AA880" s="112"/>
      <c r="AB880" s="112"/>
      <c r="AC880" s="112"/>
      <c r="AD880" s="112"/>
      <c r="AE880" s="112"/>
      <c r="AF880" s="112"/>
      <c r="AG880" s="112"/>
      <c r="AH880" s="112"/>
      <c r="AI880" s="112"/>
      <c r="AJ880" s="112"/>
      <c r="AK880" s="112"/>
      <c r="AL880" s="112"/>
      <c r="AM880" s="112"/>
      <c r="AN880" s="112"/>
      <c r="AO880" s="112"/>
      <c r="AP880" s="112"/>
      <c r="AQ880" s="112"/>
      <c r="AR880" s="112"/>
    </row>
    <row r="881" spans="1:44" ht="12.75" customHeight="1" x14ac:dyDescent="0.25">
      <c r="A881" s="236"/>
      <c r="B881" s="236"/>
      <c r="C881" s="298"/>
      <c r="D881" s="300"/>
      <c r="E881" s="300"/>
      <c r="F881" s="300"/>
      <c r="G881" s="300"/>
      <c r="H881" s="300"/>
      <c r="I881" s="236"/>
      <c r="J881" s="112"/>
      <c r="K881" s="112"/>
      <c r="L881" s="112"/>
      <c r="M881" s="112"/>
      <c r="N881" s="112"/>
      <c r="O881" s="112"/>
      <c r="P881" s="112"/>
      <c r="Q881" s="112"/>
      <c r="R881" s="112"/>
      <c r="S881" s="112"/>
      <c r="T881" s="112"/>
      <c r="U881" s="112"/>
      <c r="V881" s="112"/>
      <c r="W881" s="112"/>
      <c r="X881" s="112"/>
      <c r="Y881" s="112"/>
      <c r="Z881" s="112"/>
      <c r="AA881" s="112"/>
      <c r="AB881" s="112"/>
      <c r="AC881" s="112"/>
      <c r="AD881" s="112"/>
      <c r="AE881" s="112"/>
      <c r="AF881" s="112"/>
      <c r="AG881" s="112"/>
      <c r="AH881" s="112"/>
      <c r="AI881" s="112"/>
      <c r="AJ881" s="112"/>
      <c r="AK881" s="112"/>
      <c r="AL881" s="112"/>
      <c r="AM881" s="112"/>
      <c r="AN881" s="112"/>
      <c r="AO881" s="112"/>
      <c r="AP881" s="112"/>
      <c r="AQ881" s="112"/>
      <c r="AR881" s="112"/>
    </row>
    <row r="882" spans="1:44" ht="12.75" customHeight="1" x14ac:dyDescent="0.25">
      <c r="A882" s="236"/>
      <c r="B882" s="236"/>
      <c r="C882" s="298"/>
      <c r="D882" s="300"/>
      <c r="E882" s="300"/>
      <c r="F882" s="300"/>
      <c r="G882" s="300"/>
      <c r="H882" s="300"/>
      <c r="I882" s="236"/>
      <c r="J882" s="112"/>
      <c r="K882" s="112"/>
      <c r="L882" s="112"/>
      <c r="M882" s="112"/>
      <c r="N882" s="112"/>
      <c r="O882" s="112"/>
      <c r="P882" s="112"/>
      <c r="Q882" s="112"/>
      <c r="R882" s="112"/>
      <c r="S882" s="112"/>
      <c r="T882" s="112"/>
      <c r="U882" s="112"/>
      <c r="V882" s="112"/>
      <c r="W882" s="112"/>
      <c r="X882" s="112"/>
      <c r="Y882" s="112"/>
      <c r="Z882" s="112"/>
      <c r="AA882" s="112"/>
      <c r="AB882" s="112"/>
      <c r="AC882" s="112"/>
      <c r="AD882" s="112"/>
      <c r="AE882" s="112"/>
      <c r="AF882" s="112"/>
      <c r="AG882" s="112"/>
      <c r="AH882" s="112"/>
      <c r="AI882" s="112"/>
      <c r="AJ882" s="112"/>
      <c r="AK882" s="112"/>
      <c r="AL882" s="112"/>
      <c r="AM882" s="112"/>
      <c r="AN882" s="112"/>
      <c r="AO882" s="112"/>
      <c r="AP882" s="112"/>
      <c r="AQ882" s="112"/>
      <c r="AR882" s="112"/>
    </row>
    <row r="883" spans="1:44" ht="12.75" customHeight="1" x14ac:dyDescent="0.25">
      <c r="A883" s="236"/>
      <c r="B883" s="236"/>
      <c r="C883" s="298"/>
      <c r="D883" s="300"/>
      <c r="E883" s="300"/>
      <c r="F883" s="300"/>
      <c r="G883" s="300"/>
      <c r="H883" s="300"/>
      <c r="I883" s="236"/>
      <c r="J883" s="112"/>
      <c r="K883" s="112"/>
      <c r="L883" s="112"/>
      <c r="M883" s="112"/>
      <c r="N883" s="112"/>
      <c r="O883" s="112"/>
      <c r="P883" s="112"/>
      <c r="Q883" s="112"/>
      <c r="R883" s="112"/>
      <c r="S883" s="112"/>
      <c r="T883" s="112"/>
      <c r="U883" s="112"/>
      <c r="V883" s="112"/>
      <c r="W883" s="112"/>
      <c r="X883" s="112"/>
      <c r="Y883" s="112"/>
      <c r="Z883" s="112"/>
      <c r="AA883" s="112"/>
      <c r="AB883" s="112"/>
      <c r="AC883" s="112"/>
      <c r="AD883" s="112"/>
      <c r="AE883" s="112"/>
      <c r="AF883" s="112"/>
      <c r="AG883" s="112"/>
      <c r="AH883" s="112"/>
      <c r="AI883" s="112"/>
      <c r="AJ883" s="112"/>
      <c r="AK883" s="112"/>
      <c r="AL883" s="112"/>
      <c r="AM883" s="112"/>
      <c r="AN883" s="112"/>
      <c r="AO883" s="112"/>
      <c r="AP883" s="112"/>
      <c r="AQ883" s="112"/>
      <c r="AR883" s="112"/>
    </row>
    <row r="884" spans="1:44" ht="12.75" customHeight="1" x14ac:dyDescent="0.25">
      <c r="A884" s="236"/>
      <c r="B884" s="236"/>
      <c r="C884" s="298"/>
      <c r="D884" s="300"/>
      <c r="E884" s="300"/>
      <c r="F884" s="300"/>
      <c r="G884" s="300"/>
      <c r="H884" s="300"/>
      <c r="I884" s="236"/>
      <c r="J884" s="112"/>
      <c r="K884" s="112"/>
      <c r="L884" s="112"/>
      <c r="M884" s="112"/>
      <c r="N884" s="112"/>
      <c r="O884" s="112"/>
      <c r="P884" s="112"/>
      <c r="Q884" s="112"/>
      <c r="R884" s="112"/>
      <c r="S884" s="112"/>
      <c r="T884" s="112"/>
      <c r="U884" s="112"/>
      <c r="V884" s="112"/>
      <c r="W884" s="112"/>
      <c r="X884" s="112"/>
      <c r="Y884" s="112"/>
      <c r="Z884" s="112"/>
      <c r="AA884" s="112"/>
      <c r="AB884" s="112"/>
      <c r="AC884" s="112"/>
      <c r="AD884" s="112"/>
      <c r="AE884" s="112"/>
      <c r="AF884" s="112"/>
      <c r="AG884" s="112"/>
      <c r="AH884" s="112"/>
      <c r="AI884" s="112"/>
      <c r="AJ884" s="112"/>
      <c r="AK884" s="112"/>
      <c r="AL884" s="112"/>
      <c r="AM884" s="112"/>
      <c r="AN884" s="112"/>
      <c r="AO884" s="112"/>
      <c r="AP884" s="112"/>
      <c r="AQ884" s="112"/>
      <c r="AR884" s="112"/>
    </row>
    <row r="885" spans="1:44" ht="12.75" customHeight="1" x14ac:dyDescent="0.25">
      <c r="A885" s="236"/>
      <c r="B885" s="236"/>
      <c r="C885" s="298"/>
      <c r="D885" s="300"/>
      <c r="E885" s="300"/>
      <c r="F885" s="300"/>
      <c r="G885" s="300"/>
      <c r="H885" s="300"/>
      <c r="I885" s="236"/>
      <c r="J885" s="112"/>
      <c r="K885" s="112"/>
      <c r="L885" s="112"/>
      <c r="M885" s="112"/>
      <c r="N885" s="112"/>
      <c r="O885" s="112"/>
      <c r="P885" s="112"/>
      <c r="Q885" s="112"/>
      <c r="R885" s="112"/>
      <c r="S885" s="112"/>
      <c r="T885" s="112"/>
      <c r="U885" s="112"/>
      <c r="V885" s="112"/>
      <c r="W885" s="112"/>
      <c r="X885" s="112"/>
      <c r="Y885" s="112"/>
      <c r="Z885" s="112"/>
      <c r="AA885" s="112"/>
      <c r="AB885" s="112"/>
      <c r="AC885" s="112"/>
      <c r="AD885" s="112"/>
      <c r="AE885" s="112"/>
      <c r="AF885" s="112"/>
      <c r="AG885" s="112"/>
      <c r="AH885" s="112"/>
      <c r="AI885" s="112"/>
      <c r="AJ885" s="112"/>
      <c r="AK885" s="112"/>
      <c r="AL885" s="112"/>
      <c r="AM885" s="112"/>
      <c r="AN885" s="112"/>
      <c r="AO885" s="112"/>
      <c r="AP885" s="112"/>
      <c r="AQ885" s="112"/>
      <c r="AR885" s="112"/>
    </row>
    <row r="886" spans="1:44" ht="12.75" customHeight="1" x14ac:dyDescent="0.25">
      <c r="A886" s="236"/>
      <c r="B886" s="236"/>
      <c r="C886" s="298"/>
      <c r="D886" s="300"/>
      <c r="E886" s="300"/>
      <c r="F886" s="300"/>
      <c r="G886" s="300"/>
      <c r="H886" s="300"/>
      <c r="I886" s="236"/>
      <c r="J886" s="112"/>
      <c r="K886" s="112"/>
      <c r="L886" s="112"/>
      <c r="M886" s="112"/>
      <c r="N886" s="112"/>
      <c r="O886" s="112"/>
      <c r="P886" s="112"/>
      <c r="Q886" s="112"/>
      <c r="R886" s="112"/>
      <c r="S886" s="112"/>
      <c r="T886" s="112"/>
      <c r="U886" s="112"/>
      <c r="V886" s="112"/>
      <c r="W886" s="112"/>
      <c r="X886" s="112"/>
      <c r="Y886" s="112"/>
      <c r="Z886" s="112"/>
      <c r="AA886" s="112"/>
      <c r="AB886" s="112"/>
      <c r="AC886" s="112"/>
      <c r="AD886" s="112"/>
      <c r="AE886" s="112"/>
      <c r="AF886" s="112"/>
      <c r="AG886" s="112"/>
      <c r="AH886" s="112"/>
      <c r="AI886" s="112"/>
      <c r="AJ886" s="112"/>
      <c r="AK886" s="112"/>
      <c r="AL886" s="112"/>
      <c r="AM886" s="112"/>
      <c r="AN886" s="112"/>
      <c r="AO886" s="112"/>
      <c r="AP886" s="112"/>
      <c r="AQ886" s="112"/>
      <c r="AR886" s="112"/>
    </row>
    <row r="887" spans="1:44" ht="12.75" customHeight="1" x14ac:dyDescent="0.25">
      <c r="A887" s="236"/>
      <c r="B887" s="236"/>
      <c r="C887" s="298"/>
      <c r="D887" s="300"/>
      <c r="E887" s="300"/>
      <c r="F887" s="300"/>
      <c r="G887" s="300"/>
      <c r="H887" s="300"/>
      <c r="I887" s="236"/>
      <c r="J887" s="112"/>
      <c r="K887" s="112"/>
      <c r="L887" s="112"/>
      <c r="M887" s="112"/>
      <c r="N887" s="112"/>
      <c r="O887" s="112"/>
      <c r="P887" s="112"/>
      <c r="Q887" s="112"/>
      <c r="R887" s="112"/>
      <c r="S887" s="112"/>
      <c r="T887" s="112"/>
      <c r="U887" s="112"/>
      <c r="V887" s="112"/>
      <c r="W887" s="112"/>
      <c r="X887" s="112"/>
      <c r="Y887" s="112"/>
      <c r="Z887" s="112"/>
      <c r="AA887" s="112"/>
      <c r="AB887" s="112"/>
      <c r="AC887" s="112"/>
      <c r="AD887" s="112"/>
      <c r="AE887" s="112"/>
      <c r="AF887" s="112"/>
      <c r="AG887" s="112"/>
      <c r="AH887" s="112"/>
      <c r="AI887" s="112"/>
      <c r="AJ887" s="112"/>
      <c r="AK887" s="112"/>
      <c r="AL887" s="112"/>
      <c r="AM887" s="112"/>
      <c r="AN887" s="112"/>
      <c r="AO887" s="112"/>
      <c r="AP887" s="112"/>
      <c r="AQ887" s="112"/>
      <c r="AR887" s="112"/>
    </row>
    <row r="888" spans="1:44" ht="12.75" customHeight="1" x14ac:dyDescent="0.25">
      <c r="A888" s="236"/>
      <c r="B888" s="236"/>
      <c r="C888" s="298"/>
      <c r="D888" s="300"/>
      <c r="E888" s="300"/>
      <c r="F888" s="300"/>
      <c r="G888" s="300"/>
      <c r="H888" s="300"/>
      <c r="I888" s="236"/>
      <c r="J888" s="112"/>
      <c r="K888" s="112"/>
      <c r="L888" s="112"/>
      <c r="M888" s="112"/>
      <c r="N888" s="112"/>
      <c r="O888" s="112"/>
      <c r="P888" s="112"/>
      <c r="Q888" s="112"/>
      <c r="R888" s="112"/>
      <c r="S888" s="112"/>
      <c r="T888" s="112"/>
      <c r="U888" s="112"/>
      <c r="V888" s="112"/>
      <c r="W888" s="112"/>
      <c r="X888" s="112"/>
      <c r="Y888" s="112"/>
      <c r="Z888" s="112"/>
      <c r="AA888" s="112"/>
      <c r="AB888" s="112"/>
      <c r="AC888" s="112"/>
      <c r="AD888" s="112"/>
      <c r="AE888" s="112"/>
      <c r="AF888" s="112"/>
      <c r="AG888" s="112"/>
      <c r="AH888" s="112"/>
      <c r="AI888" s="112"/>
      <c r="AJ888" s="112"/>
      <c r="AK888" s="112"/>
      <c r="AL888" s="112"/>
      <c r="AM888" s="112"/>
      <c r="AN888" s="112"/>
      <c r="AO888" s="112"/>
      <c r="AP888" s="112"/>
      <c r="AQ888" s="112"/>
      <c r="AR888" s="112"/>
    </row>
    <row r="889" spans="1:44" ht="12.75" customHeight="1" x14ac:dyDescent="0.25">
      <c r="A889" s="236"/>
      <c r="B889" s="236"/>
      <c r="C889" s="298"/>
      <c r="D889" s="300"/>
      <c r="E889" s="300"/>
      <c r="F889" s="300"/>
      <c r="G889" s="300"/>
      <c r="H889" s="300"/>
      <c r="I889" s="236"/>
      <c r="J889" s="112"/>
      <c r="K889" s="112"/>
      <c r="L889" s="112"/>
      <c r="M889" s="112"/>
      <c r="N889" s="112"/>
      <c r="O889" s="112"/>
      <c r="P889" s="112"/>
      <c r="Q889" s="112"/>
      <c r="R889" s="112"/>
      <c r="S889" s="112"/>
      <c r="T889" s="112"/>
      <c r="U889" s="112"/>
      <c r="V889" s="112"/>
      <c r="W889" s="112"/>
      <c r="X889" s="112"/>
      <c r="Y889" s="112"/>
      <c r="Z889" s="112"/>
      <c r="AA889" s="112"/>
      <c r="AB889" s="112"/>
      <c r="AC889" s="112"/>
      <c r="AD889" s="112"/>
      <c r="AE889" s="112"/>
      <c r="AF889" s="112"/>
      <c r="AG889" s="112"/>
      <c r="AH889" s="112"/>
      <c r="AI889" s="112"/>
      <c r="AJ889" s="112"/>
      <c r="AK889" s="112"/>
      <c r="AL889" s="112"/>
      <c r="AM889" s="112"/>
      <c r="AN889" s="112"/>
      <c r="AO889" s="112"/>
      <c r="AP889" s="112"/>
      <c r="AQ889" s="112"/>
      <c r="AR889" s="112"/>
    </row>
    <row r="890" spans="1:44" ht="12.75" customHeight="1" x14ac:dyDescent="0.25">
      <c r="A890" s="236"/>
      <c r="B890" s="236"/>
      <c r="C890" s="298"/>
      <c r="D890" s="300"/>
      <c r="E890" s="300"/>
      <c r="F890" s="300"/>
      <c r="G890" s="300"/>
      <c r="H890" s="300"/>
      <c r="I890" s="236"/>
      <c r="J890" s="112"/>
      <c r="K890" s="112"/>
      <c r="L890" s="112"/>
      <c r="M890" s="112"/>
      <c r="N890" s="112"/>
      <c r="O890" s="112"/>
      <c r="P890" s="112"/>
      <c r="Q890" s="112"/>
      <c r="R890" s="112"/>
      <c r="S890" s="112"/>
      <c r="T890" s="112"/>
      <c r="U890" s="112"/>
      <c r="V890" s="112"/>
      <c r="W890" s="112"/>
      <c r="X890" s="112"/>
      <c r="Y890" s="112"/>
      <c r="Z890" s="112"/>
      <c r="AA890" s="112"/>
      <c r="AB890" s="112"/>
      <c r="AC890" s="112"/>
      <c r="AD890" s="112"/>
      <c r="AE890" s="112"/>
      <c r="AF890" s="112"/>
      <c r="AG890" s="112"/>
      <c r="AH890" s="112"/>
      <c r="AI890" s="112"/>
      <c r="AJ890" s="112"/>
      <c r="AK890" s="112"/>
      <c r="AL890" s="112"/>
      <c r="AM890" s="112"/>
      <c r="AN890" s="112"/>
      <c r="AO890" s="112"/>
      <c r="AP890" s="112"/>
      <c r="AQ890" s="112"/>
      <c r="AR890" s="112"/>
    </row>
    <row r="891" spans="1:44" ht="12.75" customHeight="1" x14ac:dyDescent="0.25">
      <c r="A891" s="236"/>
      <c r="B891" s="236"/>
      <c r="C891" s="298"/>
      <c r="D891" s="300"/>
      <c r="E891" s="300"/>
      <c r="F891" s="300"/>
      <c r="G891" s="300"/>
      <c r="H891" s="300"/>
      <c r="I891" s="236"/>
      <c r="J891" s="112"/>
      <c r="K891" s="112"/>
      <c r="L891" s="112"/>
      <c r="M891" s="112"/>
      <c r="N891" s="112"/>
      <c r="O891" s="112"/>
      <c r="P891" s="112"/>
      <c r="Q891" s="112"/>
      <c r="R891" s="112"/>
      <c r="S891" s="112"/>
      <c r="T891" s="112"/>
      <c r="U891" s="112"/>
      <c r="V891" s="112"/>
      <c r="W891" s="112"/>
      <c r="X891" s="112"/>
      <c r="Y891" s="112"/>
      <c r="Z891" s="112"/>
      <c r="AA891" s="112"/>
      <c r="AB891" s="112"/>
      <c r="AC891" s="112"/>
      <c r="AD891" s="112"/>
      <c r="AE891" s="112"/>
      <c r="AF891" s="112"/>
      <c r="AG891" s="112"/>
      <c r="AH891" s="112"/>
      <c r="AI891" s="112"/>
      <c r="AJ891" s="112"/>
      <c r="AK891" s="112"/>
      <c r="AL891" s="112"/>
      <c r="AM891" s="112"/>
      <c r="AN891" s="112"/>
      <c r="AO891" s="112"/>
      <c r="AP891" s="112"/>
      <c r="AQ891" s="112"/>
      <c r="AR891" s="112"/>
    </row>
    <row r="892" spans="1:44" ht="12.75" customHeight="1" x14ac:dyDescent="0.25">
      <c r="A892" s="236"/>
      <c r="B892" s="236"/>
      <c r="C892" s="298"/>
      <c r="D892" s="300"/>
      <c r="E892" s="300"/>
      <c r="F892" s="300"/>
      <c r="G892" s="300"/>
      <c r="H892" s="300"/>
      <c r="I892" s="236"/>
      <c r="J892" s="112"/>
      <c r="K892" s="112"/>
      <c r="L892" s="112"/>
      <c r="M892" s="112"/>
      <c r="N892" s="112"/>
      <c r="O892" s="112"/>
      <c r="P892" s="112"/>
      <c r="Q892" s="112"/>
      <c r="R892" s="112"/>
      <c r="S892" s="112"/>
      <c r="T892" s="112"/>
      <c r="U892" s="112"/>
      <c r="V892" s="112"/>
      <c r="W892" s="112"/>
      <c r="X892" s="112"/>
      <c r="Y892" s="112"/>
      <c r="Z892" s="112"/>
      <c r="AA892" s="112"/>
      <c r="AB892" s="112"/>
      <c r="AC892" s="112"/>
      <c r="AD892" s="112"/>
      <c r="AE892" s="112"/>
      <c r="AF892" s="112"/>
      <c r="AG892" s="112"/>
      <c r="AH892" s="112"/>
      <c r="AI892" s="112"/>
      <c r="AJ892" s="112"/>
      <c r="AK892" s="112"/>
      <c r="AL892" s="112"/>
      <c r="AM892" s="112"/>
      <c r="AN892" s="112"/>
      <c r="AO892" s="112"/>
      <c r="AP892" s="112"/>
      <c r="AQ892" s="112"/>
      <c r="AR892" s="112"/>
    </row>
    <row r="893" spans="1:44" ht="12.75" customHeight="1" x14ac:dyDescent="0.25">
      <c r="A893" s="236"/>
      <c r="B893" s="236"/>
      <c r="C893" s="298"/>
      <c r="D893" s="300"/>
      <c r="E893" s="300"/>
      <c r="F893" s="300"/>
      <c r="G893" s="300"/>
      <c r="H893" s="300"/>
      <c r="I893" s="236"/>
      <c r="J893" s="112"/>
      <c r="K893" s="112"/>
      <c r="L893" s="112"/>
      <c r="M893" s="112"/>
      <c r="N893" s="112"/>
      <c r="O893" s="112"/>
      <c r="P893" s="112"/>
      <c r="Q893" s="112"/>
      <c r="R893" s="112"/>
      <c r="S893" s="112"/>
      <c r="T893" s="112"/>
      <c r="U893" s="112"/>
      <c r="V893" s="112"/>
      <c r="W893" s="112"/>
      <c r="X893" s="112"/>
      <c r="Y893" s="112"/>
      <c r="Z893" s="112"/>
      <c r="AA893" s="112"/>
      <c r="AB893" s="112"/>
      <c r="AC893" s="112"/>
      <c r="AD893" s="112"/>
      <c r="AE893" s="112"/>
      <c r="AF893" s="112"/>
      <c r="AG893" s="112"/>
      <c r="AH893" s="112"/>
      <c r="AI893" s="112"/>
      <c r="AJ893" s="112"/>
      <c r="AK893" s="112"/>
      <c r="AL893" s="112"/>
      <c r="AM893" s="112"/>
      <c r="AN893" s="112"/>
      <c r="AO893" s="112"/>
      <c r="AP893" s="112"/>
      <c r="AQ893" s="112"/>
      <c r="AR893" s="112"/>
    </row>
    <row r="894" spans="1:44" ht="12.75" customHeight="1" x14ac:dyDescent="0.25">
      <c r="A894" s="236"/>
      <c r="B894" s="236"/>
      <c r="C894" s="298"/>
      <c r="D894" s="300"/>
      <c r="E894" s="300"/>
      <c r="F894" s="300"/>
      <c r="G894" s="300"/>
      <c r="H894" s="300"/>
      <c r="I894" s="236"/>
      <c r="J894" s="112"/>
      <c r="K894" s="112"/>
      <c r="L894" s="112"/>
      <c r="M894" s="112"/>
      <c r="N894" s="112"/>
      <c r="O894" s="112"/>
      <c r="P894" s="112"/>
      <c r="Q894" s="112"/>
      <c r="R894" s="112"/>
      <c r="S894" s="112"/>
      <c r="T894" s="112"/>
      <c r="U894" s="112"/>
      <c r="V894" s="112"/>
      <c r="W894" s="112"/>
      <c r="X894" s="112"/>
      <c r="Y894" s="112"/>
      <c r="Z894" s="112"/>
      <c r="AA894" s="112"/>
      <c r="AB894" s="112"/>
      <c r="AC894" s="112"/>
      <c r="AD894" s="112"/>
      <c r="AE894" s="112"/>
      <c r="AF894" s="112"/>
      <c r="AG894" s="112"/>
      <c r="AH894" s="112"/>
      <c r="AI894" s="112"/>
      <c r="AJ894" s="112"/>
      <c r="AK894" s="112"/>
      <c r="AL894" s="112"/>
      <c r="AM894" s="112"/>
      <c r="AN894" s="112"/>
      <c r="AO894" s="112"/>
      <c r="AP894" s="112"/>
      <c r="AQ894" s="112"/>
      <c r="AR894" s="112"/>
    </row>
    <row r="895" spans="1:44" ht="12.75" customHeight="1" x14ac:dyDescent="0.25">
      <c r="A895" s="236"/>
      <c r="B895" s="236"/>
      <c r="C895" s="298"/>
      <c r="D895" s="300"/>
      <c r="E895" s="300"/>
      <c r="F895" s="300"/>
      <c r="G895" s="300"/>
      <c r="H895" s="300"/>
      <c r="I895" s="236"/>
      <c r="J895" s="112"/>
      <c r="K895" s="112"/>
      <c r="L895" s="112"/>
      <c r="M895" s="112"/>
      <c r="N895" s="112"/>
      <c r="O895" s="112"/>
      <c r="P895" s="112"/>
      <c r="Q895" s="112"/>
      <c r="R895" s="112"/>
      <c r="S895" s="112"/>
      <c r="T895" s="112"/>
      <c r="U895" s="112"/>
      <c r="V895" s="112"/>
      <c r="W895" s="112"/>
      <c r="X895" s="112"/>
      <c r="Y895" s="112"/>
      <c r="Z895" s="112"/>
      <c r="AA895" s="112"/>
      <c r="AB895" s="112"/>
      <c r="AC895" s="112"/>
      <c r="AD895" s="112"/>
      <c r="AE895" s="112"/>
      <c r="AF895" s="112"/>
      <c r="AG895" s="112"/>
      <c r="AH895" s="112"/>
      <c r="AI895" s="112"/>
      <c r="AJ895" s="112"/>
      <c r="AK895" s="112"/>
      <c r="AL895" s="112"/>
      <c r="AM895" s="112"/>
      <c r="AN895" s="112"/>
      <c r="AO895" s="112"/>
      <c r="AP895" s="112"/>
      <c r="AQ895" s="112"/>
      <c r="AR895" s="112"/>
    </row>
    <row r="896" spans="1:44" ht="12.75" customHeight="1" x14ac:dyDescent="0.25">
      <c r="A896" s="236"/>
      <c r="B896" s="236"/>
      <c r="C896" s="298"/>
      <c r="D896" s="300"/>
      <c r="E896" s="300"/>
      <c r="F896" s="300"/>
      <c r="G896" s="300"/>
      <c r="H896" s="300"/>
      <c r="I896" s="236"/>
      <c r="J896" s="112"/>
      <c r="K896" s="112"/>
      <c r="L896" s="112"/>
      <c r="M896" s="112"/>
      <c r="N896" s="112"/>
      <c r="O896" s="112"/>
      <c r="P896" s="112"/>
      <c r="Q896" s="112"/>
      <c r="R896" s="112"/>
      <c r="S896" s="112"/>
      <c r="T896" s="112"/>
      <c r="U896" s="112"/>
      <c r="V896" s="112"/>
      <c r="W896" s="112"/>
      <c r="X896" s="112"/>
      <c r="Y896" s="112"/>
      <c r="Z896" s="112"/>
      <c r="AA896" s="112"/>
      <c r="AB896" s="112"/>
      <c r="AC896" s="112"/>
      <c r="AD896" s="112"/>
      <c r="AE896" s="112"/>
      <c r="AF896" s="112"/>
      <c r="AG896" s="112"/>
      <c r="AH896" s="112"/>
      <c r="AI896" s="112"/>
      <c r="AJ896" s="112"/>
      <c r="AK896" s="112"/>
      <c r="AL896" s="112"/>
      <c r="AM896" s="112"/>
      <c r="AN896" s="112"/>
      <c r="AO896" s="112"/>
      <c r="AP896" s="112"/>
      <c r="AQ896" s="112"/>
      <c r="AR896" s="112"/>
    </row>
    <row r="897" spans="1:44" ht="12.75" customHeight="1" x14ac:dyDescent="0.25">
      <c r="A897" s="236"/>
      <c r="B897" s="236"/>
      <c r="C897" s="298"/>
      <c r="D897" s="300"/>
      <c r="E897" s="300"/>
      <c r="F897" s="300"/>
      <c r="G897" s="300"/>
      <c r="H897" s="300"/>
      <c r="I897" s="236"/>
      <c r="J897" s="112"/>
      <c r="K897" s="112"/>
      <c r="L897" s="112"/>
      <c r="M897" s="112"/>
      <c r="N897" s="112"/>
      <c r="O897" s="112"/>
      <c r="P897" s="112"/>
      <c r="Q897" s="112"/>
      <c r="R897" s="112"/>
      <c r="S897" s="112"/>
      <c r="T897" s="112"/>
      <c r="U897" s="112"/>
      <c r="V897" s="112"/>
      <c r="W897" s="112"/>
      <c r="X897" s="112"/>
      <c r="Y897" s="112"/>
      <c r="Z897" s="112"/>
      <c r="AA897" s="112"/>
      <c r="AB897" s="112"/>
      <c r="AC897" s="112"/>
      <c r="AD897" s="112"/>
      <c r="AE897" s="112"/>
      <c r="AF897" s="112"/>
      <c r="AG897" s="112"/>
      <c r="AH897" s="112"/>
      <c r="AI897" s="112"/>
      <c r="AJ897" s="112"/>
      <c r="AK897" s="112"/>
      <c r="AL897" s="112"/>
      <c r="AM897" s="112"/>
      <c r="AN897" s="112"/>
      <c r="AO897" s="112"/>
      <c r="AP897" s="112"/>
      <c r="AQ897" s="112"/>
      <c r="AR897" s="112"/>
    </row>
    <row r="898" spans="1:44" ht="12.75" customHeight="1" x14ac:dyDescent="0.25">
      <c r="A898" s="236"/>
      <c r="B898" s="236"/>
      <c r="C898" s="298"/>
      <c r="D898" s="300"/>
      <c r="E898" s="300"/>
      <c r="F898" s="300"/>
      <c r="G898" s="300"/>
      <c r="H898" s="300"/>
      <c r="I898" s="236"/>
      <c r="J898" s="112"/>
      <c r="K898" s="112"/>
      <c r="L898" s="112"/>
      <c r="M898" s="112"/>
      <c r="N898" s="112"/>
      <c r="O898" s="112"/>
      <c r="P898" s="112"/>
      <c r="Q898" s="112"/>
      <c r="R898" s="112"/>
      <c r="S898" s="112"/>
      <c r="T898" s="112"/>
      <c r="U898" s="112"/>
      <c r="V898" s="112"/>
      <c r="W898" s="112"/>
      <c r="X898" s="112"/>
      <c r="Y898" s="112"/>
      <c r="Z898" s="112"/>
      <c r="AA898" s="112"/>
      <c r="AB898" s="112"/>
      <c r="AC898" s="112"/>
      <c r="AD898" s="112"/>
      <c r="AE898" s="112"/>
      <c r="AF898" s="112"/>
      <c r="AG898" s="112"/>
      <c r="AH898" s="112"/>
      <c r="AI898" s="112"/>
      <c r="AJ898" s="112"/>
      <c r="AK898" s="112"/>
      <c r="AL898" s="112"/>
      <c r="AM898" s="112"/>
      <c r="AN898" s="112"/>
      <c r="AO898" s="112"/>
      <c r="AP898" s="112"/>
      <c r="AQ898" s="112"/>
      <c r="AR898" s="112"/>
    </row>
    <row r="899" spans="1:44" ht="12.75" customHeight="1" x14ac:dyDescent="0.25">
      <c r="A899" s="236"/>
      <c r="B899" s="236"/>
      <c r="C899" s="298"/>
      <c r="D899" s="300"/>
      <c r="E899" s="300"/>
      <c r="F899" s="300"/>
      <c r="G899" s="300"/>
      <c r="H899" s="300"/>
      <c r="I899" s="236"/>
      <c r="J899" s="112"/>
      <c r="K899" s="112"/>
      <c r="L899" s="112"/>
      <c r="M899" s="112"/>
      <c r="N899" s="112"/>
      <c r="O899" s="112"/>
      <c r="P899" s="112"/>
      <c r="Q899" s="112"/>
      <c r="R899" s="112"/>
      <c r="S899" s="112"/>
      <c r="T899" s="112"/>
      <c r="U899" s="112"/>
      <c r="V899" s="112"/>
      <c r="W899" s="112"/>
      <c r="X899" s="112"/>
      <c r="Y899" s="112"/>
      <c r="Z899" s="112"/>
      <c r="AA899" s="112"/>
      <c r="AB899" s="112"/>
      <c r="AC899" s="112"/>
      <c r="AD899" s="112"/>
      <c r="AE899" s="112"/>
      <c r="AF899" s="112"/>
      <c r="AG899" s="112"/>
      <c r="AH899" s="112"/>
      <c r="AI899" s="112"/>
      <c r="AJ899" s="112"/>
      <c r="AK899" s="112"/>
      <c r="AL899" s="112"/>
      <c r="AM899" s="112"/>
      <c r="AN899" s="112"/>
      <c r="AO899" s="112"/>
      <c r="AP899" s="112"/>
      <c r="AQ899" s="112"/>
      <c r="AR899" s="112"/>
    </row>
    <row r="900" spans="1:44" ht="12.75" customHeight="1" x14ac:dyDescent="0.25">
      <c r="A900" s="236"/>
      <c r="B900" s="236"/>
      <c r="C900" s="298"/>
      <c r="D900" s="300"/>
      <c r="E900" s="300"/>
      <c r="F900" s="300"/>
      <c r="G900" s="300"/>
      <c r="H900" s="300"/>
      <c r="I900" s="236"/>
      <c r="J900" s="112"/>
      <c r="K900" s="112"/>
      <c r="L900" s="112"/>
      <c r="M900" s="112"/>
      <c r="N900" s="112"/>
      <c r="O900" s="112"/>
      <c r="P900" s="112"/>
      <c r="Q900" s="112"/>
      <c r="R900" s="112"/>
      <c r="S900" s="112"/>
      <c r="T900" s="112"/>
      <c r="U900" s="112"/>
      <c r="V900" s="112"/>
      <c r="W900" s="112"/>
      <c r="X900" s="112"/>
      <c r="Y900" s="112"/>
      <c r="Z900" s="112"/>
      <c r="AA900" s="112"/>
      <c r="AB900" s="112"/>
      <c r="AC900" s="112"/>
      <c r="AD900" s="112"/>
      <c r="AE900" s="112"/>
      <c r="AF900" s="112"/>
      <c r="AG900" s="112"/>
      <c r="AH900" s="112"/>
      <c r="AI900" s="112"/>
      <c r="AJ900" s="112"/>
      <c r="AK900" s="112"/>
      <c r="AL900" s="112"/>
      <c r="AM900" s="112"/>
      <c r="AN900" s="112"/>
      <c r="AO900" s="112"/>
      <c r="AP900" s="112"/>
      <c r="AQ900" s="112"/>
      <c r="AR900" s="112"/>
    </row>
    <row r="901" spans="1:44" ht="12.75" customHeight="1" x14ac:dyDescent="0.25">
      <c r="A901" s="236"/>
      <c r="B901" s="236"/>
      <c r="C901" s="298"/>
      <c r="D901" s="300"/>
      <c r="E901" s="300"/>
      <c r="F901" s="300"/>
      <c r="G901" s="300"/>
      <c r="H901" s="300"/>
      <c r="I901" s="236"/>
      <c r="J901" s="112"/>
      <c r="K901" s="112"/>
      <c r="L901" s="112"/>
      <c r="M901" s="112"/>
      <c r="N901" s="112"/>
      <c r="O901" s="112"/>
      <c r="P901" s="112"/>
      <c r="Q901" s="112"/>
      <c r="R901" s="112"/>
      <c r="S901" s="112"/>
      <c r="T901" s="112"/>
      <c r="U901" s="112"/>
      <c r="V901" s="112"/>
      <c r="W901" s="112"/>
      <c r="X901" s="112"/>
      <c r="Y901" s="112"/>
      <c r="Z901" s="112"/>
      <c r="AA901" s="112"/>
      <c r="AB901" s="112"/>
      <c r="AC901" s="112"/>
      <c r="AD901" s="112"/>
      <c r="AE901" s="112"/>
      <c r="AF901" s="112"/>
      <c r="AG901" s="112"/>
      <c r="AH901" s="112"/>
      <c r="AI901" s="112"/>
      <c r="AJ901" s="112"/>
      <c r="AK901" s="112"/>
      <c r="AL901" s="112"/>
      <c r="AM901" s="112"/>
      <c r="AN901" s="112"/>
      <c r="AO901" s="112"/>
      <c r="AP901" s="112"/>
      <c r="AQ901" s="112"/>
      <c r="AR901" s="112"/>
    </row>
    <row r="902" spans="1:44" ht="12.75" customHeight="1" x14ac:dyDescent="0.25">
      <c r="A902" s="236"/>
      <c r="B902" s="236"/>
      <c r="C902" s="298"/>
      <c r="D902" s="300"/>
      <c r="E902" s="300"/>
      <c r="F902" s="300"/>
      <c r="G902" s="300"/>
      <c r="H902" s="300"/>
      <c r="I902" s="236"/>
      <c r="J902" s="112"/>
      <c r="K902" s="112"/>
      <c r="L902" s="112"/>
      <c r="M902" s="112"/>
      <c r="N902" s="112"/>
      <c r="O902" s="112"/>
      <c r="P902" s="112"/>
      <c r="Q902" s="112"/>
      <c r="R902" s="112"/>
      <c r="S902" s="112"/>
      <c r="T902" s="112"/>
      <c r="U902" s="112"/>
      <c r="V902" s="112"/>
      <c r="W902" s="112"/>
      <c r="X902" s="112"/>
      <c r="Y902" s="112"/>
      <c r="Z902" s="112"/>
      <c r="AA902" s="112"/>
      <c r="AB902" s="112"/>
      <c r="AC902" s="112"/>
      <c r="AD902" s="112"/>
      <c r="AE902" s="112"/>
      <c r="AF902" s="112"/>
      <c r="AG902" s="112"/>
      <c r="AH902" s="112"/>
      <c r="AI902" s="112"/>
      <c r="AJ902" s="112"/>
      <c r="AK902" s="112"/>
      <c r="AL902" s="112"/>
      <c r="AM902" s="112"/>
      <c r="AN902" s="112"/>
      <c r="AO902" s="112"/>
      <c r="AP902" s="112"/>
      <c r="AQ902" s="112"/>
      <c r="AR902" s="112"/>
    </row>
    <row r="903" spans="1:44" ht="12.75" customHeight="1" x14ac:dyDescent="0.25">
      <c r="A903" s="236"/>
      <c r="B903" s="236"/>
      <c r="C903" s="298"/>
      <c r="D903" s="300"/>
      <c r="E903" s="300"/>
      <c r="F903" s="300"/>
      <c r="G903" s="300"/>
      <c r="H903" s="300"/>
      <c r="I903" s="236"/>
      <c r="J903" s="112"/>
      <c r="K903" s="112"/>
      <c r="L903" s="112"/>
      <c r="M903" s="112"/>
      <c r="N903" s="112"/>
      <c r="O903" s="112"/>
      <c r="P903" s="112"/>
      <c r="Q903" s="112"/>
      <c r="R903" s="112"/>
      <c r="S903" s="112"/>
      <c r="T903" s="112"/>
      <c r="U903" s="112"/>
      <c r="V903" s="112"/>
      <c r="W903" s="112"/>
      <c r="X903" s="112"/>
      <c r="Y903" s="112"/>
      <c r="Z903" s="112"/>
      <c r="AA903" s="112"/>
      <c r="AB903" s="112"/>
      <c r="AC903" s="112"/>
      <c r="AD903" s="112"/>
      <c r="AE903" s="112"/>
      <c r="AF903" s="112"/>
      <c r="AG903" s="112"/>
      <c r="AH903" s="112"/>
      <c r="AI903" s="112"/>
      <c r="AJ903" s="112"/>
      <c r="AK903" s="112"/>
      <c r="AL903" s="112"/>
      <c r="AM903" s="112"/>
      <c r="AN903" s="112"/>
      <c r="AO903" s="112"/>
      <c r="AP903" s="112"/>
      <c r="AQ903" s="112"/>
      <c r="AR903" s="112"/>
    </row>
    <row r="904" spans="1:44" ht="12.75" customHeight="1" x14ac:dyDescent="0.25">
      <c r="A904" s="236"/>
      <c r="B904" s="236"/>
      <c r="C904" s="298"/>
      <c r="D904" s="300"/>
      <c r="E904" s="300"/>
      <c r="F904" s="300"/>
      <c r="G904" s="300"/>
      <c r="H904" s="300"/>
      <c r="I904" s="236"/>
      <c r="J904" s="112"/>
      <c r="K904" s="112"/>
      <c r="L904" s="112"/>
      <c r="M904" s="112"/>
      <c r="N904" s="112"/>
      <c r="O904" s="112"/>
      <c r="P904" s="112"/>
      <c r="Q904" s="112"/>
      <c r="R904" s="112"/>
      <c r="S904" s="112"/>
      <c r="T904" s="112"/>
      <c r="U904" s="112"/>
      <c r="V904" s="112"/>
      <c r="W904" s="112"/>
      <c r="X904" s="112"/>
      <c r="Y904" s="112"/>
      <c r="Z904" s="112"/>
      <c r="AA904" s="112"/>
      <c r="AB904" s="112"/>
      <c r="AC904" s="112"/>
      <c r="AD904" s="112"/>
      <c r="AE904" s="112"/>
      <c r="AF904" s="112"/>
      <c r="AG904" s="112"/>
      <c r="AH904" s="112"/>
      <c r="AI904" s="112"/>
      <c r="AJ904" s="112"/>
      <c r="AK904" s="112"/>
      <c r="AL904" s="112"/>
      <c r="AM904" s="112"/>
      <c r="AN904" s="112"/>
      <c r="AO904" s="112"/>
      <c r="AP904" s="112"/>
      <c r="AQ904" s="112"/>
      <c r="AR904" s="112"/>
    </row>
    <row r="905" spans="1:44" ht="12.75" customHeight="1" x14ac:dyDescent="0.25">
      <c r="A905" s="236"/>
      <c r="B905" s="236"/>
      <c r="C905" s="298"/>
      <c r="D905" s="300"/>
      <c r="E905" s="300"/>
      <c r="F905" s="300"/>
      <c r="G905" s="300"/>
      <c r="H905" s="300"/>
      <c r="I905" s="236"/>
      <c r="J905" s="112"/>
      <c r="K905" s="112"/>
      <c r="L905" s="112"/>
      <c r="M905" s="112"/>
      <c r="N905" s="112"/>
      <c r="O905" s="112"/>
      <c r="P905" s="112"/>
      <c r="Q905" s="112"/>
      <c r="R905" s="112"/>
      <c r="S905" s="112"/>
      <c r="T905" s="112"/>
      <c r="U905" s="112"/>
      <c r="V905" s="112"/>
      <c r="W905" s="112"/>
      <c r="X905" s="112"/>
      <c r="Y905" s="112"/>
      <c r="Z905" s="112"/>
      <c r="AA905" s="112"/>
      <c r="AB905" s="112"/>
      <c r="AC905" s="112"/>
      <c r="AD905" s="112"/>
      <c r="AE905" s="112"/>
      <c r="AF905" s="112"/>
      <c r="AG905" s="112"/>
      <c r="AH905" s="112"/>
      <c r="AI905" s="112"/>
      <c r="AJ905" s="112"/>
      <c r="AK905" s="112"/>
      <c r="AL905" s="112"/>
      <c r="AM905" s="112"/>
      <c r="AN905" s="112"/>
      <c r="AO905" s="112"/>
      <c r="AP905" s="112"/>
      <c r="AQ905" s="112"/>
      <c r="AR905" s="112"/>
    </row>
    <row r="906" spans="1:44" ht="12.75" customHeight="1" x14ac:dyDescent="0.25">
      <c r="A906" s="236"/>
      <c r="B906" s="236"/>
      <c r="C906" s="298"/>
      <c r="D906" s="300"/>
      <c r="E906" s="300"/>
      <c r="F906" s="300"/>
      <c r="G906" s="300"/>
      <c r="H906" s="300"/>
      <c r="I906" s="236"/>
      <c r="J906" s="112"/>
      <c r="K906" s="112"/>
      <c r="L906" s="112"/>
      <c r="M906" s="112"/>
      <c r="N906" s="112"/>
      <c r="O906" s="112"/>
      <c r="P906" s="112"/>
      <c r="Q906" s="112"/>
      <c r="R906" s="112"/>
      <c r="S906" s="112"/>
      <c r="T906" s="112"/>
      <c r="U906" s="112"/>
      <c r="V906" s="112"/>
      <c r="W906" s="112"/>
      <c r="X906" s="112"/>
      <c r="Y906" s="112"/>
      <c r="Z906" s="112"/>
      <c r="AA906" s="112"/>
      <c r="AB906" s="112"/>
      <c r="AC906" s="112"/>
      <c r="AD906" s="112"/>
      <c r="AE906" s="112"/>
      <c r="AF906" s="112"/>
      <c r="AG906" s="112"/>
      <c r="AH906" s="112"/>
      <c r="AI906" s="112"/>
      <c r="AJ906" s="112"/>
      <c r="AK906" s="112"/>
      <c r="AL906" s="112"/>
      <c r="AM906" s="112"/>
      <c r="AN906" s="112"/>
      <c r="AO906" s="112"/>
      <c r="AP906" s="112"/>
      <c r="AQ906" s="112"/>
      <c r="AR906" s="112"/>
    </row>
    <row r="907" spans="1:44" ht="12.75" customHeight="1" x14ac:dyDescent="0.25">
      <c r="A907" s="236"/>
      <c r="B907" s="236"/>
      <c r="C907" s="298"/>
      <c r="D907" s="300"/>
      <c r="E907" s="300"/>
      <c r="F907" s="300"/>
      <c r="G907" s="300"/>
      <c r="H907" s="300"/>
      <c r="I907" s="236"/>
      <c r="J907" s="112"/>
      <c r="K907" s="112"/>
      <c r="L907" s="112"/>
      <c r="M907" s="112"/>
      <c r="N907" s="112"/>
      <c r="O907" s="112"/>
      <c r="P907" s="112"/>
      <c r="Q907" s="112"/>
      <c r="R907" s="112"/>
      <c r="S907" s="112"/>
      <c r="T907" s="112"/>
      <c r="U907" s="112"/>
      <c r="V907" s="112"/>
      <c r="W907" s="112"/>
      <c r="X907" s="112"/>
      <c r="Y907" s="112"/>
      <c r="Z907" s="112"/>
      <c r="AA907" s="112"/>
      <c r="AB907" s="112"/>
      <c r="AC907" s="112"/>
      <c r="AD907" s="112"/>
      <c r="AE907" s="112"/>
      <c r="AF907" s="112"/>
      <c r="AG907" s="112"/>
      <c r="AH907" s="112"/>
      <c r="AI907" s="112"/>
      <c r="AJ907" s="112"/>
      <c r="AK907" s="112"/>
      <c r="AL907" s="112"/>
      <c r="AM907" s="112"/>
      <c r="AN907" s="112"/>
      <c r="AO907" s="112"/>
      <c r="AP907" s="112"/>
      <c r="AQ907" s="112"/>
      <c r="AR907" s="112"/>
    </row>
    <row r="908" spans="1:44" ht="12.75" customHeight="1" x14ac:dyDescent="0.25">
      <c r="A908" s="236"/>
      <c r="B908" s="236"/>
      <c r="C908" s="298"/>
      <c r="D908" s="300"/>
      <c r="E908" s="300"/>
      <c r="F908" s="300"/>
      <c r="G908" s="300"/>
      <c r="H908" s="300"/>
      <c r="I908" s="236"/>
      <c r="J908" s="112"/>
      <c r="K908" s="112"/>
      <c r="L908" s="112"/>
      <c r="M908" s="112"/>
      <c r="N908" s="112"/>
      <c r="O908" s="112"/>
      <c r="P908" s="112"/>
      <c r="Q908" s="112"/>
      <c r="R908" s="112"/>
      <c r="S908" s="112"/>
      <c r="T908" s="112"/>
      <c r="U908" s="112"/>
      <c r="V908" s="112"/>
      <c r="W908" s="112"/>
      <c r="X908" s="112"/>
      <c r="Y908" s="112"/>
      <c r="Z908" s="112"/>
      <c r="AA908" s="112"/>
      <c r="AB908" s="112"/>
      <c r="AC908" s="112"/>
      <c r="AD908" s="112"/>
      <c r="AE908" s="112"/>
      <c r="AF908" s="112"/>
      <c r="AG908" s="112"/>
      <c r="AH908" s="112"/>
      <c r="AI908" s="112"/>
      <c r="AJ908" s="112"/>
      <c r="AK908" s="112"/>
      <c r="AL908" s="112"/>
      <c r="AM908" s="112"/>
      <c r="AN908" s="112"/>
      <c r="AO908" s="112"/>
      <c r="AP908" s="112"/>
      <c r="AQ908" s="112"/>
      <c r="AR908" s="112"/>
    </row>
    <row r="909" spans="1:44" ht="12.75" customHeight="1" x14ac:dyDescent="0.25">
      <c r="A909" s="236"/>
      <c r="B909" s="236"/>
      <c r="C909" s="298"/>
      <c r="D909" s="300"/>
      <c r="E909" s="300"/>
      <c r="F909" s="300"/>
      <c r="G909" s="300"/>
      <c r="H909" s="300"/>
      <c r="I909" s="236"/>
      <c r="J909" s="112"/>
      <c r="K909" s="112"/>
      <c r="L909" s="112"/>
      <c r="M909" s="112"/>
      <c r="N909" s="112"/>
      <c r="O909" s="112"/>
      <c r="P909" s="112"/>
      <c r="Q909" s="112"/>
      <c r="R909" s="112"/>
      <c r="S909" s="112"/>
      <c r="T909" s="112"/>
      <c r="U909" s="112"/>
      <c r="V909" s="112"/>
      <c r="W909" s="112"/>
      <c r="X909" s="112"/>
      <c r="Y909" s="112"/>
      <c r="Z909" s="112"/>
      <c r="AA909" s="112"/>
      <c r="AB909" s="112"/>
      <c r="AC909" s="112"/>
      <c r="AD909" s="112"/>
      <c r="AE909" s="112"/>
      <c r="AF909" s="112"/>
      <c r="AG909" s="112"/>
      <c r="AH909" s="112"/>
      <c r="AI909" s="112"/>
      <c r="AJ909" s="112"/>
      <c r="AK909" s="112"/>
      <c r="AL909" s="112"/>
      <c r="AM909" s="112"/>
      <c r="AN909" s="112"/>
      <c r="AO909" s="112"/>
      <c r="AP909" s="112"/>
      <c r="AQ909" s="112"/>
      <c r="AR909" s="112"/>
    </row>
    <row r="910" spans="1:44" ht="12.75" customHeight="1" x14ac:dyDescent="0.25">
      <c r="A910" s="236"/>
      <c r="B910" s="236"/>
      <c r="C910" s="298"/>
      <c r="D910" s="300"/>
      <c r="E910" s="300"/>
      <c r="F910" s="300"/>
      <c r="G910" s="300"/>
      <c r="H910" s="300"/>
      <c r="I910" s="236"/>
      <c r="J910" s="112"/>
      <c r="K910" s="112"/>
      <c r="L910" s="112"/>
      <c r="M910" s="112"/>
      <c r="N910" s="112"/>
      <c r="O910" s="112"/>
      <c r="P910" s="112"/>
      <c r="Q910" s="112"/>
      <c r="R910" s="112"/>
      <c r="S910" s="112"/>
      <c r="T910" s="112"/>
      <c r="U910" s="112"/>
      <c r="V910" s="112"/>
      <c r="W910" s="112"/>
      <c r="X910" s="112"/>
      <c r="Y910" s="112"/>
      <c r="Z910" s="112"/>
      <c r="AA910" s="112"/>
      <c r="AB910" s="112"/>
      <c r="AC910" s="112"/>
      <c r="AD910" s="112"/>
      <c r="AE910" s="112"/>
      <c r="AF910" s="112"/>
      <c r="AG910" s="112"/>
      <c r="AH910" s="112"/>
      <c r="AI910" s="112"/>
      <c r="AJ910" s="112"/>
      <c r="AK910" s="112"/>
      <c r="AL910" s="112"/>
      <c r="AM910" s="112"/>
      <c r="AN910" s="112"/>
      <c r="AO910" s="112"/>
      <c r="AP910" s="112"/>
      <c r="AQ910" s="112"/>
      <c r="AR910" s="112"/>
    </row>
    <row r="911" spans="1:44" ht="12.75" customHeight="1" x14ac:dyDescent="0.25">
      <c r="A911" s="236"/>
      <c r="B911" s="236"/>
      <c r="C911" s="298"/>
      <c r="D911" s="300"/>
      <c r="E911" s="300"/>
      <c r="F911" s="300"/>
      <c r="G911" s="300"/>
      <c r="H911" s="300"/>
      <c r="I911" s="236"/>
      <c r="J911" s="112"/>
      <c r="K911" s="112"/>
      <c r="L911" s="112"/>
      <c r="M911" s="112"/>
      <c r="N911" s="112"/>
      <c r="O911" s="112"/>
      <c r="P911" s="112"/>
      <c r="Q911" s="112"/>
      <c r="R911" s="112"/>
      <c r="S911" s="112"/>
      <c r="T911" s="112"/>
      <c r="U911" s="112"/>
      <c r="V911" s="112"/>
      <c r="W911" s="112"/>
      <c r="X911" s="112"/>
      <c r="Y911" s="112"/>
      <c r="Z911" s="112"/>
      <c r="AA911" s="112"/>
      <c r="AB911" s="112"/>
      <c r="AC911" s="112"/>
      <c r="AD911" s="112"/>
      <c r="AE911" s="112"/>
      <c r="AF911" s="112"/>
      <c r="AG911" s="112"/>
      <c r="AH911" s="112"/>
      <c r="AI911" s="112"/>
      <c r="AJ911" s="112"/>
      <c r="AK911" s="112"/>
      <c r="AL911" s="112"/>
      <c r="AM911" s="112"/>
      <c r="AN911" s="112"/>
      <c r="AO911" s="112"/>
      <c r="AP911" s="112"/>
      <c r="AQ911" s="112"/>
      <c r="AR911" s="112"/>
    </row>
    <row r="912" spans="1:44" ht="12.75" customHeight="1" x14ac:dyDescent="0.25">
      <c r="A912" s="236"/>
      <c r="B912" s="236"/>
      <c r="C912" s="298"/>
      <c r="D912" s="300"/>
      <c r="E912" s="300"/>
      <c r="F912" s="300"/>
      <c r="G912" s="300"/>
      <c r="H912" s="300"/>
      <c r="I912" s="236"/>
      <c r="J912" s="112"/>
      <c r="K912" s="112"/>
      <c r="L912" s="112"/>
      <c r="M912" s="112"/>
      <c r="N912" s="112"/>
      <c r="O912" s="112"/>
      <c r="P912" s="112"/>
      <c r="Q912" s="112"/>
      <c r="R912" s="112"/>
      <c r="S912" s="112"/>
      <c r="T912" s="112"/>
      <c r="U912" s="112"/>
      <c r="V912" s="112"/>
      <c r="W912" s="112"/>
      <c r="X912" s="112"/>
      <c r="Y912" s="112"/>
      <c r="Z912" s="112"/>
      <c r="AA912" s="112"/>
      <c r="AB912" s="112"/>
      <c r="AC912" s="112"/>
      <c r="AD912" s="112"/>
      <c r="AE912" s="112"/>
      <c r="AF912" s="112"/>
      <c r="AG912" s="112"/>
      <c r="AH912" s="112"/>
      <c r="AI912" s="112"/>
      <c r="AJ912" s="112"/>
      <c r="AK912" s="112"/>
      <c r="AL912" s="112"/>
      <c r="AM912" s="112"/>
      <c r="AN912" s="112"/>
      <c r="AO912" s="112"/>
      <c r="AP912" s="112"/>
      <c r="AQ912" s="112"/>
      <c r="AR912" s="112"/>
    </row>
    <row r="913" spans="1:44" ht="12.75" customHeight="1" x14ac:dyDescent="0.25">
      <c r="A913" s="236"/>
      <c r="B913" s="236"/>
      <c r="C913" s="298"/>
      <c r="D913" s="300"/>
      <c r="E913" s="300"/>
      <c r="F913" s="300"/>
      <c r="G913" s="300"/>
      <c r="H913" s="300"/>
      <c r="I913" s="236"/>
      <c r="J913" s="112"/>
      <c r="K913" s="112"/>
      <c r="L913" s="112"/>
      <c r="M913" s="112"/>
      <c r="N913" s="112"/>
      <c r="O913" s="112"/>
      <c r="P913" s="112"/>
      <c r="Q913" s="112"/>
      <c r="R913" s="112"/>
      <c r="S913" s="112"/>
      <c r="T913" s="112"/>
      <c r="U913" s="112"/>
      <c r="V913" s="112"/>
      <c r="W913" s="112"/>
      <c r="X913" s="112"/>
      <c r="Y913" s="112"/>
      <c r="Z913" s="112"/>
      <c r="AA913" s="112"/>
      <c r="AB913" s="112"/>
      <c r="AC913" s="112"/>
      <c r="AD913" s="112"/>
      <c r="AE913" s="112"/>
      <c r="AF913" s="112"/>
      <c r="AG913" s="112"/>
      <c r="AH913" s="112"/>
      <c r="AI913" s="112"/>
      <c r="AJ913" s="112"/>
      <c r="AK913" s="112"/>
      <c r="AL913" s="112"/>
      <c r="AM913" s="112"/>
      <c r="AN913" s="112"/>
      <c r="AO913" s="112"/>
      <c r="AP913" s="112"/>
      <c r="AQ913" s="112"/>
      <c r="AR913" s="112"/>
    </row>
    <row r="914" spans="1:44" ht="12.75" customHeight="1" x14ac:dyDescent="0.25">
      <c r="A914" s="236"/>
      <c r="B914" s="236"/>
      <c r="C914" s="298"/>
      <c r="D914" s="300"/>
      <c r="E914" s="300"/>
      <c r="F914" s="300"/>
      <c r="G914" s="300"/>
      <c r="H914" s="300"/>
      <c r="I914" s="236"/>
      <c r="J914" s="112"/>
      <c r="K914" s="112"/>
      <c r="L914" s="112"/>
      <c r="M914" s="112"/>
      <c r="N914" s="112"/>
      <c r="O914" s="112"/>
      <c r="P914" s="112"/>
      <c r="Q914" s="112"/>
      <c r="R914" s="112"/>
      <c r="S914" s="112"/>
      <c r="T914" s="112"/>
      <c r="U914" s="112"/>
      <c r="V914" s="112"/>
      <c r="W914" s="112"/>
      <c r="X914" s="112"/>
      <c r="Y914" s="112"/>
      <c r="Z914" s="112"/>
      <c r="AA914" s="112"/>
      <c r="AB914" s="112"/>
      <c r="AC914" s="112"/>
      <c r="AD914" s="112"/>
      <c r="AE914" s="112"/>
      <c r="AF914" s="112"/>
      <c r="AG914" s="112"/>
      <c r="AH914" s="112"/>
      <c r="AI914" s="112"/>
      <c r="AJ914" s="112"/>
      <c r="AK914" s="112"/>
      <c r="AL914" s="112"/>
      <c r="AM914" s="112"/>
      <c r="AN914" s="112"/>
      <c r="AO914" s="112"/>
      <c r="AP914" s="112"/>
      <c r="AQ914" s="112"/>
      <c r="AR914" s="112"/>
    </row>
    <row r="915" spans="1:44" ht="12.75" customHeight="1" x14ac:dyDescent="0.25">
      <c r="A915" s="236"/>
      <c r="B915" s="236"/>
      <c r="C915" s="298"/>
      <c r="D915" s="300"/>
      <c r="E915" s="300"/>
      <c r="F915" s="300"/>
      <c r="G915" s="300"/>
      <c r="H915" s="300"/>
      <c r="I915" s="236"/>
      <c r="J915" s="112"/>
      <c r="K915" s="112"/>
      <c r="L915" s="112"/>
      <c r="M915" s="112"/>
      <c r="N915" s="112"/>
      <c r="O915" s="112"/>
      <c r="P915" s="112"/>
      <c r="Q915" s="112"/>
      <c r="R915" s="112"/>
      <c r="S915" s="112"/>
      <c r="T915" s="112"/>
      <c r="U915" s="112"/>
      <c r="V915" s="112"/>
      <c r="W915" s="112"/>
      <c r="X915" s="112"/>
      <c r="Y915" s="112"/>
      <c r="Z915" s="112"/>
      <c r="AA915" s="112"/>
      <c r="AB915" s="112"/>
      <c r="AC915" s="112"/>
      <c r="AD915" s="112"/>
      <c r="AE915" s="112"/>
      <c r="AF915" s="112"/>
      <c r="AG915" s="112"/>
      <c r="AH915" s="112"/>
      <c r="AI915" s="112"/>
      <c r="AJ915" s="112"/>
      <c r="AK915" s="112"/>
      <c r="AL915" s="112"/>
      <c r="AM915" s="112"/>
      <c r="AN915" s="112"/>
      <c r="AO915" s="112"/>
      <c r="AP915" s="112"/>
      <c r="AQ915" s="112"/>
      <c r="AR915" s="112"/>
    </row>
    <row r="916" spans="1:44" ht="12.75" customHeight="1" x14ac:dyDescent="0.25">
      <c r="A916" s="236"/>
      <c r="B916" s="236"/>
      <c r="C916" s="298"/>
      <c r="D916" s="300"/>
      <c r="E916" s="300"/>
      <c r="F916" s="300"/>
      <c r="G916" s="300"/>
      <c r="H916" s="300"/>
      <c r="I916" s="236"/>
      <c r="J916" s="112"/>
      <c r="K916" s="112"/>
      <c r="L916" s="112"/>
      <c r="M916" s="112"/>
      <c r="N916" s="112"/>
      <c r="O916" s="112"/>
      <c r="P916" s="112"/>
      <c r="Q916" s="112"/>
      <c r="R916" s="112"/>
      <c r="S916" s="112"/>
      <c r="T916" s="112"/>
      <c r="U916" s="112"/>
      <c r="V916" s="112"/>
      <c r="W916" s="112"/>
      <c r="X916" s="112"/>
      <c r="Y916" s="112"/>
      <c r="Z916" s="112"/>
      <c r="AA916" s="112"/>
      <c r="AB916" s="112"/>
      <c r="AC916" s="112"/>
      <c r="AD916" s="112"/>
      <c r="AE916" s="112"/>
      <c r="AF916" s="112"/>
      <c r="AG916" s="112"/>
      <c r="AH916" s="112"/>
      <c r="AI916" s="112"/>
      <c r="AJ916" s="112"/>
      <c r="AK916" s="112"/>
      <c r="AL916" s="112"/>
      <c r="AM916" s="112"/>
      <c r="AN916" s="112"/>
      <c r="AO916" s="112"/>
      <c r="AP916" s="112"/>
      <c r="AQ916" s="112"/>
      <c r="AR916" s="112"/>
    </row>
    <row r="917" spans="1:44" ht="12.75" customHeight="1" x14ac:dyDescent="0.25">
      <c r="A917" s="236"/>
      <c r="B917" s="236"/>
      <c r="C917" s="298"/>
      <c r="D917" s="300"/>
      <c r="E917" s="300"/>
      <c r="F917" s="300"/>
      <c r="G917" s="300"/>
      <c r="H917" s="300"/>
      <c r="I917" s="236"/>
      <c r="J917" s="112"/>
      <c r="K917" s="112"/>
      <c r="L917" s="112"/>
      <c r="M917" s="112"/>
      <c r="N917" s="112"/>
      <c r="O917" s="112"/>
      <c r="P917" s="112"/>
      <c r="Q917" s="112"/>
      <c r="R917" s="112"/>
      <c r="S917" s="112"/>
      <c r="T917" s="112"/>
      <c r="U917" s="112"/>
      <c r="V917" s="112"/>
      <c r="W917" s="112"/>
      <c r="X917" s="112"/>
      <c r="Y917" s="112"/>
      <c r="Z917" s="112"/>
      <c r="AA917" s="112"/>
      <c r="AB917" s="112"/>
      <c r="AC917" s="112"/>
      <c r="AD917" s="112"/>
      <c r="AE917" s="112"/>
      <c r="AF917" s="112"/>
      <c r="AG917" s="112"/>
      <c r="AH917" s="112"/>
      <c r="AI917" s="112"/>
      <c r="AJ917" s="112"/>
      <c r="AK917" s="112"/>
      <c r="AL917" s="112"/>
      <c r="AM917" s="112"/>
      <c r="AN917" s="112"/>
      <c r="AO917" s="112"/>
      <c r="AP917" s="112"/>
      <c r="AQ917" s="112"/>
      <c r="AR917" s="112"/>
    </row>
    <row r="918" spans="1:44" ht="12.75" customHeight="1" x14ac:dyDescent="0.25">
      <c r="A918" s="236"/>
      <c r="B918" s="236"/>
      <c r="C918" s="298"/>
      <c r="D918" s="300"/>
      <c r="E918" s="300"/>
      <c r="F918" s="300"/>
      <c r="G918" s="300"/>
      <c r="H918" s="300"/>
      <c r="I918" s="236"/>
      <c r="J918" s="112"/>
      <c r="K918" s="112"/>
      <c r="L918" s="112"/>
      <c r="M918" s="112"/>
      <c r="N918" s="112"/>
      <c r="O918" s="112"/>
      <c r="P918" s="112"/>
      <c r="Q918" s="112"/>
      <c r="R918" s="112"/>
      <c r="S918" s="112"/>
      <c r="T918" s="112"/>
      <c r="U918" s="112"/>
      <c r="V918" s="112"/>
      <c r="W918" s="112"/>
      <c r="X918" s="112"/>
      <c r="Y918" s="112"/>
      <c r="Z918" s="112"/>
      <c r="AA918" s="112"/>
      <c r="AB918" s="112"/>
      <c r="AC918" s="112"/>
      <c r="AD918" s="112"/>
      <c r="AE918" s="112"/>
      <c r="AF918" s="112"/>
      <c r="AG918" s="112"/>
      <c r="AH918" s="112"/>
      <c r="AI918" s="112"/>
      <c r="AJ918" s="112"/>
      <c r="AK918" s="112"/>
      <c r="AL918" s="112"/>
      <c r="AM918" s="112"/>
      <c r="AN918" s="112"/>
      <c r="AO918" s="112"/>
      <c r="AP918" s="112"/>
      <c r="AQ918" s="112"/>
      <c r="AR918" s="112"/>
    </row>
    <row r="919" spans="1:44" ht="12.75" customHeight="1" x14ac:dyDescent="0.25">
      <c r="A919" s="236"/>
      <c r="B919" s="236"/>
      <c r="C919" s="298"/>
      <c r="D919" s="300"/>
      <c r="E919" s="300"/>
      <c r="F919" s="300"/>
      <c r="G919" s="300"/>
      <c r="H919" s="300"/>
      <c r="I919" s="236"/>
      <c r="J919" s="112"/>
      <c r="K919" s="112"/>
      <c r="L919" s="112"/>
      <c r="M919" s="112"/>
      <c r="N919" s="112"/>
      <c r="O919" s="112"/>
      <c r="P919" s="112"/>
      <c r="Q919" s="112"/>
      <c r="R919" s="112"/>
      <c r="S919" s="112"/>
      <c r="T919" s="112"/>
      <c r="U919" s="112"/>
      <c r="V919" s="112"/>
      <c r="W919" s="112"/>
      <c r="X919" s="112"/>
      <c r="Y919" s="112"/>
      <c r="Z919" s="112"/>
      <c r="AA919" s="112"/>
      <c r="AB919" s="112"/>
      <c r="AC919" s="112"/>
      <c r="AD919" s="112"/>
      <c r="AE919" s="112"/>
      <c r="AF919" s="112"/>
      <c r="AG919" s="112"/>
      <c r="AH919" s="112"/>
      <c r="AI919" s="112"/>
      <c r="AJ919" s="112"/>
      <c r="AK919" s="112"/>
      <c r="AL919" s="112"/>
      <c r="AM919" s="112"/>
      <c r="AN919" s="112"/>
      <c r="AO919" s="112"/>
      <c r="AP919" s="112"/>
      <c r="AQ919" s="112"/>
      <c r="AR919" s="112"/>
    </row>
    <row r="920" spans="1:44" ht="12.75" customHeight="1" x14ac:dyDescent="0.25">
      <c r="A920" s="236"/>
      <c r="B920" s="236"/>
      <c r="C920" s="298"/>
      <c r="D920" s="300"/>
      <c r="E920" s="300"/>
      <c r="F920" s="300"/>
      <c r="G920" s="300"/>
      <c r="H920" s="300"/>
      <c r="I920" s="236"/>
      <c r="J920" s="112"/>
      <c r="K920" s="112"/>
      <c r="L920" s="112"/>
      <c r="M920" s="112"/>
      <c r="N920" s="112"/>
      <c r="O920" s="112"/>
      <c r="P920" s="112"/>
      <c r="Q920" s="112"/>
      <c r="R920" s="112"/>
      <c r="S920" s="112"/>
      <c r="T920" s="112"/>
      <c r="U920" s="112"/>
      <c r="V920" s="112"/>
      <c r="W920" s="112"/>
      <c r="X920" s="112"/>
      <c r="Y920" s="112"/>
      <c r="Z920" s="112"/>
      <c r="AA920" s="112"/>
      <c r="AB920" s="112"/>
      <c r="AC920" s="112"/>
      <c r="AD920" s="112"/>
      <c r="AE920" s="112"/>
      <c r="AF920" s="112"/>
      <c r="AG920" s="112"/>
      <c r="AH920" s="112"/>
      <c r="AI920" s="112"/>
      <c r="AJ920" s="112"/>
      <c r="AK920" s="112"/>
      <c r="AL920" s="112"/>
      <c r="AM920" s="112"/>
      <c r="AN920" s="112"/>
      <c r="AO920" s="112"/>
      <c r="AP920" s="112"/>
      <c r="AQ920" s="112"/>
      <c r="AR920" s="112"/>
    </row>
    <row r="921" spans="1:44" ht="12.75" customHeight="1" x14ac:dyDescent="0.25">
      <c r="A921" s="236"/>
      <c r="B921" s="236"/>
      <c r="C921" s="298"/>
      <c r="D921" s="300"/>
      <c r="E921" s="300"/>
      <c r="F921" s="300"/>
      <c r="G921" s="300"/>
      <c r="H921" s="300"/>
      <c r="I921" s="236"/>
      <c r="J921" s="112"/>
      <c r="K921" s="112"/>
      <c r="L921" s="112"/>
      <c r="M921" s="112"/>
      <c r="N921" s="112"/>
      <c r="O921" s="112"/>
      <c r="P921" s="112"/>
      <c r="Q921" s="112"/>
      <c r="R921" s="112"/>
      <c r="S921" s="112"/>
      <c r="T921" s="112"/>
      <c r="U921" s="112"/>
      <c r="V921" s="112"/>
      <c r="W921" s="112"/>
      <c r="X921" s="112"/>
      <c r="Y921" s="112"/>
      <c r="Z921" s="112"/>
      <c r="AA921" s="112"/>
      <c r="AB921" s="112"/>
      <c r="AC921" s="112"/>
      <c r="AD921" s="112"/>
      <c r="AE921" s="112"/>
      <c r="AF921" s="112"/>
      <c r="AG921" s="112"/>
      <c r="AH921" s="112"/>
      <c r="AI921" s="112"/>
      <c r="AJ921" s="112"/>
      <c r="AK921" s="112"/>
      <c r="AL921" s="112"/>
      <c r="AM921" s="112"/>
      <c r="AN921" s="112"/>
      <c r="AO921" s="112"/>
      <c r="AP921" s="112"/>
      <c r="AQ921" s="112"/>
      <c r="AR921" s="112"/>
    </row>
    <row r="922" spans="1:44" ht="12.75" customHeight="1" x14ac:dyDescent="0.25">
      <c r="A922" s="236"/>
      <c r="B922" s="236"/>
      <c r="C922" s="298"/>
      <c r="D922" s="300"/>
      <c r="E922" s="300"/>
      <c r="F922" s="300"/>
      <c r="G922" s="300"/>
      <c r="H922" s="300"/>
      <c r="I922" s="236"/>
      <c r="J922" s="112"/>
      <c r="K922" s="112"/>
      <c r="L922" s="112"/>
      <c r="M922" s="112"/>
      <c r="N922" s="112"/>
      <c r="O922" s="112"/>
      <c r="P922" s="112"/>
      <c r="Q922" s="112"/>
      <c r="R922" s="112"/>
      <c r="S922" s="112"/>
      <c r="T922" s="112"/>
      <c r="U922" s="112"/>
      <c r="V922" s="112"/>
      <c r="W922" s="112"/>
      <c r="X922" s="112"/>
      <c r="Y922" s="112"/>
      <c r="Z922" s="112"/>
      <c r="AA922" s="112"/>
      <c r="AB922" s="112"/>
      <c r="AC922" s="112"/>
      <c r="AD922" s="112"/>
      <c r="AE922" s="112"/>
      <c r="AF922" s="112"/>
      <c r="AG922" s="112"/>
      <c r="AH922" s="112"/>
      <c r="AI922" s="112"/>
      <c r="AJ922" s="112"/>
      <c r="AK922" s="112"/>
      <c r="AL922" s="112"/>
      <c r="AM922" s="112"/>
      <c r="AN922" s="112"/>
      <c r="AO922" s="112"/>
      <c r="AP922" s="112"/>
      <c r="AQ922" s="112"/>
      <c r="AR922" s="112"/>
    </row>
    <row r="923" spans="1:44" ht="12.75" customHeight="1" x14ac:dyDescent="0.25">
      <c r="A923" s="236"/>
      <c r="B923" s="236"/>
      <c r="C923" s="298"/>
      <c r="D923" s="300"/>
      <c r="E923" s="300"/>
      <c r="F923" s="300"/>
      <c r="G923" s="300"/>
      <c r="H923" s="300"/>
      <c r="I923" s="236"/>
      <c r="J923" s="112"/>
      <c r="K923" s="112"/>
      <c r="L923" s="112"/>
      <c r="M923" s="112"/>
      <c r="N923" s="112"/>
      <c r="O923" s="112"/>
      <c r="P923" s="112"/>
      <c r="Q923" s="112"/>
      <c r="R923" s="112"/>
      <c r="S923" s="112"/>
      <c r="T923" s="112"/>
      <c r="U923" s="112"/>
      <c r="V923" s="112"/>
      <c r="W923" s="112"/>
      <c r="X923" s="112"/>
      <c r="Y923" s="112"/>
      <c r="Z923" s="112"/>
      <c r="AA923" s="112"/>
      <c r="AB923" s="112"/>
      <c r="AC923" s="112"/>
      <c r="AD923" s="112"/>
      <c r="AE923" s="112"/>
      <c r="AF923" s="112"/>
      <c r="AG923" s="112"/>
      <c r="AH923" s="112"/>
      <c r="AI923" s="112"/>
      <c r="AJ923" s="112"/>
      <c r="AK923" s="112"/>
      <c r="AL923" s="112"/>
      <c r="AM923" s="112"/>
      <c r="AN923" s="112"/>
      <c r="AO923" s="112"/>
      <c r="AP923" s="112"/>
      <c r="AQ923" s="112"/>
      <c r="AR923" s="112"/>
    </row>
    <row r="924" spans="1:44" ht="12.75" customHeight="1" x14ac:dyDescent="0.25">
      <c r="A924" s="236"/>
      <c r="B924" s="236"/>
      <c r="C924" s="298"/>
      <c r="D924" s="300"/>
      <c r="E924" s="300"/>
      <c r="F924" s="300"/>
      <c r="G924" s="300"/>
      <c r="H924" s="300"/>
      <c r="I924" s="236"/>
      <c r="J924" s="112"/>
      <c r="K924" s="112"/>
      <c r="L924" s="112"/>
      <c r="M924" s="112"/>
      <c r="N924" s="112"/>
      <c r="O924" s="112"/>
      <c r="P924" s="112"/>
      <c r="Q924" s="112"/>
      <c r="R924" s="112"/>
      <c r="S924" s="112"/>
      <c r="T924" s="112"/>
      <c r="U924" s="112"/>
      <c r="V924" s="112"/>
      <c r="W924" s="112"/>
      <c r="X924" s="112"/>
      <c r="Y924" s="112"/>
      <c r="Z924" s="112"/>
      <c r="AA924" s="112"/>
      <c r="AB924" s="112"/>
      <c r="AC924" s="112"/>
      <c r="AD924" s="112"/>
      <c r="AE924" s="112"/>
      <c r="AF924" s="112"/>
      <c r="AG924" s="112"/>
      <c r="AH924" s="112"/>
      <c r="AI924" s="112"/>
      <c r="AJ924" s="112"/>
      <c r="AK924" s="112"/>
      <c r="AL924" s="112"/>
      <c r="AM924" s="112"/>
      <c r="AN924" s="112"/>
      <c r="AO924" s="112"/>
      <c r="AP924" s="112"/>
      <c r="AQ924" s="112"/>
      <c r="AR924" s="112"/>
    </row>
    <row r="925" spans="1:44" ht="12.75" customHeight="1" x14ac:dyDescent="0.25">
      <c r="A925" s="236"/>
      <c r="B925" s="236"/>
      <c r="C925" s="298"/>
      <c r="D925" s="300"/>
      <c r="E925" s="300"/>
      <c r="F925" s="300"/>
      <c r="G925" s="300"/>
      <c r="H925" s="300"/>
      <c r="I925" s="236"/>
      <c r="J925" s="112"/>
      <c r="K925" s="112"/>
      <c r="L925" s="112"/>
      <c r="M925" s="112"/>
      <c r="N925" s="112"/>
      <c r="O925" s="112"/>
      <c r="P925" s="112"/>
      <c r="Q925" s="112"/>
      <c r="R925" s="112"/>
      <c r="S925" s="112"/>
      <c r="T925" s="112"/>
      <c r="U925" s="112"/>
      <c r="V925" s="112"/>
      <c r="W925" s="112"/>
      <c r="X925" s="112"/>
      <c r="Y925" s="112"/>
      <c r="Z925" s="112"/>
      <c r="AA925" s="112"/>
      <c r="AB925" s="112"/>
      <c r="AC925" s="112"/>
      <c r="AD925" s="112"/>
      <c r="AE925" s="112"/>
      <c r="AF925" s="112"/>
      <c r="AG925" s="112"/>
      <c r="AH925" s="112"/>
      <c r="AI925" s="112"/>
      <c r="AJ925" s="112"/>
      <c r="AK925" s="112"/>
      <c r="AL925" s="112"/>
      <c r="AM925" s="112"/>
      <c r="AN925" s="112"/>
      <c r="AO925" s="112"/>
      <c r="AP925" s="112"/>
      <c r="AQ925" s="112"/>
      <c r="AR925" s="112"/>
    </row>
    <row r="926" spans="1:44" ht="12.75" customHeight="1" x14ac:dyDescent="0.25">
      <c r="A926" s="236"/>
      <c r="B926" s="236"/>
      <c r="C926" s="298"/>
      <c r="D926" s="300"/>
      <c r="E926" s="300"/>
      <c r="F926" s="300"/>
      <c r="G926" s="300"/>
      <c r="H926" s="300"/>
      <c r="I926" s="236"/>
      <c r="J926" s="112"/>
      <c r="K926" s="112"/>
      <c r="L926" s="112"/>
      <c r="M926" s="112"/>
      <c r="N926" s="112"/>
      <c r="O926" s="112"/>
      <c r="P926" s="112"/>
      <c r="Q926" s="112"/>
      <c r="R926" s="112"/>
      <c r="S926" s="112"/>
      <c r="T926" s="112"/>
      <c r="U926" s="112"/>
      <c r="V926" s="112"/>
      <c r="W926" s="112"/>
      <c r="X926" s="112"/>
      <c r="Y926" s="112"/>
      <c r="Z926" s="112"/>
      <c r="AA926" s="112"/>
      <c r="AB926" s="112"/>
      <c r="AC926" s="112"/>
      <c r="AD926" s="112"/>
      <c r="AE926" s="112"/>
      <c r="AF926" s="112"/>
      <c r="AG926" s="112"/>
      <c r="AH926" s="112"/>
      <c r="AI926" s="112"/>
      <c r="AJ926" s="112"/>
      <c r="AK926" s="112"/>
      <c r="AL926" s="112"/>
      <c r="AM926" s="112"/>
      <c r="AN926" s="112"/>
      <c r="AO926" s="112"/>
      <c r="AP926" s="112"/>
      <c r="AQ926" s="112"/>
      <c r="AR926" s="112"/>
    </row>
    <row r="927" spans="1:44" ht="12.75" customHeight="1" x14ac:dyDescent="0.25">
      <c r="A927" s="236"/>
      <c r="B927" s="236"/>
      <c r="C927" s="298"/>
      <c r="D927" s="300"/>
      <c r="E927" s="300"/>
      <c r="F927" s="300"/>
      <c r="G927" s="300"/>
      <c r="H927" s="300"/>
      <c r="I927" s="236"/>
      <c r="J927" s="112"/>
      <c r="K927" s="112"/>
      <c r="L927" s="112"/>
      <c r="M927" s="112"/>
      <c r="N927" s="112"/>
      <c r="O927" s="112"/>
      <c r="P927" s="112"/>
      <c r="Q927" s="112"/>
      <c r="R927" s="112"/>
      <c r="S927" s="112"/>
      <c r="T927" s="112"/>
      <c r="U927" s="112"/>
      <c r="V927" s="112"/>
      <c r="W927" s="112"/>
      <c r="X927" s="112"/>
      <c r="Y927" s="112"/>
      <c r="Z927" s="112"/>
      <c r="AA927" s="112"/>
      <c r="AB927" s="112"/>
      <c r="AC927" s="112"/>
      <c r="AD927" s="112"/>
      <c r="AE927" s="112"/>
      <c r="AF927" s="112"/>
      <c r="AG927" s="112"/>
      <c r="AH927" s="112"/>
      <c r="AI927" s="112"/>
      <c r="AJ927" s="112"/>
      <c r="AK927" s="112"/>
      <c r="AL927" s="112"/>
      <c r="AM927" s="112"/>
      <c r="AN927" s="112"/>
      <c r="AO927" s="112"/>
      <c r="AP927" s="112"/>
      <c r="AQ927" s="112"/>
      <c r="AR927" s="112"/>
    </row>
    <row r="928" spans="1:44" ht="12.75" customHeight="1" x14ac:dyDescent="0.25">
      <c r="A928" s="236"/>
      <c r="B928" s="236"/>
      <c r="C928" s="298"/>
      <c r="D928" s="300"/>
      <c r="E928" s="300"/>
      <c r="F928" s="300"/>
      <c r="G928" s="300"/>
      <c r="H928" s="300"/>
      <c r="I928" s="236"/>
      <c r="J928" s="112"/>
      <c r="K928" s="112"/>
      <c r="L928" s="112"/>
      <c r="M928" s="112"/>
      <c r="N928" s="112"/>
      <c r="O928" s="112"/>
      <c r="P928" s="112"/>
      <c r="Q928" s="112"/>
      <c r="R928" s="112"/>
      <c r="S928" s="112"/>
      <c r="T928" s="112"/>
      <c r="U928" s="112"/>
      <c r="V928" s="112"/>
      <c r="W928" s="112"/>
      <c r="X928" s="112"/>
      <c r="Y928" s="112"/>
      <c r="Z928" s="112"/>
      <c r="AA928" s="112"/>
      <c r="AB928" s="112"/>
      <c r="AC928" s="112"/>
      <c r="AD928" s="112"/>
      <c r="AE928" s="112"/>
      <c r="AF928" s="112"/>
      <c r="AG928" s="112"/>
      <c r="AH928" s="112"/>
      <c r="AI928" s="112"/>
      <c r="AJ928" s="112"/>
      <c r="AK928" s="112"/>
      <c r="AL928" s="112"/>
      <c r="AM928" s="112"/>
      <c r="AN928" s="112"/>
      <c r="AO928" s="112"/>
      <c r="AP928" s="112"/>
      <c r="AQ928" s="112"/>
      <c r="AR928" s="112"/>
    </row>
    <row r="929" spans="1:44" ht="12.75" customHeight="1" x14ac:dyDescent="0.25">
      <c r="A929" s="236"/>
      <c r="B929" s="236"/>
      <c r="C929" s="298"/>
      <c r="D929" s="300"/>
      <c r="E929" s="300"/>
      <c r="F929" s="300"/>
      <c r="G929" s="300"/>
      <c r="H929" s="300"/>
      <c r="I929" s="236"/>
      <c r="J929" s="112"/>
      <c r="K929" s="112"/>
      <c r="L929" s="112"/>
      <c r="M929" s="112"/>
      <c r="N929" s="112"/>
      <c r="O929" s="112"/>
      <c r="P929" s="112"/>
      <c r="Q929" s="112"/>
      <c r="R929" s="112"/>
      <c r="S929" s="112"/>
      <c r="T929" s="112"/>
      <c r="U929" s="112"/>
      <c r="V929" s="112"/>
      <c r="W929" s="112"/>
      <c r="X929" s="112"/>
      <c r="Y929" s="112"/>
      <c r="Z929" s="112"/>
      <c r="AA929" s="112"/>
      <c r="AB929" s="112"/>
      <c r="AC929" s="112"/>
      <c r="AD929" s="112"/>
      <c r="AE929" s="112"/>
      <c r="AF929" s="112"/>
      <c r="AG929" s="112"/>
      <c r="AH929" s="112"/>
      <c r="AI929" s="112"/>
      <c r="AJ929" s="112"/>
      <c r="AK929" s="112"/>
      <c r="AL929" s="112"/>
      <c r="AM929" s="112"/>
      <c r="AN929" s="112"/>
      <c r="AO929" s="112"/>
      <c r="AP929" s="112"/>
      <c r="AQ929" s="112"/>
      <c r="AR929" s="112"/>
    </row>
    <row r="930" spans="1:44" ht="12.75" customHeight="1" x14ac:dyDescent="0.25">
      <c r="A930" s="236"/>
      <c r="B930" s="236"/>
      <c r="C930" s="298"/>
      <c r="D930" s="300"/>
      <c r="E930" s="300"/>
      <c r="F930" s="300"/>
      <c r="G930" s="300"/>
      <c r="H930" s="300"/>
      <c r="I930" s="236"/>
      <c r="J930" s="112"/>
      <c r="K930" s="112"/>
      <c r="L930" s="112"/>
      <c r="M930" s="112"/>
      <c r="N930" s="112"/>
      <c r="O930" s="112"/>
      <c r="P930" s="112"/>
      <c r="Q930" s="112"/>
      <c r="R930" s="112"/>
      <c r="S930" s="112"/>
      <c r="T930" s="112"/>
      <c r="U930" s="112"/>
      <c r="V930" s="112"/>
      <c r="W930" s="112"/>
      <c r="X930" s="112"/>
      <c r="Y930" s="112"/>
      <c r="Z930" s="112"/>
      <c r="AA930" s="112"/>
      <c r="AB930" s="112"/>
      <c r="AC930" s="112"/>
      <c r="AD930" s="112"/>
      <c r="AE930" s="112"/>
      <c r="AF930" s="112"/>
      <c r="AG930" s="112"/>
      <c r="AH930" s="112"/>
      <c r="AI930" s="112"/>
      <c r="AJ930" s="112"/>
      <c r="AK930" s="112"/>
      <c r="AL930" s="112"/>
      <c r="AM930" s="112"/>
      <c r="AN930" s="112"/>
      <c r="AO930" s="112"/>
      <c r="AP930" s="112"/>
      <c r="AQ930" s="112"/>
      <c r="AR930" s="112"/>
    </row>
    <row r="931" spans="1:44" ht="12.75" customHeight="1" x14ac:dyDescent="0.25">
      <c r="A931" s="236"/>
      <c r="B931" s="236"/>
      <c r="C931" s="298"/>
      <c r="D931" s="300"/>
      <c r="E931" s="300"/>
      <c r="F931" s="300"/>
      <c r="G931" s="300"/>
      <c r="H931" s="300"/>
      <c r="I931" s="236"/>
      <c r="J931" s="112"/>
      <c r="K931" s="112"/>
      <c r="L931" s="112"/>
      <c r="M931" s="112"/>
      <c r="N931" s="112"/>
      <c r="O931" s="112"/>
      <c r="P931" s="112"/>
      <c r="Q931" s="112"/>
      <c r="R931" s="112"/>
      <c r="S931" s="112"/>
      <c r="T931" s="112"/>
      <c r="U931" s="112"/>
      <c r="V931" s="112"/>
      <c r="W931" s="112"/>
      <c r="X931" s="112"/>
      <c r="Y931" s="112"/>
      <c r="Z931" s="112"/>
      <c r="AA931" s="112"/>
      <c r="AB931" s="112"/>
      <c r="AC931" s="112"/>
      <c r="AD931" s="112"/>
      <c r="AE931" s="112"/>
      <c r="AF931" s="112"/>
      <c r="AG931" s="112"/>
      <c r="AH931" s="112"/>
      <c r="AI931" s="112"/>
      <c r="AJ931" s="112"/>
      <c r="AK931" s="112"/>
      <c r="AL931" s="112"/>
      <c r="AM931" s="112"/>
      <c r="AN931" s="112"/>
      <c r="AO931" s="112"/>
      <c r="AP931" s="112"/>
      <c r="AQ931" s="112"/>
      <c r="AR931" s="112"/>
    </row>
    <row r="932" spans="1:44" ht="12.75" customHeight="1" x14ac:dyDescent="0.25">
      <c r="A932" s="236"/>
      <c r="B932" s="236"/>
      <c r="C932" s="298"/>
      <c r="D932" s="300"/>
      <c r="E932" s="300"/>
      <c r="F932" s="300"/>
      <c r="G932" s="300"/>
      <c r="H932" s="300"/>
      <c r="I932" s="236"/>
      <c r="J932" s="112"/>
      <c r="K932" s="112"/>
      <c r="L932" s="112"/>
      <c r="M932" s="112"/>
      <c r="N932" s="112"/>
      <c r="O932" s="112"/>
      <c r="P932" s="112"/>
      <c r="Q932" s="112"/>
      <c r="R932" s="112"/>
      <c r="S932" s="112"/>
      <c r="T932" s="112"/>
      <c r="U932" s="112"/>
      <c r="V932" s="112"/>
      <c r="W932" s="112"/>
      <c r="X932" s="112"/>
      <c r="Y932" s="112"/>
      <c r="Z932" s="112"/>
      <c r="AA932" s="112"/>
      <c r="AB932" s="112"/>
      <c r="AC932" s="112"/>
      <c r="AD932" s="112"/>
      <c r="AE932" s="112"/>
      <c r="AF932" s="112"/>
      <c r="AG932" s="112"/>
      <c r="AH932" s="112"/>
      <c r="AI932" s="112"/>
      <c r="AJ932" s="112"/>
      <c r="AK932" s="112"/>
      <c r="AL932" s="112"/>
      <c r="AM932" s="112"/>
      <c r="AN932" s="112"/>
      <c r="AO932" s="112"/>
      <c r="AP932" s="112"/>
      <c r="AQ932" s="112"/>
      <c r="AR932" s="112"/>
    </row>
    <row r="933" spans="1:44" ht="12.75" customHeight="1" x14ac:dyDescent="0.25">
      <c r="A933" s="236"/>
      <c r="B933" s="236"/>
      <c r="C933" s="298"/>
      <c r="D933" s="300"/>
      <c r="E933" s="300"/>
      <c r="F933" s="300"/>
      <c r="G933" s="300"/>
      <c r="H933" s="300"/>
      <c r="I933" s="236"/>
      <c r="J933" s="112"/>
      <c r="K933" s="112"/>
      <c r="L933" s="112"/>
      <c r="M933" s="112"/>
      <c r="N933" s="112"/>
      <c r="O933" s="112"/>
      <c r="P933" s="112"/>
      <c r="Q933" s="112"/>
      <c r="R933" s="112"/>
      <c r="S933" s="112"/>
      <c r="T933" s="112"/>
      <c r="U933" s="112"/>
      <c r="V933" s="112"/>
      <c r="W933" s="112"/>
      <c r="X933" s="112"/>
      <c r="Y933" s="112"/>
      <c r="Z933" s="112"/>
      <c r="AA933" s="112"/>
      <c r="AB933" s="112"/>
      <c r="AC933" s="112"/>
      <c r="AD933" s="112"/>
      <c r="AE933" s="112"/>
      <c r="AF933" s="112"/>
      <c r="AG933" s="112"/>
      <c r="AH933" s="112"/>
      <c r="AI933" s="112"/>
      <c r="AJ933" s="112"/>
      <c r="AK933" s="112"/>
      <c r="AL933" s="112"/>
      <c r="AM933" s="112"/>
      <c r="AN933" s="112"/>
      <c r="AO933" s="112"/>
      <c r="AP933" s="112"/>
      <c r="AQ933" s="112"/>
      <c r="AR933" s="112"/>
    </row>
    <row r="934" spans="1:44" ht="12.75" customHeight="1" x14ac:dyDescent="0.25">
      <c r="A934" s="236"/>
      <c r="B934" s="236"/>
      <c r="C934" s="298"/>
      <c r="D934" s="300"/>
      <c r="E934" s="300"/>
      <c r="F934" s="300"/>
      <c r="G934" s="300"/>
      <c r="H934" s="300"/>
      <c r="I934" s="236"/>
      <c r="J934" s="112"/>
      <c r="K934" s="112"/>
      <c r="L934" s="112"/>
      <c r="M934" s="112"/>
      <c r="N934" s="112"/>
      <c r="O934" s="112"/>
      <c r="P934" s="112"/>
      <c r="Q934" s="112"/>
      <c r="R934" s="112"/>
      <c r="S934" s="112"/>
      <c r="T934" s="112"/>
      <c r="U934" s="112"/>
      <c r="V934" s="112"/>
      <c r="W934" s="112"/>
      <c r="X934" s="112"/>
      <c r="Y934" s="112"/>
      <c r="Z934" s="112"/>
      <c r="AA934" s="112"/>
      <c r="AB934" s="112"/>
      <c r="AC934" s="112"/>
      <c r="AD934" s="112"/>
      <c r="AE934" s="112"/>
      <c r="AF934" s="112"/>
      <c r="AG934" s="112"/>
      <c r="AH934" s="112"/>
      <c r="AI934" s="112"/>
      <c r="AJ934" s="112"/>
      <c r="AK934" s="112"/>
      <c r="AL934" s="112"/>
      <c r="AM934" s="112"/>
      <c r="AN934" s="112"/>
      <c r="AO934" s="112"/>
      <c r="AP934" s="112"/>
      <c r="AQ934" s="112"/>
      <c r="AR934" s="112"/>
    </row>
    <row r="935" spans="1:44" ht="12.75" customHeight="1" x14ac:dyDescent="0.25">
      <c r="A935" s="236"/>
      <c r="B935" s="236"/>
      <c r="C935" s="298"/>
      <c r="D935" s="300"/>
      <c r="E935" s="300"/>
      <c r="F935" s="300"/>
      <c r="G935" s="300"/>
      <c r="H935" s="300"/>
      <c r="I935" s="236"/>
      <c r="J935" s="112"/>
      <c r="K935" s="112"/>
      <c r="L935" s="112"/>
      <c r="M935" s="112"/>
      <c r="N935" s="112"/>
      <c r="O935" s="112"/>
      <c r="P935" s="112"/>
      <c r="Q935" s="112"/>
      <c r="R935" s="112"/>
      <c r="S935" s="112"/>
      <c r="T935" s="112"/>
      <c r="U935" s="112"/>
      <c r="V935" s="112"/>
      <c r="W935" s="112"/>
      <c r="X935" s="112"/>
      <c r="Y935" s="112"/>
      <c r="Z935" s="112"/>
      <c r="AA935" s="112"/>
      <c r="AB935" s="112"/>
      <c r="AC935" s="112"/>
      <c r="AD935" s="112"/>
      <c r="AE935" s="112"/>
      <c r="AF935" s="112"/>
      <c r="AG935" s="112"/>
      <c r="AH935" s="112"/>
      <c r="AI935" s="112"/>
      <c r="AJ935" s="112"/>
      <c r="AK935" s="112"/>
      <c r="AL935" s="112"/>
      <c r="AM935" s="112"/>
      <c r="AN935" s="112"/>
      <c r="AO935" s="112"/>
      <c r="AP935" s="112"/>
      <c r="AQ935" s="112"/>
      <c r="AR935" s="112"/>
    </row>
    <row r="936" spans="1:44" ht="12.75" customHeight="1" x14ac:dyDescent="0.25">
      <c r="A936" s="236"/>
      <c r="B936" s="236"/>
      <c r="C936" s="298"/>
      <c r="D936" s="300"/>
      <c r="E936" s="300"/>
      <c r="F936" s="300"/>
      <c r="G936" s="300"/>
      <c r="H936" s="300"/>
      <c r="I936" s="236"/>
      <c r="J936" s="112"/>
      <c r="K936" s="112"/>
      <c r="L936" s="112"/>
      <c r="M936" s="112"/>
      <c r="N936" s="112"/>
      <c r="O936" s="112"/>
      <c r="P936" s="112"/>
      <c r="Q936" s="112"/>
      <c r="R936" s="112"/>
      <c r="S936" s="112"/>
      <c r="T936" s="112"/>
      <c r="U936" s="112"/>
      <c r="V936" s="112"/>
      <c r="W936" s="112"/>
      <c r="X936" s="112"/>
      <c r="Y936" s="112"/>
      <c r="Z936" s="112"/>
      <c r="AA936" s="112"/>
      <c r="AB936" s="112"/>
      <c r="AC936" s="112"/>
      <c r="AD936" s="112"/>
      <c r="AE936" s="112"/>
      <c r="AF936" s="112"/>
      <c r="AG936" s="112"/>
      <c r="AH936" s="112"/>
      <c r="AI936" s="112"/>
      <c r="AJ936" s="112"/>
      <c r="AK936" s="112"/>
      <c r="AL936" s="112"/>
      <c r="AM936" s="112"/>
      <c r="AN936" s="112"/>
      <c r="AO936" s="112"/>
      <c r="AP936" s="112"/>
      <c r="AQ936" s="112"/>
      <c r="AR936" s="112"/>
    </row>
    <row r="937" spans="1:44" ht="12.75" customHeight="1" x14ac:dyDescent="0.25">
      <c r="A937" s="236"/>
      <c r="B937" s="236"/>
      <c r="C937" s="298"/>
      <c r="D937" s="300"/>
      <c r="E937" s="300"/>
      <c r="F937" s="300"/>
      <c r="G937" s="300"/>
      <c r="H937" s="300"/>
      <c r="I937" s="236"/>
      <c r="J937" s="112"/>
      <c r="K937" s="112"/>
      <c r="L937" s="112"/>
      <c r="M937" s="112"/>
      <c r="N937" s="112"/>
      <c r="O937" s="112"/>
      <c r="P937" s="112"/>
      <c r="Q937" s="112"/>
      <c r="R937" s="112"/>
      <c r="S937" s="112"/>
      <c r="T937" s="112"/>
      <c r="U937" s="112"/>
      <c r="V937" s="112"/>
      <c r="W937" s="112"/>
      <c r="X937" s="112"/>
      <c r="Y937" s="112"/>
      <c r="Z937" s="112"/>
      <c r="AA937" s="112"/>
      <c r="AB937" s="112"/>
      <c r="AC937" s="112"/>
      <c r="AD937" s="112"/>
      <c r="AE937" s="112"/>
      <c r="AF937" s="112"/>
      <c r="AG937" s="112"/>
      <c r="AH937" s="112"/>
      <c r="AI937" s="112"/>
      <c r="AJ937" s="112"/>
      <c r="AK937" s="112"/>
      <c r="AL937" s="112"/>
      <c r="AM937" s="112"/>
      <c r="AN937" s="112"/>
      <c r="AO937" s="112"/>
      <c r="AP937" s="112"/>
      <c r="AQ937" s="112"/>
      <c r="AR937" s="112"/>
    </row>
    <row r="938" spans="1:44" ht="12.75" customHeight="1" x14ac:dyDescent="0.25">
      <c r="A938" s="236"/>
      <c r="B938" s="236"/>
      <c r="C938" s="298"/>
      <c r="D938" s="300"/>
      <c r="E938" s="300"/>
      <c r="F938" s="300"/>
      <c r="G938" s="300"/>
      <c r="H938" s="300"/>
      <c r="I938" s="236"/>
      <c r="J938" s="112"/>
      <c r="K938" s="112"/>
      <c r="L938" s="112"/>
      <c r="M938" s="112"/>
      <c r="N938" s="112"/>
      <c r="O938" s="112"/>
      <c r="P938" s="112"/>
      <c r="Q938" s="112"/>
      <c r="R938" s="112"/>
      <c r="S938" s="112"/>
      <c r="T938" s="112"/>
      <c r="U938" s="112"/>
      <c r="V938" s="112"/>
      <c r="W938" s="112"/>
      <c r="X938" s="112"/>
      <c r="Y938" s="112"/>
      <c r="Z938" s="112"/>
      <c r="AA938" s="112"/>
      <c r="AB938" s="112"/>
      <c r="AC938" s="112"/>
      <c r="AD938" s="112"/>
      <c r="AE938" s="112"/>
      <c r="AF938" s="112"/>
      <c r="AG938" s="112"/>
      <c r="AH938" s="112"/>
      <c r="AI938" s="112"/>
      <c r="AJ938" s="112"/>
      <c r="AK938" s="112"/>
      <c r="AL938" s="112"/>
      <c r="AM938" s="112"/>
      <c r="AN938" s="112"/>
      <c r="AO938" s="112"/>
      <c r="AP938" s="112"/>
      <c r="AQ938" s="112"/>
      <c r="AR938" s="112"/>
    </row>
    <row r="939" spans="1:44" ht="12.75" customHeight="1" x14ac:dyDescent="0.25">
      <c r="A939" s="236"/>
      <c r="B939" s="236"/>
      <c r="C939" s="298"/>
      <c r="D939" s="300"/>
      <c r="E939" s="300"/>
      <c r="F939" s="300"/>
      <c r="G939" s="300"/>
      <c r="H939" s="300"/>
      <c r="I939" s="236"/>
      <c r="J939" s="112"/>
      <c r="K939" s="112"/>
      <c r="L939" s="112"/>
      <c r="M939" s="112"/>
      <c r="N939" s="112"/>
      <c r="O939" s="112"/>
      <c r="P939" s="112"/>
      <c r="Q939" s="112"/>
      <c r="R939" s="112"/>
      <c r="S939" s="112"/>
      <c r="T939" s="112"/>
      <c r="U939" s="112"/>
      <c r="V939" s="112"/>
      <c r="W939" s="112"/>
      <c r="X939" s="112"/>
      <c r="Y939" s="112"/>
      <c r="Z939" s="112"/>
      <c r="AA939" s="112"/>
      <c r="AB939" s="112"/>
      <c r="AC939" s="112"/>
      <c r="AD939" s="112"/>
      <c r="AE939" s="112"/>
      <c r="AF939" s="112"/>
      <c r="AG939" s="112"/>
      <c r="AH939" s="112"/>
      <c r="AI939" s="112"/>
      <c r="AJ939" s="112"/>
      <c r="AK939" s="112"/>
      <c r="AL939" s="112"/>
      <c r="AM939" s="112"/>
      <c r="AN939" s="112"/>
      <c r="AO939" s="112"/>
      <c r="AP939" s="112"/>
      <c r="AQ939" s="112"/>
      <c r="AR939" s="112"/>
    </row>
    <row r="940" spans="1:44" ht="12.75" customHeight="1" x14ac:dyDescent="0.25">
      <c r="A940" s="236"/>
      <c r="B940" s="236"/>
      <c r="C940" s="298"/>
      <c r="D940" s="300"/>
      <c r="E940" s="300"/>
      <c r="F940" s="300"/>
      <c r="G940" s="300"/>
      <c r="H940" s="300"/>
      <c r="I940" s="236"/>
      <c r="J940" s="112"/>
      <c r="K940" s="112"/>
      <c r="L940" s="112"/>
      <c r="M940" s="112"/>
      <c r="N940" s="112"/>
      <c r="O940" s="112"/>
      <c r="P940" s="112"/>
      <c r="Q940" s="112"/>
      <c r="R940" s="112"/>
      <c r="S940" s="112"/>
      <c r="T940" s="112"/>
      <c r="U940" s="112"/>
      <c r="V940" s="112"/>
      <c r="W940" s="112"/>
      <c r="X940" s="112"/>
      <c r="Y940" s="112"/>
      <c r="Z940" s="112"/>
      <c r="AA940" s="112"/>
      <c r="AB940" s="112"/>
      <c r="AC940" s="112"/>
      <c r="AD940" s="112"/>
      <c r="AE940" s="112"/>
      <c r="AF940" s="112"/>
      <c r="AG940" s="112"/>
      <c r="AH940" s="112"/>
      <c r="AI940" s="112"/>
      <c r="AJ940" s="112"/>
      <c r="AK940" s="112"/>
      <c r="AL940" s="112"/>
      <c r="AM940" s="112"/>
      <c r="AN940" s="112"/>
      <c r="AO940" s="112"/>
      <c r="AP940" s="112"/>
      <c r="AQ940" s="112"/>
      <c r="AR940" s="112"/>
    </row>
    <row r="941" spans="1:44" ht="12.75" customHeight="1" x14ac:dyDescent="0.25">
      <c r="A941" s="236"/>
      <c r="B941" s="236"/>
      <c r="C941" s="298"/>
      <c r="D941" s="300"/>
      <c r="E941" s="300"/>
      <c r="F941" s="300"/>
      <c r="G941" s="300"/>
      <c r="H941" s="300"/>
      <c r="I941" s="236"/>
      <c r="J941" s="112"/>
      <c r="K941" s="112"/>
      <c r="L941" s="112"/>
      <c r="M941" s="112"/>
      <c r="N941" s="112"/>
      <c r="O941" s="112"/>
      <c r="P941" s="112"/>
      <c r="Q941" s="112"/>
      <c r="R941" s="112"/>
      <c r="S941" s="112"/>
      <c r="T941" s="112"/>
      <c r="U941" s="112"/>
      <c r="V941" s="112"/>
      <c r="W941" s="112"/>
      <c r="X941" s="112"/>
      <c r="Y941" s="112"/>
      <c r="Z941" s="112"/>
      <c r="AA941" s="112"/>
      <c r="AB941" s="112"/>
      <c r="AC941" s="112"/>
      <c r="AD941" s="112"/>
      <c r="AE941" s="112"/>
      <c r="AF941" s="112"/>
      <c r="AG941" s="112"/>
      <c r="AH941" s="112"/>
      <c r="AI941" s="112"/>
      <c r="AJ941" s="112"/>
      <c r="AK941" s="112"/>
      <c r="AL941" s="112"/>
      <c r="AM941" s="112"/>
      <c r="AN941" s="112"/>
      <c r="AO941" s="112"/>
      <c r="AP941" s="112"/>
      <c r="AQ941" s="112"/>
      <c r="AR941" s="112"/>
    </row>
    <row r="942" spans="1:44" ht="12.75" customHeight="1" x14ac:dyDescent="0.25">
      <c r="A942" s="236"/>
      <c r="B942" s="236"/>
      <c r="C942" s="298"/>
      <c r="D942" s="300"/>
      <c r="E942" s="300"/>
      <c r="F942" s="300"/>
      <c r="G942" s="300"/>
      <c r="H942" s="300"/>
      <c r="I942" s="236"/>
      <c r="J942" s="112"/>
      <c r="K942" s="112"/>
      <c r="L942" s="112"/>
      <c r="M942" s="112"/>
      <c r="N942" s="112"/>
      <c r="O942" s="112"/>
      <c r="P942" s="112"/>
      <c r="Q942" s="112"/>
      <c r="R942" s="112"/>
      <c r="S942" s="112"/>
      <c r="T942" s="112"/>
      <c r="U942" s="112"/>
      <c r="V942" s="112"/>
      <c r="W942" s="112"/>
      <c r="X942" s="112"/>
      <c r="Y942" s="112"/>
      <c r="Z942" s="112"/>
      <c r="AA942" s="112"/>
      <c r="AB942" s="112"/>
      <c r="AC942" s="112"/>
      <c r="AD942" s="112"/>
      <c r="AE942" s="112"/>
      <c r="AF942" s="112"/>
      <c r="AG942" s="112"/>
      <c r="AH942" s="112"/>
      <c r="AI942" s="112"/>
      <c r="AJ942" s="112"/>
      <c r="AK942" s="112"/>
      <c r="AL942" s="112"/>
      <c r="AM942" s="112"/>
      <c r="AN942" s="112"/>
      <c r="AO942" s="112"/>
      <c r="AP942" s="112"/>
      <c r="AQ942" s="112"/>
      <c r="AR942" s="112"/>
    </row>
    <row r="943" spans="1:44" ht="12.75" customHeight="1" x14ac:dyDescent="0.25">
      <c r="A943" s="236"/>
      <c r="B943" s="236"/>
      <c r="C943" s="298"/>
      <c r="D943" s="300"/>
      <c r="E943" s="300"/>
      <c r="F943" s="300"/>
      <c r="G943" s="300"/>
      <c r="H943" s="300"/>
      <c r="I943" s="236"/>
      <c r="J943" s="112"/>
      <c r="K943" s="112"/>
      <c r="L943" s="112"/>
      <c r="M943" s="112"/>
      <c r="N943" s="112"/>
      <c r="O943" s="112"/>
      <c r="P943" s="112"/>
      <c r="Q943" s="112"/>
      <c r="R943" s="112"/>
      <c r="S943" s="112"/>
      <c r="T943" s="112"/>
      <c r="U943" s="112"/>
      <c r="V943" s="112"/>
      <c r="W943" s="112"/>
      <c r="X943" s="112"/>
      <c r="Y943" s="112"/>
      <c r="Z943" s="112"/>
      <c r="AA943" s="112"/>
      <c r="AB943" s="112"/>
      <c r="AC943" s="112"/>
      <c r="AD943" s="112"/>
      <c r="AE943" s="112"/>
      <c r="AF943" s="112"/>
      <c r="AG943" s="112"/>
      <c r="AH943" s="112"/>
      <c r="AI943" s="112"/>
      <c r="AJ943" s="112"/>
      <c r="AK943" s="112"/>
      <c r="AL943" s="112"/>
      <c r="AM943" s="112"/>
      <c r="AN943" s="112"/>
      <c r="AO943" s="112"/>
      <c r="AP943" s="112"/>
      <c r="AQ943" s="112"/>
      <c r="AR943" s="112"/>
    </row>
    <row r="944" spans="1:44" ht="12.75" customHeight="1" x14ac:dyDescent="0.25">
      <c r="A944" s="236"/>
      <c r="B944" s="236"/>
      <c r="C944" s="298"/>
      <c r="D944" s="300"/>
      <c r="E944" s="300"/>
      <c r="F944" s="300"/>
      <c r="G944" s="300"/>
      <c r="H944" s="300"/>
      <c r="I944" s="236"/>
      <c r="J944" s="112"/>
      <c r="K944" s="112"/>
      <c r="L944" s="112"/>
      <c r="M944" s="112"/>
      <c r="N944" s="112"/>
      <c r="O944" s="112"/>
      <c r="P944" s="112"/>
      <c r="Q944" s="112"/>
      <c r="R944" s="112"/>
      <c r="S944" s="112"/>
      <c r="T944" s="112"/>
      <c r="U944" s="112"/>
      <c r="V944" s="112"/>
      <c r="W944" s="112"/>
      <c r="X944" s="112"/>
      <c r="Y944" s="112"/>
      <c r="Z944" s="112"/>
      <c r="AA944" s="112"/>
      <c r="AB944" s="112"/>
      <c r="AC944" s="112"/>
      <c r="AD944" s="112"/>
      <c r="AE944" s="112"/>
      <c r="AF944" s="112"/>
      <c r="AG944" s="112"/>
      <c r="AH944" s="112"/>
      <c r="AI944" s="112"/>
      <c r="AJ944" s="112"/>
      <c r="AK944" s="112"/>
      <c r="AL944" s="112"/>
      <c r="AM944" s="112"/>
      <c r="AN944" s="112"/>
      <c r="AO944" s="112"/>
      <c r="AP944" s="112"/>
      <c r="AQ944" s="112"/>
      <c r="AR944" s="112"/>
    </row>
    <row r="945" spans="1:44" ht="12.75" customHeight="1" x14ac:dyDescent="0.25">
      <c r="A945" s="236"/>
      <c r="B945" s="236"/>
      <c r="C945" s="298"/>
      <c r="D945" s="300"/>
      <c r="E945" s="300"/>
      <c r="F945" s="300"/>
      <c r="G945" s="300"/>
      <c r="H945" s="300"/>
      <c r="I945" s="236"/>
      <c r="J945" s="112"/>
      <c r="K945" s="112"/>
      <c r="L945" s="112"/>
      <c r="M945" s="112"/>
      <c r="N945" s="112"/>
      <c r="O945" s="112"/>
      <c r="P945" s="112"/>
      <c r="Q945" s="112"/>
      <c r="R945" s="112"/>
      <c r="S945" s="112"/>
      <c r="T945" s="112"/>
      <c r="U945" s="112"/>
      <c r="V945" s="112"/>
      <c r="W945" s="112"/>
      <c r="X945" s="112"/>
      <c r="Y945" s="112"/>
      <c r="Z945" s="112"/>
      <c r="AA945" s="112"/>
      <c r="AB945" s="112"/>
      <c r="AC945" s="112"/>
      <c r="AD945" s="112"/>
      <c r="AE945" s="112"/>
      <c r="AF945" s="112"/>
      <c r="AG945" s="112"/>
      <c r="AH945" s="112"/>
      <c r="AI945" s="112"/>
      <c r="AJ945" s="112"/>
      <c r="AK945" s="112"/>
      <c r="AL945" s="112"/>
      <c r="AM945" s="112"/>
      <c r="AN945" s="112"/>
      <c r="AO945" s="112"/>
      <c r="AP945" s="112"/>
      <c r="AQ945" s="112"/>
      <c r="AR945" s="112"/>
    </row>
    <row r="946" spans="1:44" ht="12.75" customHeight="1" x14ac:dyDescent="0.25">
      <c r="A946" s="236"/>
      <c r="B946" s="236"/>
      <c r="C946" s="298"/>
      <c r="D946" s="300"/>
      <c r="E946" s="300"/>
      <c r="F946" s="300"/>
      <c r="G946" s="300"/>
      <c r="H946" s="300"/>
      <c r="I946" s="236"/>
      <c r="J946" s="112"/>
      <c r="K946" s="112"/>
      <c r="L946" s="112"/>
      <c r="M946" s="112"/>
      <c r="N946" s="112"/>
      <c r="O946" s="112"/>
      <c r="P946" s="112"/>
      <c r="Q946" s="112"/>
      <c r="R946" s="112"/>
      <c r="S946" s="112"/>
      <c r="T946" s="112"/>
      <c r="U946" s="112"/>
      <c r="V946" s="112"/>
      <c r="W946" s="112"/>
      <c r="X946" s="112"/>
      <c r="Y946" s="112"/>
      <c r="Z946" s="112"/>
      <c r="AA946" s="112"/>
      <c r="AB946" s="112"/>
      <c r="AC946" s="112"/>
      <c r="AD946" s="112"/>
      <c r="AE946" s="112"/>
      <c r="AF946" s="112"/>
      <c r="AG946" s="112"/>
      <c r="AH946" s="112"/>
      <c r="AI946" s="112"/>
      <c r="AJ946" s="112"/>
      <c r="AK946" s="112"/>
      <c r="AL946" s="112"/>
      <c r="AM946" s="112"/>
      <c r="AN946" s="112"/>
      <c r="AO946" s="112"/>
      <c r="AP946" s="112"/>
      <c r="AQ946" s="112"/>
      <c r="AR946" s="112"/>
    </row>
    <row r="947" spans="1:44" ht="12.75" customHeight="1" x14ac:dyDescent="0.25">
      <c r="A947" s="236"/>
      <c r="B947" s="236"/>
      <c r="C947" s="298"/>
      <c r="D947" s="300"/>
      <c r="E947" s="300"/>
      <c r="F947" s="300"/>
      <c r="G947" s="300"/>
      <c r="H947" s="300"/>
      <c r="I947" s="236"/>
      <c r="J947" s="112"/>
      <c r="K947" s="112"/>
      <c r="L947" s="112"/>
      <c r="M947" s="112"/>
      <c r="N947" s="112"/>
      <c r="O947" s="112"/>
      <c r="P947" s="112"/>
      <c r="Q947" s="112"/>
      <c r="R947" s="112"/>
      <c r="S947" s="112"/>
      <c r="T947" s="112"/>
      <c r="U947" s="112"/>
      <c r="V947" s="112"/>
      <c r="W947" s="112"/>
      <c r="X947" s="112"/>
      <c r="Y947" s="112"/>
      <c r="Z947" s="112"/>
      <c r="AA947" s="112"/>
      <c r="AB947" s="112"/>
      <c r="AC947" s="112"/>
      <c r="AD947" s="112"/>
      <c r="AE947" s="112"/>
      <c r="AF947" s="112"/>
      <c r="AG947" s="112"/>
      <c r="AH947" s="112"/>
      <c r="AI947" s="112"/>
      <c r="AJ947" s="112"/>
      <c r="AK947" s="112"/>
      <c r="AL947" s="112"/>
      <c r="AM947" s="112"/>
      <c r="AN947" s="112"/>
      <c r="AO947" s="112"/>
      <c r="AP947" s="112"/>
      <c r="AQ947" s="112"/>
      <c r="AR947" s="112"/>
    </row>
    <row r="948" spans="1:44" ht="12.75" customHeight="1" x14ac:dyDescent="0.25">
      <c r="A948" s="236"/>
      <c r="B948" s="236"/>
      <c r="C948" s="298"/>
      <c r="D948" s="300"/>
      <c r="E948" s="300"/>
      <c r="F948" s="300"/>
      <c r="G948" s="300"/>
      <c r="H948" s="300"/>
      <c r="I948" s="236"/>
      <c r="J948" s="112"/>
      <c r="K948" s="112"/>
      <c r="L948" s="112"/>
      <c r="M948" s="112"/>
      <c r="N948" s="112"/>
      <c r="O948" s="112"/>
      <c r="P948" s="112"/>
      <c r="Q948" s="112"/>
      <c r="R948" s="112"/>
      <c r="S948" s="112"/>
      <c r="T948" s="112"/>
      <c r="U948" s="112"/>
      <c r="V948" s="112"/>
      <c r="W948" s="112"/>
      <c r="X948" s="112"/>
      <c r="Y948" s="112"/>
      <c r="Z948" s="112"/>
      <c r="AA948" s="112"/>
      <c r="AB948" s="112"/>
      <c r="AC948" s="112"/>
      <c r="AD948" s="112"/>
      <c r="AE948" s="112"/>
      <c r="AF948" s="112"/>
      <c r="AG948" s="112"/>
      <c r="AH948" s="112"/>
      <c r="AI948" s="112"/>
      <c r="AJ948" s="112"/>
      <c r="AK948" s="112"/>
      <c r="AL948" s="112"/>
      <c r="AM948" s="112"/>
      <c r="AN948" s="112"/>
      <c r="AO948" s="112"/>
      <c r="AP948" s="112"/>
      <c r="AQ948" s="112"/>
      <c r="AR948" s="112"/>
    </row>
    <row r="949" spans="1:44" ht="12.75" customHeight="1" x14ac:dyDescent="0.25">
      <c r="A949" s="236"/>
      <c r="B949" s="236"/>
      <c r="C949" s="298"/>
      <c r="D949" s="300"/>
      <c r="E949" s="300"/>
      <c r="F949" s="300"/>
      <c r="G949" s="300"/>
      <c r="H949" s="300"/>
      <c r="I949" s="236"/>
      <c r="J949" s="112"/>
      <c r="K949" s="112"/>
      <c r="L949" s="112"/>
      <c r="M949" s="112"/>
      <c r="N949" s="112"/>
      <c r="O949" s="112"/>
      <c r="P949" s="112"/>
      <c r="Q949" s="112"/>
      <c r="R949" s="112"/>
      <c r="S949" s="112"/>
      <c r="T949" s="112"/>
      <c r="U949" s="112"/>
      <c r="V949" s="112"/>
      <c r="W949" s="112"/>
      <c r="X949" s="112"/>
      <c r="Y949" s="112"/>
      <c r="Z949" s="112"/>
      <c r="AA949" s="112"/>
      <c r="AB949" s="112"/>
      <c r="AC949" s="112"/>
      <c r="AD949" s="112"/>
      <c r="AE949" s="112"/>
      <c r="AF949" s="112"/>
      <c r="AG949" s="112"/>
      <c r="AH949" s="112"/>
      <c r="AI949" s="112"/>
      <c r="AJ949" s="112"/>
      <c r="AK949" s="112"/>
      <c r="AL949" s="112"/>
      <c r="AM949" s="112"/>
      <c r="AN949" s="112"/>
      <c r="AO949" s="112"/>
      <c r="AP949" s="112"/>
      <c r="AQ949" s="112"/>
      <c r="AR949" s="112"/>
    </row>
    <row r="950" spans="1:44" ht="12.75" customHeight="1" x14ac:dyDescent="0.25">
      <c r="A950" s="236"/>
      <c r="B950" s="236"/>
      <c r="C950" s="298"/>
      <c r="D950" s="300"/>
      <c r="E950" s="300"/>
      <c r="F950" s="300"/>
      <c r="G950" s="300"/>
      <c r="H950" s="300"/>
      <c r="I950" s="236"/>
      <c r="J950" s="112"/>
      <c r="K950" s="112"/>
      <c r="L950" s="112"/>
      <c r="M950" s="112"/>
      <c r="N950" s="112"/>
      <c r="O950" s="112"/>
      <c r="P950" s="112"/>
      <c r="Q950" s="112"/>
      <c r="R950" s="112"/>
      <c r="S950" s="112"/>
      <c r="T950" s="112"/>
      <c r="U950" s="112"/>
      <c r="V950" s="112"/>
      <c r="W950" s="112"/>
      <c r="X950" s="112"/>
      <c r="Y950" s="112"/>
      <c r="Z950" s="112"/>
      <c r="AA950" s="112"/>
      <c r="AB950" s="112"/>
      <c r="AC950" s="112"/>
      <c r="AD950" s="112"/>
      <c r="AE950" s="112"/>
      <c r="AF950" s="112"/>
      <c r="AG950" s="112"/>
      <c r="AH950" s="112"/>
      <c r="AI950" s="112"/>
      <c r="AJ950" s="112"/>
      <c r="AK950" s="112"/>
      <c r="AL950" s="112"/>
      <c r="AM950" s="112"/>
      <c r="AN950" s="112"/>
      <c r="AO950" s="112"/>
      <c r="AP950" s="112"/>
      <c r="AQ950" s="112"/>
      <c r="AR950" s="112"/>
    </row>
    <row r="951" spans="1:44" ht="12.75" customHeight="1" x14ac:dyDescent="0.25">
      <c r="A951" s="236"/>
      <c r="B951" s="236"/>
      <c r="C951" s="298"/>
      <c r="D951" s="300"/>
      <c r="E951" s="300"/>
      <c r="F951" s="300"/>
      <c r="G951" s="300"/>
      <c r="H951" s="300"/>
      <c r="I951" s="236"/>
      <c r="J951" s="112"/>
      <c r="K951" s="112"/>
      <c r="L951" s="112"/>
      <c r="M951" s="112"/>
      <c r="N951" s="112"/>
      <c r="O951" s="112"/>
      <c r="P951" s="112"/>
      <c r="Q951" s="112"/>
      <c r="R951" s="112"/>
      <c r="S951" s="112"/>
      <c r="T951" s="112"/>
      <c r="U951" s="112"/>
      <c r="V951" s="112"/>
      <c r="W951" s="112"/>
      <c r="X951" s="112"/>
      <c r="Y951" s="112"/>
      <c r="Z951" s="112"/>
      <c r="AA951" s="112"/>
      <c r="AB951" s="112"/>
      <c r="AC951" s="112"/>
      <c r="AD951" s="112"/>
      <c r="AE951" s="112"/>
      <c r="AF951" s="112"/>
      <c r="AG951" s="112"/>
      <c r="AH951" s="112"/>
      <c r="AI951" s="112"/>
      <c r="AJ951" s="112"/>
      <c r="AK951" s="112"/>
      <c r="AL951" s="112"/>
      <c r="AM951" s="112"/>
      <c r="AN951" s="112"/>
      <c r="AO951" s="112"/>
      <c r="AP951" s="112"/>
      <c r="AQ951" s="112"/>
      <c r="AR951" s="112"/>
    </row>
    <row r="952" spans="1:44" ht="12.75" customHeight="1" x14ac:dyDescent="0.25">
      <c r="A952" s="236"/>
      <c r="B952" s="236"/>
      <c r="C952" s="298"/>
      <c r="D952" s="300"/>
      <c r="E952" s="300"/>
      <c r="F952" s="300"/>
      <c r="G952" s="300"/>
      <c r="H952" s="300"/>
      <c r="I952" s="236"/>
      <c r="J952" s="112"/>
      <c r="K952" s="112"/>
      <c r="L952" s="112"/>
      <c r="M952" s="112"/>
      <c r="N952" s="112"/>
      <c r="O952" s="112"/>
      <c r="P952" s="112"/>
      <c r="Q952" s="112"/>
      <c r="R952" s="112"/>
      <c r="S952" s="112"/>
      <c r="T952" s="112"/>
      <c r="U952" s="112"/>
      <c r="V952" s="112"/>
      <c r="W952" s="112"/>
      <c r="X952" s="112"/>
      <c r="Y952" s="112"/>
      <c r="Z952" s="112"/>
      <c r="AA952" s="112"/>
      <c r="AB952" s="112"/>
      <c r="AC952" s="112"/>
      <c r="AD952" s="112"/>
      <c r="AE952" s="112"/>
      <c r="AF952" s="112"/>
      <c r="AG952" s="112"/>
      <c r="AH952" s="112"/>
      <c r="AI952" s="112"/>
      <c r="AJ952" s="112"/>
      <c r="AK952" s="112"/>
      <c r="AL952" s="112"/>
      <c r="AM952" s="112"/>
      <c r="AN952" s="112"/>
      <c r="AO952" s="112"/>
      <c r="AP952" s="112"/>
      <c r="AQ952" s="112"/>
      <c r="AR952" s="112"/>
    </row>
    <row r="953" spans="1:44" ht="12.75" customHeight="1" x14ac:dyDescent="0.25">
      <c r="A953" s="236"/>
      <c r="B953" s="236"/>
      <c r="C953" s="298"/>
      <c r="D953" s="300"/>
      <c r="E953" s="300"/>
      <c r="F953" s="300"/>
      <c r="G953" s="300"/>
      <c r="H953" s="300"/>
      <c r="I953" s="236"/>
      <c r="J953" s="112"/>
      <c r="K953" s="112"/>
      <c r="L953" s="112"/>
      <c r="M953" s="112"/>
      <c r="N953" s="112"/>
      <c r="O953" s="112"/>
      <c r="P953" s="112"/>
      <c r="Q953" s="112"/>
      <c r="R953" s="112"/>
      <c r="S953" s="112"/>
      <c r="T953" s="112"/>
      <c r="U953" s="112"/>
      <c r="V953" s="112"/>
      <c r="W953" s="112"/>
      <c r="X953" s="112"/>
      <c r="Y953" s="112"/>
      <c r="Z953" s="112"/>
      <c r="AA953" s="112"/>
      <c r="AB953" s="112"/>
      <c r="AC953" s="112"/>
      <c r="AD953" s="112"/>
      <c r="AE953" s="112"/>
      <c r="AF953" s="112"/>
      <c r="AG953" s="112"/>
      <c r="AH953" s="112"/>
      <c r="AI953" s="112"/>
      <c r="AJ953" s="112"/>
      <c r="AK953" s="112"/>
      <c r="AL953" s="112"/>
      <c r="AM953" s="112"/>
      <c r="AN953" s="112"/>
      <c r="AO953" s="112"/>
      <c r="AP953" s="112"/>
      <c r="AQ953" s="112"/>
      <c r="AR953" s="112"/>
    </row>
    <row r="954" spans="1:44" ht="12.75" customHeight="1" x14ac:dyDescent="0.25">
      <c r="A954" s="236"/>
      <c r="B954" s="236"/>
      <c r="C954" s="298"/>
      <c r="D954" s="300"/>
      <c r="E954" s="300"/>
      <c r="F954" s="300"/>
      <c r="G954" s="300"/>
      <c r="H954" s="300"/>
      <c r="I954" s="236"/>
      <c r="J954" s="112"/>
      <c r="K954" s="112"/>
      <c r="L954" s="112"/>
      <c r="M954" s="112"/>
      <c r="N954" s="112"/>
      <c r="O954" s="112"/>
      <c r="P954" s="112"/>
      <c r="Q954" s="112"/>
      <c r="R954" s="112"/>
      <c r="S954" s="112"/>
      <c r="T954" s="112"/>
      <c r="U954" s="112"/>
      <c r="V954" s="112"/>
      <c r="W954" s="112"/>
      <c r="X954" s="112"/>
      <c r="Y954" s="112"/>
      <c r="Z954" s="112"/>
      <c r="AA954" s="112"/>
      <c r="AB954" s="112"/>
      <c r="AC954" s="112"/>
      <c r="AD954" s="112"/>
      <c r="AE954" s="112"/>
      <c r="AF954" s="112"/>
      <c r="AG954" s="112"/>
      <c r="AH954" s="112"/>
      <c r="AI954" s="112"/>
      <c r="AJ954" s="112"/>
      <c r="AK954" s="112"/>
      <c r="AL954" s="112"/>
      <c r="AM954" s="112"/>
      <c r="AN954" s="112"/>
      <c r="AO954" s="112"/>
      <c r="AP954" s="112"/>
      <c r="AQ954" s="112"/>
      <c r="AR954" s="112"/>
    </row>
    <row r="955" spans="1:44" ht="12.75" customHeight="1" x14ac:dyDescent="0.25">
      <c r="A955" s="236"/>
      <c r="B955" s="236"/>
      <c r="C955" s="298"/>
      <c r="D955" s="300"/>
      <c r="E955" s="300"/>
      <c r="F955" s="300"/>
      <c r="G955" s="300"/>
      <c r="H955" s="300"/>
      <c r="I955" s="236"/>
      <c r="J955" s="112"/>
      <c r="K955" s="112"/>
      <c r="L955" s="112"/>
      <c r="M955" s="112"/>
      <c r="N955" s="112"/>
      <c r="O955" s="112"/>
      <c r="P955" s="112"/>
      <c r="Q955" s="112"/>
      <c r="R955" s="112"/>
      <c r="S955" s="112"/>
      <c r="T955" s="112"/>
      <c r="U955" s="112"/>
      <c r="V955" s="112"/>
      <c r="W955" s="112"/>
      <c r="X955" s="112"/>
      <c r="Y955" s="112"/>
      <c r="Z955" s="112"/>
      <c r="AA955" s="112"/>
      <c r="AB955" s="112"/>
      <c r="AC955" s="112"/>
      <c r="AD955" s="112"/>
      <c r="AE955" s="112"/>
      <c r="AF955" s="112"/>
      <c r="AG955" s="112"/>
      <c r="AH955" s="112"/>
      <c r="AI955" s="112"/>
      <c r="AJ955" s="112"/>
      <c r="AK955" s="112"/>
      <c r="AL955" s="112"/>
      <c r="AM955" s="112"/>
      <c r="AN955" s="112"/>
      <c r="AO955" s="112"/>
      <c r="AP955" s="112"/>
      <c r="AQ955" s="112"/>
      <c r="AR955" s="112"/>
    </row>
    <row r="956" spans="1:44" ht="12.75" customHeight="1" x14ac:dyDescent="0.25">
      <c r="A956" s="236"/>
      <c r="B956" s="236"/>
      <c r="C956" s="298"/>
      <c r="D956" s="300"/>
      <c r="E956" s="300"/>
      <c r="F956" s="300"/>
      <c r="G956" s="300"/>
      <c r="H956" s="300"/>
      <c r="I956" s="236"/>
      <c r="J956" s="112"/>
      <c r="K956" s="112"/>
      <c r="L956" s="112"/>
      <c r="M956" s="112"/>
      <c r="N956" s="112"/>
      <c r="O956" s="112"/>
      <c r="P956" s="112"/>
      <c r="Q956" s="112"/>
      <c r="R956" s="112"/>
      <c r="S956" s="112"/>
      <c r="T956" s="112"/>
      <c r="U956" s="112"/>
      <c r="V956" s="112"/>
      <c r="W956" s="112"/>
      <c r="X956" s="112"/>
      <c r="Y956" s="112"/>
      <c r="Z956" s="112"/>
      <c r="AA956" s="112"/>
      <c r="AB956" s="112"/>
      <c r="AC956" s="112"/>
      <c r="AD956" s="112"/>
      <c r="AE956" s="112"/>
      <c r="AF956" s="112"/>
      <c r="AG956" s="112"/>
      <c r="AH956" s="112"/>
      <c r="AI956" s="112"/>
      <c r="AJ956" s="112"/>
      <c r="AK956" s="112"/>
      <c r="AL956" s="112"/>
      <c r="AM956" s="112"/>
      <c r="AN956" s="112"/>
      <c r="AO956" s="112"/>
      <c r="AP956" s="112"/>
      <c r="AQ956" s="112"/>
      <c r="AR956" s="112"/>
    </row>
    <row r="957" spans="1:44" ht="12.75" customHeight="1" x14ac:dyDescent="0.25">
      <c r="A957" s="236"/>
      <c r="B957" s="236"/>
      <c r="C957" s="298"/>
      <c r="D957" s="300"/>
      <c r="E957" s="300"/>
      <c r="F957" s="300"/>
      <c r="G957" s="300"/>
      <c r="H957" s="300"/>
      <c r="I957" s="236"/>
      <c r="J957" s="112"/>
      <c r="K957" s="112"/>
      <c r="L957" s="112"/>
      <c r="M957" s="112"/>
      <c r="N957" s="112"/>
      <c r="O957" s="112"/>
      <c r="P957" s="112"/>
      <c r="Q957" s="112"/>
      <c r="R957" s="112"/>
      <c r="S957" s="112"/>
      <c r="T957" s="112"/>
      <c r="U957" s="112"/>
      <c r="V957" s="112"/>
      <c r="W957" s="112"/>
      <c r="X957" s="112"/>
      <c r="Y957" s="112"/>
      <c r="Z957" s="112"/>
      <c r="AA957" s="112"/>
      <c r="AB957" s="112"/>
      <c r="AC957" s="112"/>
      <c r="AD957" s="112"/>
      <c r="AE957" s="112"/>
      <c r="AF957" s="112"/>
      <c r="AG957" s="112"/>
      <c r="AH957" s="112"/>
      <c r="AI957" s="112"/>
      <c r="AJ957" s="112"/>
      <c r="AK957" s="112"/>
      <c r="AL957" s="112"/>
      <c r="AM957" s="112"/>
      <c r="AN957" s="112"/>
      <c r="AO957" s="112"/>
      <c r="AP957" s="112"/>
      <c r="AQ957" s="112"/>
      <c r="AR957" s="112"/>
    </row>
    <row r="958" spans="1:44" ht="12.75" customHeight="1" x14ac:dyDescent="0.25">
      <c r="A958" s="236"/>
      <c r="B958" s="236"/>
      <c r="C958" s="298"/>
      <c r="D958" s="300"/>
      <c r="E958" s="300"/>
      <c r="F958" s="300"/>
      <c r="G958" s="300"/>
      <c r="H958" s="300"/>
      <c r="I958" s="236"/>
      <c r="J958" s="112"/>
      <c r="K958" s="112"/>
      <c r="L958" s="112"/>
      <c r="M958" s="112"/>
      <c r="N958" s="112"/>
      <c r="O958" s="112"/>
      <c r="P958" s="112"/>
      <c r="Q958" s="112"/>
      <c r="R958" s="112"/>
      <c r="S958" s="112"/>
      <c r="T958" s="112"/>
      <c r="U958" s="112"/>
      <c r="V958" s="112"/>
      <c r="W958" s="112"/>
      <c r="X958" s="112"/>
      <c r="Y958" s="112"/>
      <c r="Z958" s="112"/>
      <c r="AA958" s="112"/>
      <c r="AB958" s="112"/>
      <c r="AC958" s="112"/>
      <c r="AD958" s="112"/>
      <c r="AE958" s="112"/>
      <c r="AF958" s="112"/>
      <c r="AG958" s="112"/>
      <c r="AH958" s="112"/>
      <c r="AI958" s="112"/>
      <c r="AJ958" s="112"/>
      <c r="AK958" s="112"/>
      <c r="AL958" s="112"/>
      <c r="AM958" s="112"/>
      <c r="AN958" s="112"/>
      <c r="AO958" s="112"/>
      <c r="AP958" s="112"/>
      <c r="AQ958" s="112"/>
      <c r="AR958" s="112"/>
    </row>
    <row r="959" spans="1:44" ht="12.75" customHeight="1" x14ac:dyDescent="0.25">
      <c r="A959" s="236"/>
      <c r="B959" s="236"/>
      <c r="C959" s="298"/>
      <c r="D959" s="300"/>
      <c r="E959" s="300"/>
      <c r="F959" s="300"/>
      <c r="G959" s="300"/>
      <c r="H959" s="300"/>
      <c r="I959" s="236"/>
      <c r="J959" s="112"/>
      <c r="K959" s="112"/>
      <c r="L959" s="112"/>
      <c r="M959" s="112"/>
      <c r="N959" s="112"/>
      <c r="O959" s="112"/>
      <c r="P959" s="112"/>
      <c r="Q959" s="112"/>
      <c r="R959" s="112"/>
      <c r="S959" s="112"/>
      <c r="T959" s="112"/>
      <c r="U959" s="112"/>
      <c r="V959" s="112"/>
      <c r="W959" s="112"/>
      <c r="X959" s="112"/>
      <c r="Y959" s="112"/>
      <c r="Z959" s="112"/>
      <c r="AA959" s="112"/>
      <c r="AB959" s="112"/>
      <c r="AC959" s="112"/>
      <c r="AD959" s="112"/>
      <c r="AE959" s="112"/>
      <c r="AF959" s="112"/>
      <c r="AG959" s="112"/>
      <c r="AH959" s="112"/>
      <c r="AI959" s="112"/>
      <c r="AJ959" s="112"/>
      <c r="AK959" s="112"/>
      <c r="AL959" s="112"/>
      <c r="AM959" s="112"/>
      <c r="AN959" s="112"/>
      <c r="AO959" s="112"/>
      <c r="AP959" s="112"/>
      <c r="AQ959" s="112"/>
      <c r="AR959" s="112"/>
    </row>
    <row r="960" spans="1:44" ht="12.75" customHeight="1" x14ac:dyDescent="0.25">
      <c r="A960" s="236"/>
      <c r="B960" s="236"/>
      <c r="C960" s="298"/>
      <c r="D960" s="300"/>
      <c r="E960" s="300"/>
      <c r="F960" s="300"/>
      <c r="G960" s="300"/>
      <c r="H960" s="300"/>
      <c r="I960" s="236"/>
      <c r="J960" s="112"/>
      <c r="K960" s="112"/>
      <c r="L960" s="112"/>
      <c r="M960" s="112"/>
      <c r="N960" s="112"/>
      <c r="O960" s="112"/>
      <c r="P960" s="112"/>
      <c r="Q960" s="112"/>
      <c r="R960" s="112"/>
      <c r="S960" s="112"/>
      <c r="T960" s="112"/>
      <c r="U960" s="112"/>
      <c r="V960" s="112"/>
      <c r="W960" s="112"/>
      <c r="X960" s="112"/>
      <c r="Y960" s="112"/>
      <c r="Z960" s="112"/>
      <c r="AA960" s="112"/>
      <c r="AB960" s="112"/>
      <c r="AC960" s="112"/>
      <c r="AD960" s="112"/>
      <c r="AE960" s="112"/>
      <c r="AF960" s="112"/>
      <c r="AG960" s="112"/>
      <c r="AH960" s="112"/>
      <c r="AI960" s="112"/>
      <c r="AJ960" s="112"/>
      <c r="AK960" s="112"/>
      <c r="AL960" s="112"/>
      <c r="AM960" s="112"/>
      <c r="AN960" s="112"/>
      <c r="AO960" s="112"/>
      <c r="AP960" s="112"/>
      <c r="AQ960" s="112"/>
      <c r="AR960" s="112"/>
    </row>
    <row r="961" spans="1:44" ht="12.75" customHeight="1" x14ac:dyDescent="0.25">
      <c r="A961" s="236"/>
      <c r="B961" s="236"/>
      <c r="C961" s="298"/>
      <c r="D961" s="300"/>
      <c r="E961" s="300"/>
      <c r="F961" s="300"/>
      <c r="G961" s="300"/>
      <c r="H961" s="300"/>
      <c r="I961" s="236"/>
      <c r="J961" s="112"/>
      <c r="K961" s="112"/>
      <c r="L961" s="112"/>
      <c r="M961" s="112"/>
      <c r="N961" s="112"/>
      <c r="O961" s="112"/>
      <c r="P961" s="112"/>
      <c r="Q961" s="112"/>
      <c r="R961" s="112"/>
      <c r="S961" s="112"/>
      <c r="T961" s="112"/>
      <c r="U961" s="112"/>
      <c r="V961" s="112"/>
      <c r="W961" s="112"/>
      <c r="X961" s="112"/>
      <c r="Y961" s="112"/>
      <c r="Z961" s="112"/>
      <c r="AA961" s="112"/>
      <c r="AB961" s="112"/>
      <c r="AC961" s="112"/>
      <c r="AD961" s="112"/>
      <c r="AE961" s="112"/>
      <c r="AF961" s="112"/>
      <c r="AG961" s="112"/>
      <c r="AH961" s="112"/>
      <c r="AI961" s="112"/>
      <c r="AJ961" s="112"/>
      <c r="AK961" s="112"/>
      <c r="AL961" s="112"/>
      <c r="AM961" s="112"/>
      <c r="AN961" s="112"/>
      <c r="AO961" s="112"/>
      <c r="AP961" s="112"/>
      <c r="AQ961" s="112"/>
      <c r="AR961" s="112"/>
    </row>
    <row r="962" spans="1:44" ht="12.75" customHeight="1" x14ac:dyDescent="0.25">
      <c r="A962" s="236"/>
      <c r="B962" s="236"/>
      <c r="C962" s="298"/>
      <c r="D962" s="300"/>
      <c r="E962" s="300"/>
      <c r="F962" s="300"/>
      <c r="G962" s="300"/>
      <c r="H962" s="300"/>
      <c r="I962" s="236"/>
      <c r="J962" s="112"/>
      <c r="K962" s="112"/>
      <c r="L962" s="112"/>
      <c r="M962" s="112"/>
      <c r="N962" s="112"/>
      <c r="O962" s="112"/>
      <c r="P962" s="112"/>
      <c r="Q962" s="112"/>
      <c r="R962" s="112"/>
      <c r="S962" s="112"/>
      <c r="T962" s="112"/>
      <c r="U962" s="112"/>
      <c r="V962" s="112"/>
      <c r="W962" s="112"/>
      <c r="X962" s="112"/>
      <c r="Y962" s="112"/>
      <c r="Z962" s="112"/>
      <c r="AA962" s="112"/>
      <c r="AB962" s="112"/>
      <c r="AC962" s="112"/>
      <c r="AD962" s="112"/>
      <c r="AE962" s="112"/>
      <c r="AF962" s="112"/>
      <c r="AG962" s="112"/>
      <c r="AH962" s="112"/>
      <c r="AI962" s="112"/>
      <c r="AJ962" s="112"/>
      <c r="AK962" s="112"/>
      <c r="AL962" s="112"/>
      <c r="AM962" s="112"/>
      <c r="AN962" s="112"/>
      <c r="AO962" s="112"/>
      <c r="AP962" s="112"/>
      <c r="AQ962" s="112"/>
      <c r="AR962" s="112"/>
    </row>
    <row r="963" spans="1:44" ht="12.75" customHeight="1" x14ac:dyDescent="0.25">
      <c r="A963" s="236"/>
      <c r="B963" s="236"/>
      <c r="C963" s="298"/>
      <c r="D963" s="300"/>
      <c r="E963" s="300"/>
      <c r="F963" s="300"/>
      <c r="G963" s="300"/>
      <c r="H963" s="300"/>
      <c r="I963" s="236"/>
      <c r="J963" s="112"/>
      <c r="K963" s="112"/>
      <c r="L963" s="112"/>
      <c r="M963" s="112"/>
      <c r="N963" s="112"/>
      <c r="O963" s="112"/>
      <c r="P963" s="112"/>
      <c r="Q963" s="112"/>
      <c r="R963" s="112"/>
      <c r="S963" s="112"/>
      <c r="T963" s="112"/>
      <c r="U963" s="112"/>
      <c r="V963" s="112"/>
      <c r="W963" s="112"/>
      <c r="X963" s="112"/>
      <c r="Y963" s="112"/>
      <c r="Z963" s="112"/>
      <c r="AA963" s="112"/>
      <c r="AB963" s="112"/>
      <c r="AC963" s="112"/>
      <c r="AD963" s="112"/>
      <c r="AE963" s="112"/>
      <c r="AF963" s="112"/>
      <c r="AG963" s="112"/>
      <c r="AH963" s="112"/>
      <c r="AI963" s="112"/>
      <c r="AJ963" s="112"/>
      <c r="AK963" s="112"/>
      <c r="AL963" s="112"/>
      <c r="AM963" s="112"/>
      <c r="AN963" s="112"/>
      <c r="AO963" s="112"/>
      <c r="AP963" s="112"/>
      <c r="AQ963" s="112"/>
      <c r="AR963" s="112"/>
    </row>
    <row r="964" spans="1:44" ht="12.75" customHeight="1" x14ac:dyDescent="0.25">
      <c r="A964" s="236"/>
      <c r="B964" s="236"/>
      <c r="C964" s="298"/>
      <c r="D964" s="300"/>
      <c r="E964" s="300"/>
      <c r="F964" s="300"/>
      <c r="G964" s="300"/>
      <c r="H964" s="300"/>
      <c r="I964" s="236"/>
      <c r="J964" s="112"/>
      <c r="K964" s="112"/>
      <c r="L964" s="112"/>
      <c r="M964" s="112"/>
      <c r="N964" s="112"/>
      <c r="O964" s="112"/>
      <c r="P964" s="112"/>
      <c r="Q964" s="112"/>
      <c r="R964" s="112"/>
      <c r="S964" s="112"/>
      <c r="T964" s="112"/>
      <c r="U964" s="112"/>
      <c r="V964" s="112"/>
      <c r="W964" s="112"/>
      <c r="X964" s="112"/>
      <c r="Y964" s="112"/>
      <c r="Z964" s="112"/>
      <c r="AA964" s="112"/>
      <c r="AB964" s="112"/>
      <c r="AC964" s="112"/>
      <c r="AD964" s="112"/>
      <c r="AE964" s="112"/>
      <c r="AF964" s="112"/>
      <c r="AG964" s="112"/>
      <c r="AH964" s="112"/>
      <c r="AI964" s="112"/>
      <c r="AJ964" s="112"/>
      <c r="AK964" s="112"/>
      <c r="AL964" s="112"/>
      <c r="AM964" s="112"/>
      <c r="AN964" s="112"/>
      <c r="AO964" s="112"/>
      <c r="AP964" s="112"/>
      <c r="AQ964" s="112"/>
      <c r="AR964" s="112"/>
    </row>
    <row r="965" spans="1:44" ht="12.75" customHeight="1" x14ac:dyDescent="0.25">
      <c r="A965" s="236"/>
      <c r="B965" s="236"/>
      <c r="C965" s="298"/>
      <c r="D965" s="300"/>
      <c r="E965" s="300"/>
      <c r="F965" s="300"/>
      <c r="G965" s="300"/>
      <c r="H965" s="300"/>
      <c r="I965" s="236"/>
      <c r="J965" s="112"/>
      <c r="K965" s="112"/>
      <c r="L965" s="112"/>
      <c r="M965" s="112"/>
      <c r="N965" s="112"/>
      <c r="O965" s="112"/>
      <c r="P965" s="112"/>
      <c r="Q965" s="112"/>
      <c r="R965" s="112"/>
      <c r="S965" s="112"/>
      <c r="T965" s="112"/>
      <c r="U965" s="112"/>
      <c r="V965" s="112"/>
      <c r="W965" s="112"/>
      <c r="X965" s="112"/>
      <c r="Y965" s="112"/>
      <c r="Z965" s="112"/>
      <c r="AA965" s="112"/>
      <c r="AB965" s="112"/>
      <c r="AC965" s="112"/>
      <c r="AD965" s="112"/>
      <c r="AE965" s="112"/>
      <c r="AF965" s="112"/>
      <c r="AG965" s="112"/>
      <c r="AH965" s="112"/>
      <c r="AI965" s="112"/>
      <c r="AJ965" s="112"/>
      <c r="AK965" s="112"/>
      <c r="AL965" s="112"/>
      <c r="AM965" s="112"/>
      <c r="AN965" s="112"/>
      <c r="AO965" s="112"/>
      <c r="AP965" s="112"/>
      <c r="AQ965" s="112"/>
      <c r="AR965" s="112"/>
    </row>
    <row r="966" spans="1:44" ht="12.75" customHeight="1" x14ac:dyDescent="0.25">
      <c r="A966" s="236"/>
      <c r="B966" s="236"/>
      <c r="C966" s="298"/>
      <c r="D966" s="300"/>
      <c r="E966" s="300"/>
      <c r="F966" s="300"/>
      <c r="G966" s="300"/>
      <c r="H966" s="300"/>
      <c r="I966" s="236"/>
      <c r="J966" s="112"/>
      <c r="K966" s="112"/>
      <c r="L966" s="112"/>
      <c r="M966" s="112"/>
      <c r="N966" s="112"/>
      <c r="O966" s="112"/>
      <c r="P966" s="112"/>
      <c r="Q966" s="112"/>
      <c r="R966" s="112"/>
      <c r="S966" s="112"/>
      <c r="T966" s="112"/>
      <c r="U966" s="112"/>
      <c r="V966" s="112"/>
      <c r="W966" s="112"/>
      <c r="X966" s="112"/>
      <c r="Y966" s="112"/>
      <c r="Z966" s="112"/>
      <c r="AA966" s="112"/>
      <c r="AB966" s="112"/>
      <c r="AC966" s="112"/>
      <c r="AD966" s="112"/>
      <c r="AE966" s="112"/>
      <c r="AF966" s="112"/>
      <c r="AG966" s="112"/>
      <c r="AH966" s="112"/>
      <c r="AI966" s="112"/>
      <c r="AJ966" s="112"/>
      <c r="AK966" s="112"/>
      <c r="AL966" s="112"/>
      <c r="AM966" s="112"/>
      <c r="AN966" s="112"/>
      <c r="AO966" s="112"/>
      <c r="AP966" s="112"/>
      <c r="AQ966" s="112"/>
      <c r="AR966" s="112"/>
    </row>
    <row r="967" spans="1:44" ht="12.75" customHeight="1" x14ac:dyDescent="0.25">
      <c r="A967" s="236"/>
      <c r="B967" s="236"/>
      <c r="C967" s="298"/>
      <c r="D967" s="300"/>
      <c r="E967" s="300"/>
      <c r="F967" s="300"/>
      <c r="G967" s="300"/>
      <c r="H967" s="300"/>
      <c r="I967" s="236"/>
      <c r="J967" s="112"/>
      <c r="K967" s="112"/>
      <c r="L967" s="112"/>
      <c r="M967" s="112"/>
      <c r="N967" s="112"/>
      <c r="O967" s="112"/>
      <c r="P967" s="112"/>
      <c r="Q967" s="112"/>
      <c r="R967" s="112"/>
      <c r="S967" s="112"/>
      <c r="T967" s="112"/>
      <c r="U967" s="112"/>
      <c r="V967" s="112"/>
      <c r="W967" s="112"/>
      <c r="X967" s="112"/>
      <c r="Y967" s="112"/>
      <c r="Z967" s="112"/>
      <c r="AA967" s="112"/>
      <c r="AB967" s="112"/>
      <c r="AC967" s="112"/>
      <c r="AD967" s="112"/>
      <c r="AE967" s="112"/>
      <c r="AF967" s="112"/>
      <c r="AG967" s="112"/>
      <c r="AH967" s="112"/>
      <c r="AI967" s="112"/>
      <c r="AJ967" s="112"/>
      <c r="AK967" s="112"/>
      <c r="AL967" s="112"/>
      <c r="AM967" s="112"/>
      <c r="AN967" s="112"/>
      <c r="AO967" s="112"/>
      <c r="AP967" s="112"/>
      <c r="AQ967" s="112"/>
      <c r="AR967" s="112"/>
    </row>
    <row r="968" spans="1:44" ht="12.75" customHeight="1" x14ac:dyDescent="0.25">
      <c r="A968" s="236"/>
      <c r="B968" s="236"/>
      <c r="C968" s="298"/>
      <c r="D968" s="300"/>
      <c r="E968" s="300"/>
      <c r="F968" s="300"/>
      <c r="G968" s="300"/>
      <c r="H968" s="300"/>
      <c r="I968" s="236"/>
      <c r="J968" s="112"/>
      <c r="K968" s="112"/>
      <c r="L968" s="112"/>
      <c r="M968" s="112"/>
      <c r="N968" s="112"/>
      <c r="O968" s="112"/>
      <c r="P968" s="112"/>
      <c r="Q968" s="112"/>
      <c r="R968" s="112"/>
      <c r="S968" s="112"/>
      <c r="T968" s="112"/>
      <c r="U968" s="112"/>
      <c r="V968" s="112"/>
      <c r="W968" s="112"/>
      <c r="X968" s="112"/>
      <c r="Y968" s="112"/>
      <c r="Z968" s="112"/>
      <c r="AA968" s="112"/>
      <c r="AB968" s="112"/>
      <c r="AC968" s="112"/>
      <c r="AD968" s="112"/>
      <c r="AE968" s="112"/>
      <c r="AF968" s="112"/>
      <c r="AG968" s="112"/>
      <c r="AH968" s="112"/>
      <c r="AI968" s="112"/>
      <c r="AJ968" s="112"/>
      <c r="AK968" s="112"/>
      <c r="AL968" s="112"/>
      <c r="AM968" s="112"/>
      <c r="AN968" s="112"/>
      <c r="AO968" s="112"/>
      <c r="AP968" s="112"/>
      <c r="AQ968" s="112"/>
      <c r="AR968" s="112"/>
    </row>
    <row r="969" spans="1:44" ht="12.75" customHeight="1" x14ac:dyDescent="0.25">
      <c r="A969" s="236"/>
      <c r="B969" s="236"/>
      <c r="C969" s="298"/>
      <c r="D969" s="300"/>
      <c r="E969" s="300"/>
      <c r="F969" s="300"/>
      <c r="G969" s="300"/>
      <c r="H969" s="300"/>
      <c r="I969" s="236"/>
      <c r="J969" s="112"/>
      <c r="K969" s="112"/>
      <c r="L969" s="112"/>
      <c r="M969" s="112"/>
      <c r="N969" s="112"/>
      <c r="O969" s="112"/>
      <c r="P969" s="112"/>
      <c r="Q969" s="112"/>
      <c r="R969" s="112"/>
      <c r="S969" s="112"/>
      <c r="T969" s="112"/>
      <c r="U969" s="112"/>
      <c r="V969" s="112"/>
      <c r="W969" s="112"/>
      <c r="X969" s="112"/>
      <c r="Y969" s="112"/>
      <c r="Z969" s="112"/>
      <c r="AA969" s="112"/>
      <c r="AB969" s="112"/>
      <c r="AC969" s="112"/>
      <c r="AD969" s="112"/>
      <c r="AE969" s="112"/>
      <c r="AF969" s="112"/>
      <c r="AG969" s="112"/>
      <c r="AH969" s="112"/>
      <c r="AI969" s="112"/>
      <c r="AJ969" s="112"/>
      <c r="AK969" s="112"/>
      <c r="AL969" s="112"/>
      <c r="AM969" s="112"/>
      <c r="AN969" s="112"/>
      <c r="AO969" s="112"/>
      <c r="AP969" s="112"/>
      <c r="AQ969" s="112"/>
      <c r="AR969" s="112"/>
    </row>
    <row r="970" spans="1:44" ht="12.75" customHeight="1" x14ac:dyDescent="0.25">
      <c r="A970" s="236"/>
      <c r="B970" s="236"/>
      <c r="C970" s="298"/>
      <c r="D970" s="300"/>
      <c r="E970" s="300"/>
      <c r="F970" s="300"/>
      <c r="G970" s="300"/>
      <c r="H970" s="300"/>
      <c r="I970" s="236"/>
      <c r="J970" s="112"/>
      <c r="K970" s="112"/>
      <c r="L970" s="112"/>
      <c r="M970" s="112"/>
      <c r="N970" s="112"/>
      <c r="O970" s="112"/>
      <c r="P970" s="112"/>
      <c r="Q970" s="112"/>
      <c r="R970" s="112"/>
      <c r="S970" s="112"/>
      <c r="T970" s="112"/>
      <c r="U970" s="112"/>
      <c r="V970" s="112"/>
      <c r="W970" s="112"/>
      <c r="X970" s="112"/>
      <c r="Y970" s="112"/>
      <c r="Z970" s="112"/>
      <c r="AA970" s="112"/>
      <c r="AB970" s="112"/>
      <c r="AC970" s="112"/>
      <c r="AD970" s="112"/>
      <c r="AE970" s="112"/>
      <c r="AF970" s="112"/>
      <c r="AG970" s="112"/>
      <c r="AH970" s="112"/>
      <c r="AI970" s="112"/>
      <c r="AJ970" s="112"/>
      <c r="AK970" s="112"/>
      <c r="AL970" s="112"/>
      <c r="AM970" s="112"/>
      <c r="AN970" s="112"/>
      <c r="AO970" s="112"/>
      <c r="AP970" s="112"/>
      <c r="AQ970" s="112"/>
      <c r="AR970" s="112"/>
    </row>
    <row r="971" spans="1:44" ht="12.75" customHeight="1" x14ac:dyDescent="0.25">
      <c r="A971" s="236"/>
      <c r="B971" s="236"/>
      <c r="C971" s="298"/>
      <c r="D971" s="300"/>
      <c r="E971" s="300"/>
      <c r="F971" s="300"/>
      <c r="G971" s="300"/>
      <c r="H971" s="300"/>
      <c r="I971" s="236"/>
      <c r="J971" s="112"/>
      <c r="K971" s="112"/>
      <c r="L971" s="112"/>
      <c r="M971" s="112"/>
      <c r="N971" s="112"/>
      <c r="O971" s="112"/>
      <c r="P971" s="112"/>
      <c r="Q971" s="112"/>
      <c r="R971" s="112"/>
      <c r="S971" s="112"/>
      <c r="T971" s="112"/>
      <c r="U971" s="112"/>
      <c r="V971" s="112"/>
      <c r="W971" s="112"/>
      <c r="X971" s="112"/>
      <c r="Y971" s="112"/>
      <c r="Z971" s="112"/>
      <c r="AA971" s="112"/>
      <c r="AB971" s="112"/>
      <c r="AC971" s="112"/>
      <c r="AD971" s="112"/>
      <c r="AE971" s="112"/>
      <c r="AF971" s="112"/>
      <c r="AG971" s="112"/>
      <c r="AH971" s="112"/>
      <c r="AI971" s="112"/>
      <c r="AJ971" s="112"/>
      <c r="AK971" s="112"/>
      <c r="AL971" s="112"/>
      <c r="AM971" s="112"/>
      <c r="AN971" s="112"/>
      <c r="AO971" s="112"/>
      <c r="AP971" s="112"/>
      <c r="AQ971" s="112"/>
      <c r="AR971" s="112"/>
    </row>
    <row r="972" spans="1:44" ht="12.75" customHeight="1" x14ac:dyDescent="0.25">
      <c r="A972" s="236"/>
      <c r="B972" s="236"/>
      <c r="C972" s="298"/>
      <c r="D972" s="300"/>
      <c r="E972" s="300"/>
      <c r="F972" s="300"/>
      <c r="G972" s="300"/>
      <c r="H972" s="300"/>
      <c r="I972" s="236"/>
      <c r="J972" s="112"/>
      <c r="K972" s="112"/>
      <c r="L972" s="112"/>
      <c r="M972" s="112"/>
      <c r="N972" s="112"/>
      <c r="O972" s="112"/>
      <c r="P972" s="112"/>
      <c r="Q972" s="112"/>
      <c r="R972" s="112"/>
      <c r="S972" s="112"/>
      <c r="T972" s="112"/>
      <c r="U972" s="112"/>
      <c r="V972" s="112"/>
      <c r="W972" s="112"/>
      <c r="X972" s="112"/>
      <c r="Y972" s="112"/>
      <c r="Z972" s="112"/>
      <c r="AA972" s="112"/>
      <c r="AB972" s="112"/>
      <c r="AC972" s="112"/>
      <c r="AD972" s="112"/>
      <c r="AE972" s="112"/>
      <c r="AF972" s="112"/>
      <c r="AG972" s="112"/>
      <c r="AH972" s="112"/>
      <c r="AI972" s="112"/>
      <c r="AJ972" s="112"/>
      <c r="AK972" s="112"/>
      <c r="AL972" s="112"/>
      <c r="AM972" s="112"/>
      <c r="AN972" s="112"/>
      <c r="AO972" s="112"/>
      <c r="AP972" s="112"/>
      <c r="AQ972" s="112"/>
      <c r="AR972" s="112"/>
    </row>
    <row r="973" spans="1:44" ht="12.75" customHeight="1" x14ac:dyDescent="0.25">
      <c r="A973" s="236"/>
      <c r="B973" s="236"/>
      <c r="C973" s="298"/>
      <c r="D973" s="300"/>
      <c r="E973" s="300"/>
      <c r="F973" s="300"/>
      <c r="G973" s="300"/>
      <c r="H973" s="300"/>
      <c r="I973" s="236"/>
      <c r="J973" s="112"/>
      <c r="K973" s="112"/>
      <c r="L973" s="112"/>
      <c r="M973" s="112"/>
      <c r="N973" s="112"/>
      <c r="O973" s="112"/>
      <c r="P973" s="112"/>
      <c r="Q973" s="112"/>
      <c r="R973" s="112"/>
      <c r="S973" s="112"/>
      <c r="T973" s="112"/>
      <c r="U973" s="112"/>
      <c r="V973" s="112"/>
      <c r="W973" s="112"/>
      <c r="X973" s="112"/>
      <c r="Y973" s="112"/>
      <c r="Z973" s="112"/>
      <c r="AA973" s="112"/>
      <c r="AB973" s="112"/>
      <c r="AC973" s="112"/>
      <c r="AD973" s="112"/>
      <c r="AE973" s="112"/>
      <c r="AF973" s="112"/>
      <c r="AG973" s="112"/>
      <c r="AH973" s="112"/>
      <c r="AI973" s="112"/>
      <c r="AJ973" s="112"/>
      <c r="AK973" s="112"/>
      <c r="AL973" s="112"/>
      <c r="AM973" s="112"/>
      <c r="AN973" s="112"/>
      <c r="AO973" s="112"/>
      <c r="AP973" s="112"/>
      <c r="AQ973" s="112"/>
      <c r="AR973" s="112"/>
    </row>
    <row r="974" spans="1:44" ht="12.75" customHeight="1" x14ac:dyDescent="0.25">
      <c r="A974" s="236"/>
      <c r="B974" s="236"/>
      <c r="C974" s="298"/>
      <c r="D974" s="300"/>
      <c r="E974" s="300"/>
      <c r="F974" s="300"/>
      <c r="G974" s="300"/>
      <c r="H974" s="300"/>
      <c r="I974" s="236"/>
      <c r="J974" s="112"/>
      <c r="K974" s="112"/>
      <c r="L974" s="112"/>
      <c r="M974" s="112"/>
      <c r="N974" s="112"/>
      <c r="O974" s="112"/>
      <c r="P974" s="112"/>
      <c r="Q974" s="112"/>
      <c r="R974" s="112"/>
      <c r="S974" s="112"/>
      <c r="T974" s="112"/>
      <c r="U974" s="112"/>
      <c r="V974" s="112"/>
      <c r="W974" s="112"/>
      <c r="X974" s="112"/>
      <c r="Y974" s="112"/>
      <c r="Z974" s="112"/>
      <c r="AA974" s="112"/>
      <c r="AB974" s="112"/>
      <c r="AC974" s="112"/>
      <c r="AD974" s="112"/>
      <c r="AE974" s="112"/>
      <c r="AF974" s="112"/>
      <c r="AG974" s="112"/>
      <c r="AH974" s="112"/>
      <c r="AI974" s="112"/>
      <c r="AJ974" s="112"/>
      <c r="AK974" s="112"/>
      <c r="AL974" s="112"/>
      <c r="AM974" s="112"/>
      <c r="AN974" s="112"/>
      <c r="AO974" s="112"/>
      <c r="AP974" s="112"/>
      <c r="AQ974" s="112"/>
      <c r="AR974" s="112"/>
    </row>
    <row r="975" spans="1:44" ht="12.75" customHeight="1" x14ac:dyDescent="0.25">
      <c r="A975" s="236"/>
      <c r="B975" s="236"/>
      <c r="C975" s="298"/>
      <c r="D975" s="300"/>
      <c r="E975" s="300"/>
      <c r="F975" s="300"/>
      <c r="G975" s="300"/>
      <c r="H975" s="300"/>
      <c r="I975" s="236"/>
      <c r="J975" s="112"/>
      <c r="K975" s="112"/>
      <c r="L975" s="112"/>
      <c r="M975" s="112"/>
      <c r="N975" s="112"/>
      <c r="O975" s="112"/>
      <c r="P975" s="112"/>
      <c r="Q975" s="112"/>
      <c r="R975" s="112"/>
      <c r="S975" s="112"/>
      <c r="T975" s="112"/>
      <c r="U975" s="112"/>
      <c r="V975" s="112"/>
      <c r="W975" s="112"/>
      <c r="X975" s="112"/>
      <c r="Y975" s="112"/>
      <c r="Z975" s="112"/>
      <c r="AA975" s="112"/>
      <c r="AB975" s="112"/>
      <c r="AC975" s="112"/>
      <c r="AD975" s="112"/>
      <c r="AE975" s="112"/>
      <c r="AF975" s="112"/>
      <c r="AG975" s="112"/>
      <c r="AH975" s="112"/>
      <c r="AI975" s="112"/>
      <c r="AJ975" s="112"/>
      <c r="AK975" s="112"/>
      <c r="AL975" s="112"/>
      <c r="AM975" s="112"/>
      <c r="AN975" s="112"/>
      <c r="AO975" s="112"/>
      <c r="AP975" s="112"/>
      <c r="AQ975" s="112"/>
      <c r="AR975" s="112"/>
    </row>
    <row r="976" spans="1:44" ht="12.75" customHeight="1" x14ac:dyDescent="0.25">
      <c r="A976" s="236"/>
      <c r="B976" s="236"/>
      <c r="C976" s="298"/>
      <c r="D976" s="300"/>
      <c r="E976" s="300"/>
      <c r="F976" s="300"/>
      <c r="G976" s="300"/>
      <c r="H976" s="300"/>
      <c r="I976" s="236"/>
      <c r="J976" s="112"/>
      <c r="K976" s="112"/>
      <c r="L976" s="112"/>
      <c r="M976" s="112"/>
      <c r="N976" s="112"/>
      <c r="O976" s="112"/>
      <c r="P976" s="112"/>
      <c r="Q976" s="112"/>
      <c r="R976" s="112"/>
      <c r="S976" s="112"/>
      <c r="T976" s="112"/>
      <c r="U976" s="112"/>
      <c r="V976" s="112"/>
      <c r="W976" s="112"/>
      <c r="X976" s="112"/>
      <c r="Y976" s="112"/>
      <c r="Z976" s="112"/>
      <c r="AA976" s="112"/>
      <c r="AB976" s="112"/>
      <c r="AC976" s="112"/>
      <c r="AD976" s="112"/>
      <c r="AE976" s="112"/>
      <c r="AF976" s="112"/>
      <c r="AG976" s="112"/>
      <c r="AH976" s="112"/>
      <c r="AI976" s="112"/>
      <c r="AJ976" s="112"/>
      <c r="AK976" s="112"/>
      <c r="AL976" s="112"/>
      <c r="AM976" s="112"/>
      <c r="AN976" s="112"/>
      <c r="AO976" s="112"/>
      <c r="AP976" s="112"/>
      <c r="AQ976" s="112"/>
      <c r="AR976" s="112"/>
    </row>
    <row r="977" spans="1:44" ht="12.75" customHeight="1" x14ac:dyDescent="0.25">
      <c r="A977" s="236"/>
      <c r="B977" s="236"/>
      <c r="C977" s="298"/>
      <c r="D977" s="300"/>
      <c r="E977" s="300"/>
      <c r="F977" s="300"/>
      <c r="G977" s="300"/>
      <c r="H977" s="300"/>
      <c r="I977" s="236"/>
      <c r="J977" s="112"/>
      <c r="K977" s="112"/>
      <c r="L977" s="112"/>
      <c r="M977" s="112"/>
      <c r="N977" s="112"/>
      <c r="O977" s="112"/>
      <c r="P977" s="112"/>
      <c r="Q977" s="112"/>
      <c r="R977" s="112"/>
      <c r="S977" s="112"/>
      <c r="T977" s="112"/>
      <c r="U977" s="112"/>
      <c r="V977" s="112"/>
      <c r="W977" s="112"/>
      <c r="X977" s="112"/>
      <c r="Y977" s="112"/>
      <c r="Z977" s="112"/>
      <c r="AA977" s="112"/>
      <c r="AB977" s="112"/>
      <c r="AC977" s="112"/>
      <c r="AD977" s="112"/>
      <c r="AE977" s="112"/>
      <c r="AF977" s="112"/>
      <c r="AG977" s="112"/>
      <c r="AH977" s="112"/>
      <c r="AI977" s="112"/>
      <c r="AJ977" s="112"/>
      <c r="AK977" s="112"/>
      <c r="AL977" s="112"/>
      <c r="AM977" s="112"/>
      <c r="AN977" s="112"/>
      <c r="AO977" s="112"/>
      <c r="AP977" s="112"/>
      <c r="AQ977" s="112"/>
      <c r="AR977" s="112"/>
    </row>
    <row r="978" spans="1:44" ht="12.75" customHeight="1" x14ac:dyDescent="0.25">
      <c r="A978" s="236"/>
      <c r="B978" s="236"/>
      <c r="C978" s="298"/>
      <c r="D978" s="300"/>
      <c r="E978" s="300"/>
      <c r="F978" s="300"/>
      <c r="G978" s="300"/>
      <c r="H978" s="300"/>
      <c r="I978" s="236"/>
      <c r="J978" s="112"/>
      <c r="K978" s="112"/>
      <c r="L978" s="112"/>
      <c r="M978" s="112"/>
      <c r="N978" s="112"/>
      <c r="O978" s="112"/>
      <c r="P978" s="112"/>
      <c r="Q978" s="112"/>
      <c r="R978" s="112"/>
      <c r="S978" s="112"/>
      <c r="T978" s="112"/>
      <c r="U978" s="112"/>
      <c r="V978" s="112"/>
      <c r="W978" s="112"/>
      <c r="X978" s="112"/>
      <c r="Y978" s="112"/>
      <c r="Z978" s="112"/>
      <c r="AA978" s="112"/>
      <c r="AB978" s="112"/>
      <c r="AC978" s="112"/>
      <c r="AD978" s="112"/>
      <c r="AE978" s="112"/>
      <c r="AF978" s="112"/>
      <c r="AG978" s="112"/>
      <c r="AH978" s="112"/>
      <c r="AI978" s="112"/>
      <c r="AJ978" s="112"/>
      <c r="AK978" s="112"/>
      <c r="AL978" s="112"/>
      <c r="AM978" s="112"/>
      <c r="AN978" s="112"/>
      <c r="AO978" s="112"/>
      <c r="AP978" s="112"/>
      <c r="AQ978" s="112"/>
      <c r="AR978" s="112"/>
    </row>
    <row r="979" spans="1:44" ht="12.75" customHeight="1" x14ac:dyDescent="0.25">
      <c r="A979" s="236"/>
      <c r="B979" s="236"/>
      <c r="C979" s="298"/>
      <c r="D979" s="300"/>
      <c r="E979" s="300"/>
      <c r="F979" s="300"/>
      <c r="G979" s="300"/>
      <c r="H979" s="300"/>
      <c r="I979" s="236"/>
      <c r="J979" s="112"/>
      <c r="K979" s="112"/>
      <c r="L979" s="112"/>
      <c r="M979" s="112"/>
      <c r="N979" s="112"/>
      <c r="O979" s="112"/>
      <c r="P979" s="112"/>
      <c r="Q979" s="112"/>
      <c r="R979" s="112"/>
      <c r="S979" s="112"/>
      <c r="T979" s="112"/>
      <c r="U979" s="112"/>
      <c r="V979" s="112"/>
      <c r="W979" s="112"/>
      <c r="X979" s="112"/>
      <c r="Y979" s="112"/>
      <c r="Z979" s="112"/>
      <c r="AA979" s="112"/>
      <c r="AB979" s="112"/>
      <c r="AC979" s="112"/>
      <c r="AD979" s="112"/>
      <c r="AE979" s="112"/>
      <c r="AF979" s="112"/>
      <c r="AG979" s="112"/>
      <c r="AH979" s="112"/>
      <c r="AI979" s="112"/>
      <c r="AJ979" s="112"/>
      <c r="AK979" s="112"/>
      <c r="AL979" s="112"/>
      <c r="AM979" s="112"/>
      <c r="AN979" s="112"/>
      <c r="AO979" s="112"/>
      <c r="AP979" s="112"/>
      <c r="AQ979" s="112"/>
      <c r="AR979" s="112"/>
    </row>
    <row r="980" spans="1:44" ht="12.75" customHeight="1" x14ac:dyDescent="0.25">
      <c r="A980" s="236"/>
      <c r="B980" s="236"/>
      <c r="C980" s="298"/>
      <c r="D980" s="300"/>
      <c r="E980" s="300"/>
      <c r="F980" s="300"/>
      <c r="G980" s="300"/>
      <c r="H980" s="300"/>
      <c r="I980" s="236"/>
      <c r="J980" s="112"/>
      <c r="K980" s="112"/>
      <c r="L980" s="112"/>
      <c r="M980" s="112"/>
      <c r="N980" s="112"/>
      <c r="O980" s="112"/>
      <c r="P980" s="112"/>
      <c r="Q980" s="112"/>
      <c r="R980" s="112"/>
      <c r="S980" s="112"/>
      <c r="T980" s="112"/>
      <c r="U980" s="112"/>
      <c r="V980" s="112"/>
      <c r="W980" s="112"/>
      <c r="X980" s="112"/>
      <c r="Y980" s="112"/>
      <c r="Z980" s="112"/>
      <c r="AA980" s="112"/>
      <c r="AB980" s="112"/>
      <c r="AC980" s="112"/>
      <c r="AD980" s="112"/>
      <c r="AE980" s="112"/>
      <c r="AF980" s="112"/>
      <c r="AG980" s="112"/>
      <c r="AH980" s="112"/>
      <c r="AI980" s="112"/>
      <c r="AJ980" s="112"/>
      <c r="AK980" s="112"/>
      <c r="AL980" s="112"/>
      <c r="AM980" s="112"/>
      <c r="AN980" s="112"/>
      <c r="AO980" s="112"/>
      <c r="AP980" s="112"/>
      <c r="AQ980" s="112"/>
      <c r="AR980" s="112"/>
    </row>
    <row r="981" spans="1:44" ht="12.75" customHeight="1" x14ac:dyDescent="0.25">
      <c r="A981" s="236"/>
      <c r="B981" s="236"/>
      <c r="C981" s="298"/>
      <c r="D981" s="300"/>
      <c r="E981" s="300"/>
      <c r="F981" s="300"/>
      <c r="G981" s="300"/>
      <c r="H981" s="300"/>
      <c r="I981" s="236"/>
      <c r="J981" s="112"/>
      <c r="K981" s="112"/>
      <c r="L981" s="112"/>
      <c r="M981" s="112"/>
      <c r="N981" s="112"/>
      <c r="O981" s="112"/>
      <c r="P981" s="112"/>
      <c r="Q981" s="112"/>
      <c r="R981" s="112"/>
      <c r="S981" s="112"/>
      <c r="T981" s="112"/>
      <c r="U981" s="112"/>
      <c r="V981" s="112"/>
      <c r="W981" s="112"/>
      <c r="X981" s="112"/>
      <c r="Y981" s="112"/>
      <c r="Z981" s="112"/>
      <c r="AA981" s="112"/>
      <c r="AB981" s="112"/>
      <c r="AC981" s="112"/>
      <c r="AD981" s="112"/>
      <c r="AE981" s="112"/>
      <c r="AF981" s="112"/>
      <c r="AG981" s="112"/>
      <c r="AH981" s="112"/>
      <c r="AI981" s="112"/>
      <c r="AJ981" s="112"/>
      <c r="AK981" s="112"/>
      <c r="AL981" s="112"/>
      <c r="AM981" s="112"/>
      <c r="AN981" s="112"/>
      <c r="AO981" s="112"/>
      <c r="AP981" s="112"/>
      <c r="AQ981" s="112"/>
      <c r="AR981" s="112"/>
    </row>
    <row r="982" spans="1:44" ht="12.75" customHeight="1" x14ac:dyDescent="0.25">
      <c r="A982" s="236"/>
      <c r="B982" s="236"/>
      <c r="C982" s="298"/>
      <c r="D982" s="300"/>
      <c r="E982" s="300"/>
      <c r="F982" s="300"/>
      <c r="G982" s="300"/>
      <c r="H982" s="300"/>
      <c r="I982" s="236"/>
      <c r="J982" s="112"/>
      <c r="K982" s="112"/>
      <c r="L982" s="112"/>
      <c r="M982" s="112"/>
      <c r="N982" s="112"/>
      <c r="O982" s="112"/>
      <c r="P982" s="112"/>
      <c r="Q982" s="112"/>
      <c r="R982" s="112"/>
      <c r="S982" s="112"/>
      <c r="T982" s="112"/>
      <c r="U982" s="112"/>
      <c r="V982" s="112"/>
      <c r="W982" s="112"/>
      <c r="X982" s="112"/>
      <c r="Y982" s="112"/>
      <c r="Z982" s="112"/>
      <c r="AA982" s="112"/>
      <c r="AB982" s="112"/>
      <c r="AC982" s="112"/>
      <c r="AD982" s="112"/>
      <c r="AE982" s="112"/>
      <c r="AF982" s="112"/>
      <c r="AG982" s="112"/>
      <c r="AH982" s="112"/>
      <c r="AI982" s="112"/>
      <c r="AJ982" s="112"/>
      <c r="AK982" s="112"/>
      <c r="AL982" s="112"/>
      <c r="AM982" s="112"/>
      <c r="AN982" s="112"/>
      <c r="AO982" s="112"/>
      <c r="AP982" s="112"/>
      <c r="AQ982" s="112"/>
      <c r="AR982" s="112"/>
    </row>
    <row r="983" spans="1:44" ht="12.75" customHeight="1" x14ac:dyDescent="0.25">
      <c r="A983" s="236"/>
      <c r="B983" s="236"/>
      <c r="C983" s="298"/>
      <c r="D983" s="300"/>
      <c r="E983" s="300"/>
      <c r="F983" s="300"/>
      <c r="G983" s="300"/>
      <c r="H983" s="300"/>
      <c r="I983" s="236"/>
      <c r="J983" s="112"/>
      <c r="K983" s="112"/>
      <c r="L983" s="112"/>
      <c r="M983" s="112"/>
      <c r="N983" s="112"/>
      <c r="O983" s="112"/>
      <c r="P983" s="112"/>
      <c r="Q983" s="112"/>
      <c r="R983" s="112"/>
      <c r="S983" s="112"/>
      <c r="T983" s="112"/>
      <c r="U983" s="112"/>
      <c r="V983" s="112"/>
      <c r="W983" s="112"/>
      <c r="X983" s="112"/>
      <c r="Y983" s="112"/>
      <c r="Z983" s="112"/>
      <c r="AA983" s="112"/>
      <c r="AB983" s="112"/>
      <c r="AC983" s="112"/>
      <c r="AD983" s="112"/>
      <c r="AE983" s="112"/>
      <c r="AF983" s="112"/>
      <c r="AG983" s="112"/>
      <c r="AH983" s="112"/>
      <c r="AI983" s="112"/>
      <c r="AJ983" s="112"/>
      <c r="AK983" s="112"/>
      <c r="AL983" s="112"/>
      <c r="AM983" s="112"/>
      <c r="AN983" s="112"/>
      <c r="AO983" s="112"/>
      <c r="AP983" s="112"/>
      <c r="AQ983" s="112"/>
      <c r="AR983" s="112"/>
    </row>
    <row r="984" spans="1:44" ht="12.75" customHeight="1" x14ac:dyDescent="0.25">
      <c r="A984" s="236"/>
      <c r="B984" s="236"/>
      <c r="C984" s="298"/>
      <c r="D984" s="300"/>
      <c r="E984" s="300"/>
      <c r="F984" s="300"/>
      <c r="G984" s="300"/>
      <c r="H984" s="300"/>
      <c r="I984" s="236"/>
      <c r="J984" s="112"/>
      <c r="K984" s="112"/>
      <c r="L984" s="112"/>
      <c r="M984" s="112"/>
      <c r="N984" s="112"/>
      <c r="O984" s="112"/>
      <c r="P984" s="112"/>
      <c r="Q984" s="112"/>
      <c r="R984" s="112"/>
      <c r="S984" s="112"/>
      <c r="T984" s="112"/>
      <c r="U984" s="112"/>
      <c r="V984" s="112"/>
      <c r="W984" s="112"/>
      <c r="X984" s="112"/>
      <c r="Y984" s="112"/>
      <c r="Z984" s="112"/>
      <c r="AA984" s="112"/>
      <c r="AB984" s="112"/>
      <c r="AC984" s="112"/>
      <c r="AD984" s="112"/>
      <c r="AE984" s="112"/>
      <c r="AF984" s="112"/>
      <c r="AG984" s="112"/>
      <c r="AH984" s="112"/>
      <c r="AI984" s="112"/>
      <c r="AJ984" s="112"/>
      <c r="AK984" s="112"/>
      <c r="AL984" s="112"/>
      <c r="AM984" s="112"/>
      <c r="AN984" s="112"/>
      <c r="AO984" s="112"/>
      <c r="AP984" s="112"/>
      <c r="AQ984" s="112"/>
      <c r="AR984" s="112"/>
    </row>
    <row r="985" spans="1:44" ht="12.75" customHeight="1" x14ac:dyDescent="0.25">
      <c r="A985" s="236"/>
      <c r="B985" s="236"/>
      <c r="C985" s="298"/>
      <c r="D985" s="300"/>
      <c r="E985" s="300"/>
      <c r="F985" s="300"/>
      <c r="G985" s="300"/>
      <c r="H985" s="300"/>
      <c r="I985" s="236"/>
      <c r="J985" s="112"/>
      <c r="K985" s="112"/>
      <c r="L985" s="112"/>
      <c r="M985" s="112"/>
      <c r="N985" s="112"/>
      <c r="O985" s="112"/>
      <c r="P985" s="112"/>
      <c r="Q985" s="112"/>
      <c r="R985" s="112"/>
      <c r="S985" s="112"/>
      <c r="T985" s="112"/>
      <c r="U985" s="112"/>
      <c r="V985" s="112"/>
      <c r="W985" s="112"/>
      <c r="X985" s="112"/>
      <c r="Y985" s="112"/>
      <c r="Z985" s="112"/>
      <c r="AA985" s="112"/>
      <c r="AB985" s="112"/>
      <c r="AC985" s="112"/>
      <c r="AD985" s="112"/>
      <c r="AE985" s="112"/>
      <c r="AF985" s="112"/>
      <c r="AG985" s="112"/>
      <c r="AH985" s="112"/>
      <c r="AI985" s="112"/>
      <c r="AJ985" s="112"/>
      <c r="AK985" s="112"/>
      <c r="AL985" s="112"/>
      <c r="AM985" s="112"/>
      <c r="AN985" s="112"/>
      <c r="AO985" s="112"/>
      <c r="AP985" s="112"/>
      <c r="AQ985" s="112"/>
      <c r="AR985" s="112"/>
    </row>
    <row r="986" spans="1:44" ht="12.75" customHeight="1" x14ac:dyDescent="0.25">
      <c r="A986" s="236"/>
      <c r="B986" s="236"/>
      <c r="C986" s="298"/>
      <c r="D986" s="300"/>
      <c r="E986" s="300"/>
      <c r="F986" s="300"/>
      <c r="G986" s="300"/>
      <c r="H986" s="300"/>
      <c r="I986" s="236"/>
      <c r="J986" s="112"/>
      <c r="K986" s="112"/>
      <c r="L986" s="112"/>
      <c r="M986" s="112"/>
      <c r="N986" s="112"/>
      <c r="O986" s="112"/>
      <c r="P986" s="112"/>
      <c r="Q986" s="112"/>
      <c r="R986" s="112"/>
      <c r="S986" s="112"/>
      <c r="T986" s="112"/>
      <c r="U986" s="112"/>
      <c r="V986" s="112"/>
      <c r="W986" s="112"/>
      <c r="X986" s="112"/>
      <c r="Y986" s="112"/>
      <c r="Z986" s="112"/>
      <c r="AA986" s="112"/>
      <c r="AB986" s="112"/>
      <c r="AC986" s="112"/>
      <c r="AD986" s="112"/>
      <c r="AE986" s="112"/>
      <c r="AF986" s="112"/>
      <c r="AG986" s="112"/>
      <c r="AH986" s="112"/>
      <c r="AI986" s="112"/>
      <c r="AJ986" s="112"/>
      <c r="AK986" s="112"/>
      <c r="AL986" s="112"/>
      <c r="AM986" s="112"/>
      <c r="AN986" s="112"/>
      <c r="AO986" s="112"/>
      <c r="AP986" s="112"/>
      <c r="AQ986" s="112"/>
      <c r="AR986" s="112"/>
    </row>
    <row r="987" spans="1:44" ht="12.75" customHeight="1" x14ac:dyDescent="0.25">
      <c r="A987" s="236"/>
      <c r="B987" s="236"/>
      <c r="C987" s="298"/>
      <c r="D987" s="300"/>
      <c r="E987" s="300"/>
      <c r="F987" s="300"/>
      <c r="G987" s="300"/>
      <c r="H987" s="300"/>
      <c r="I987" s="236"/>
      <c r="J987" s="112"/>
      <c r="K987" s="112"/>
      <c r="L987" s="112"/>
      <c r="M987" s="112"/>
      <c r="N987" s="112"/>
      <c r="O987" s="112"/>
      <c r="P987" s="112"/>
      <c r="Q987" s="112"/>
      <c r="R987" s="112"/>
      <c r="S987" s="112"/>
      <c r="T987" s="112"/>
      <c r="U987" s="112"/>
      <c r="V987" s="112"/>
      <c r="W987" s="112"/>
      <c r="X987" s="112"/>
      <c r="Y987" s="112"/>
      <c r="Z987" s="112"/>
      <c r="AA987" s="112"/>
      <c r="AB987" s="112"/>
      <c r="AC987" s="112"/>
      <c r="AD987" s="112"/>
      <c r="AE987" s="112"/>
      <c r="AF987" s="112"/>
      <c r="AG987" s="112"/>
      <c r="AH987" s="112"/>
      <c r="AI987" s="112"/>
      <c r="AJ987" s="112"/>
      <c r="AK987" s="112"/>
      <c r="AL987" s="112"/>
      <c r="AM987" s="112"/>
      <c r="AN987" s="112"/>
      <c r="AO987" s="112"/>
      <c r="AP987" s="112"/>
      <c r="AQ987" s="112"/>
      <c r="AR987" s="112"/>
    </row>
    <row r="988" spans="1:44" ht="12.75" customHeight="1" x14ac:dyDescent="0.25">
      <c r="A988" s="236"/>
      <c r="B988" s="236"/>
      <c r="C988" s="298"/>
      <c r="D988" s="300"/>
      <c r="E988" s="300"/>
      <c r="F988" s="300"/>
      <c r="G988" s="300"/>
      <c r="H988" s="300"/>
      <c r="I988" s="236"/>
      <c r="J988" s="112"/>
      <c r="K988" s="112"/>
      <c r="L988" s="112"/>
      <c r="M988" s="112"/>
      <c r="N988" s="112"/>
      <c r="O988" s="112"/>
      <c r="P988" s="112"/>
      <c r="Q988" s="112"/>
      <c r="R988" s="112"/>
      <c r="S988" s="112"/>
      <c r="T988" s="112"/>
      <c r="U988" s="112"/>
      <c r="V988" s="112"/>
      <c r="W988" s="112"/>
      <c r="X988" s="112"/>
      <c r="Y988" s="112"/>
      <c r="Z988" s="112"/>
      <c r="AA988" s="112"/>
      <c r="AB988" s="112"/>
      <c r="AC988" s="112"/>
      <c r="AD988" s="112"/>
      <c r="AE988" s="112"/>
      <c r="AF988" s="112"/>
      <c r="AG988" s="112"/>
      <c r="AH988" s="112"/>
      <c r="AI988" s="112"/>
      <c r="AJ988" s="112"/>
      <c r="AK988" s="112"/>
      <c r="AL988" s="112"/>
      <c r="AM988" s="112"/>
      <c r="AN988" s="112"/>
      <c r="AO988" s="112"/>
      <c r="AP988" s="112"/>
      <c r="AQ988" s="112"/>
      <c r="AR988" s="112"/>
    </row>
    <row r="989" spans="1:44" ht="12.75" customHeight="1" x14ac:dyDescent="0.25">
      <c r="A989" s="236"/>
      <c r="B989" s="236"/>
      <c r="C989" s="298"/>
      <c r="D989" s="300"/>
      <c r="E989" s="300"/>
      <c r="F989" s="300"/>
      <c r="G989" s="300"/>
      <c r="H989" s="300"/>
      <c r="I989" s="236"/>
      <c r="J989" s="112"/>
      <c r="K989" s="112"/>
      <c r="L989" s="112"/>
      <c r="M989" s="112"/>
      <c r="N989" s="112"/>
      <c r="O989" s="112"/>
      <c r="P989" s="112"/>
      <c r="Q989" s="112"/>
      <c r="R989" s="112"/>
      <c r="S989" s="112"/>
      <c r="T989" s="112"/>
      <c r="U989" s="112"/>
      <c r="V989" s="112"/>
      <c r="W989" s="112"/>
      <c r="X989" s="112"/>
      <c r="Y989" s="112"/>
      <c r="Z989" s="112"/>
      <c r="AA989" s="112"/>
      <c r="AB989" s="112"/>
      <c r="AC989" s="112"/>
      <c r="AD989" s="112"/>
      <c r="AE989" s="112"/>
      <c r="AF989" s="112"/>
      <c r="AG989" s="112"/>
      <c r="AH989" s="112"/>
      <c r="AI989" s="112"/>
      <c r="AJ989" s="112"/>
      <c r="AK989" s="112"/>
      <c r="AL989" s="112"/>
      <c r="AM989" s="112"/>
      <c r="AN989" s="112"/>
      <c r="AO989" s="112"/>
      <c r="AP989" s="112"/>
      <c r="AQ989" s="112"/>
      <c r="AR989" s="112"/>
    </row>
    <row r="990" spans="1:44" ht="12.75" customHeight="1" x14ac:dyDescent="0.25">
      <c r="A990" s="236"/>
      <c r="B990" s="236"/>
      <c r="C990" s="298"/>
      <c r="D990" s="300"/>
      <c r="E990" s="300"/>
      <c r="F990" s="300"/>
      <c r="G990" s="300"/>
      <c r="H990" s="300"/>
      <c r="I990" s="236"/>
      <c r="J990" s="112"/>
      <c r="K990" s="112"/>
      <c r="L990" s="112"/>
      <c r="M990" s="112"/>
      <c r="N990" s="112"/>
      <c r="O990" s="112"/>
      <c r="P990" s="112"/>
      <c r="Q990" s="112"/>
      <c r="R990" s="112"/>
      <c r="S990" s="112"/>
      <c r="T990" s="112"/>
      <c r="U990" s="112"/>
      <c r="V990" s="112"/>
      <c r="W990" s="112"/>
      <c r="X990" s="112"/>
      <c r="Y990" s="112"/>
      <c r="Z990" s="112"/>
      <c r="AA990" s="112"/>
      <c r="AB990" s="112"/>
      <c r="AC990" s="112"/>
      <c r="AD990" s="112"/>
      <c r="AE990" s="112"/>
      <c r="AF990" s="112"/>
      <c r="AG990" s="112"/>
      <c r="AH990" s="112"/>
      <c r="AI990" s="112"/>
      <c r="AJ990" s="112"/>
      <c r="AK990" s="112"/>
      <c r="AL990" s="112"/>
      <c r="AM990" s="112"/>
      <c r="AN990" s="112"/>
      <c r="AO990" s="112"/>
      <c r="AP990" s="112"/>
      <c r="AQ990" s="112"/>
      <c r="AR990" s="112"/>
    </row>
    <row r="991" spans="1:44" ht="12.75" customHeight="1" x14ac:dyDescent="0.25">
      <c r="A991" s="236"/>
      <c r="B991" s="236"/>
      <c r="C991" s="298"/>
      <c r="D991" s="300"/>
      <c r="E991" s="300"/>
      <c r="F991" s="300"/>
      <c r="G991" s="300"/>
      <c r="H991" s="300"/>
      <c r="I991" s="236"/>
      <c r="J991" s="112"/>
      <c r="K991" s="112"/>
      <c r="L991" s="112"/>
      <c r="M991" s="112"/>
      <c r="N991" s="112"/>
      <c r="O991" s="112"/>
      <c r="P991" s="112"/>
      <c r="Q991" s="112"/>
      <c r="R991" s="112"/>
      <c r="S991" s="112"/>
      <c r="T991" s="112"/>
      <c r="U991" s="112"/>
      <c r="V991" s="112"/>
      <c r="W991" s="112"/>
      <c r="X991" s="112"/>
      <c r="Y991" s="112"/>
      <c r="Z991" s="112"/>
      <c r="AA991" s="112"/>
      <c r="AB991" s="112"/>
      <c r="AC991" s="112"/>
      <c r="AD991" s="112"/>
      <c r="AE991" s="112"/>
      <c r="AF991" s="112"/>
      <c r="AG991" s="112"/>
      <c r="AH991" s="112"/>
      <c r="AI991" s="112"/>
      <c r="AJ991" s="112"/>
      <c r="AK991" s="112"/>
      <c r="AL991" s="112"/>
      <c r="AM991" s="112"/>
      <c r="AN991" s="112"/>
      <c r="AO991" s="112"/>
      <c r="AP991" s="112"/>
      <c r="AQ991" s="112"/>
      <c r="AR991" s="112"/>
    </row>
    <row r="992" spans="1:44" ht="12.75" customHeight="1" x14ac:dyDescent="0.25">
      <c r="A992" s="236"/>
      <c r="B992" s="236"/>
      <c r="C992" s="298"/>
      <c r="D992" s="300"/>
      <c r="E992" s="300"/>
      <c r="F992" s="300"/>
      <c r="G992" s="300"/>
      <c r="H992" s="300"/>
      <c r="I992" s="236"/>
      <c r="J992" s="112"/>
      <c r="K992" s="112"/>
      <c r="L992" s="112"/>
      <c r="M992" s="112"/>
      <c r="N992" s="112"/>
      <c r="O992" s="112"/>
      <c r="P992" s="112"/>
      <c r="Q992" s="112"/>
      <c r="R992" s="112"/>
      <c r="S992" s="112"/>
      <c r="T992" s="112"/>
      <c r="U992" s="112"/>
      <c r="V992" s="112"/>
      <c r="W992" s="112"/>
      <c r="X992" s="112"/>
      <c r="Y992" s="112"/>
      <c r="Z992" s="112"/>
      <c r="AA992" s="112"/>
      <c r="AB992" s="112"/>
      <c r="AC992" s="112"/>
      <c r="AD992" s="112"/>
      <c r="AE992" s="112"/>
      <c r="AF992" s="112"/>
      <c r="AG992" s="112"/>
      <c r="AH992" s="112"/>
      <c r="AI992" s="112"/>
      <c r="AJ992" s="112"/>
      <c r="AK992" s="112"/>
      <c r="AL992" s="112"/>
      <c r="AM992" s="112"/>
      <c r="AN992" s="112"/>
      <c r="AO992" s="112"/>
      <c r="AP992" s="112"/>
      <c r="AQ992" s="112"/>
      <c r="AR992" s="112"/>
    </row>
    <row r="993" spans="1:44" ht="12.75" customHeight="1" x14ac:dyDescent="0.25">
      <c r="A993" s="236"/>
      <c r="B993" s="236"/>
      <c r="C993" s="298"/>
      <c r="D993" s="300"/>
      <c r="E993" s="300"/>
      <c r="F993" s="300"/>
      <c r="G993" s="300"/>
      <c r="H993" s="300"/>
      <c r="I993" s="236"/>
      <c r="J993" s="112"/>
      <c r="K993" s="112"/>
      <c r="L993" s="112"/>
      <c r="M993" s="112"/>
      <c r="N993" s="112"/>
      <c r="O993" s="112"/>
      <c r="P993" s="112"/>
      <c r="Q993" s="112"/>
      <c r="R993" s="112"/>
      <c r="S993" s="112"/>
      <c r="T993" s="112"/>
      <c r="U993" s="112"/>
      <c r="V993" s="112"/>
      <c r="W993" s="112"/>
      <c r="X993" s="112"/>
      <c r="Y993" s="112"/>
      <c r="Z993" s="112"/>
      <c r="AA993" s="112"/>
      <c r="AB993" s="112"/>
      <c r="AC993" s="112"/>
      <c r="AD993" s="112"/>
      <c r="AE993" s="112"/>
      <c r="AF993" s="112"/>
      <c r="AG993" s="112"/>
      <c r="AH993" s="112"/>
      <c r="AI993" s="112"/>
      <c r="AJ993" s="112"/>
      <c r="AK993" s="112"/>
      <c r="AL993" s="112"/>
      <c r="AM993" s="112"/>
      <c r="AN993" s="112"/>
      <c r="AO993" s="112"/>
      <c r="AP993" s="112"/>
      <c r="AQ993" s="112"/>
      <c r="AR993" s="112"/>
    </row>
    <row r="994" spans="1:44" ht="12.75" customHeight="1" x14ac:dyDescent="0.25">
      <c r="A994" s="236"/>
      <c r="B994" s="236"/>
      <c r="C994" s="298"/>
      <c r="D994" s="300"/>
      <c r="E994" s="300"/>
      <c r="F994" s="300"/>
      <c r="G994" s="300"/>
      <c r="H994" s="300"/>
      <c r="I994" s="236"/>
      <c r="J994" s="112"/>
      <c r="K994" s="112"/>
      <c r="L994" s="112"/>
      <c r="M994" s="112"/>
      <c r="N994" s="112"/>
      <c r="O994" s="112"/>
      <c r="P994" s="112"/>
      <c r="Q994" s="112"/>
      <c r="R994" s="112"/>
      <c r="S994" s="112"/>
      <c r="T994" s="112"/>
      <c r="U994" s="112"/>
      <c r="V994" s="112"/>
      <c r="W994" s="112"/>
      <c r="X994" s="112"/>
      <c r="Y994" s="112"/>
      <c r="Z994" s="112"/>
      <c r="AA994" s="112"/>
      <c r="AB994" s="112"/>
      <c r="AC994" s="112"/>
      <c r="AD994" s="112"/>
      <c r="AE994" s="112"/>
      <c r="AF994" s="112"/>
      <c r="AG994" s="112"/>
      <c r="AH994" s="112"/>
      <c r="AI994" s="112"/>
      <c r="AJ994" s="112"/>
      <c r="AK994" s="112"/>
      <c r="AL994" s="112"/>
      <c r="AM994" s="112"/>
      <c r="AN994" s="112"/>
      <c r="AO994" s="112"/>
      <c r="AP994" s="112"/>
      <c r="AQ994" s="112"/>
      <c r="AR994" s="112"/>
    </row>
    <row r="995" spans="1:44" ht="12.75" customHeight="1" x14ac:dyDescent="0.25">
      <c r="A995" s="236"/>
      <c r="B995" s="236"/>
      <c r="C995" s="298"/>
      <c r="D995" s="300"/>
      <c r="E995" s="300"/>
      <c r="F995" s="300"/>
      <c r="G995" s="300"/>
      <c r="H995" s="300"/>
      <c r="I995" s="236"/>
      <c r="J995" s="112"/>
      <c r="K995" s="112"/>
      <c r="L995" s="112"/>
      <c r="M995" s="112"/>
      <c r="N995" s="112"/>
      <c r="O995" s="112"/>
      <c r="P995" s="112"/>
      <c r="Q995" s="112"/>
      <c r="R995" s="112"/>
      <c r="S995" s="112"/>
      <c r="T995" s="112"/>
      <c r="U995" s="112"/>
      <c r="V995" s="112"/>
      <c r="W995" s="112"/>
      <c r="X995" s="112"/>
      <c r="Y995" s="112"/>
      <c r="Z995" s="112"/>
      <c r="AA995" s="112"/>
      <c r="AB995" s="112"/>
      <c r="AC995" s="112"/>
      <c r="AD995" s="112"/>
      <c r="AE995" s="112"/>
      <c r="AF995" s="112"/>
      <c r="AG995" s="112"/>
      <c r="AH995" s="112"/>
      <c r="AI995" s="112"/>
      <c r="AJ995" s="112"/>
      <c r="AK995" s="112"/>
      <c r="AL995" s="112"/>
      <c r="AM995" s="112"/>
      <c r="AN995" s="112"/>
      <c r="AO995" s="112"/>
      <c r="AP995" s="112"/>
      <c r="AQ995" s="112"/>
      <c r="AR995" s="112"/>
    </row>
    <row r="996" spans="1:44" ht="12.75" customHeight="1" x14ac:dyDescent="0.25">
      <c r="A996" s="236"/>
      <c r="B996" s="236"/>
      <c r="C996" s="298"/>
      <c r="D996" s="300"/>
      <c r="E996" s="300"/>
      <c r="F996" s="300"/>
      <c r="G996" s="300"/>
      <c r="H996" s="300"/>
      <c r="I996" s="236"/>
      <c r="J996" s="112"/>
      <c r="K996" s="112"/>
      <c r="L996" s="112"/>
      <c r="M996" s="112"/>
      <c r="N996" s="112"/>
      <c r="O996" s="112"/>
      <c r="P996" s="112"/>
      <c r="Q996" s="112"/>
      <c r="R996" s="112"/>
      <c r="S996" s="112"/>
      <c r="T996" s="112"/>
      <c r="U996" s="112"/>
      <c r="V996" s="112"/>
      <c r="W996" s="112"/>
      <c r="X996" s="112"/>
      <c r="Y996" s="112"/>
      <c r="Z996" s="112"/>
      <c r="AA996" s="112"/>
      <c r="AB996" s="112"/>
      <c r="AC996" s="112"/>
      <c r="AD996" s="112"/>
      <c r="AE996" s="112"/>
      <c r="AF996" s="112"/>
      <c r="AG996" s="112"/>
      <c r="AH996" s="112"/>
      <c r="AI996" s="112"/>
      <c r="AJ996" s="112"/>
      <c r="AK996" s="112"/>
      <c r="AL996" s="112"/>
      <c r="AM996" s="112"/>
      <c r="AN996" s="112"/>
      <c r="AO996" s="112"/>
      <c r="AP996" s="112"/>
      <c r="AQ996" s="112"/>
      <c r="AR996" s="112"/>
    </row>
    <row r="997" spans="1:44" ht="12.75" customHeight="1" x14ac:dyDescent="0.25">
      <c r="A997" s="236"/>
      <c r="B997" s="236"/>
      <c r="C997" s="298"/>
      <c r="D997" s="300"/>
      <c r="E997" s="300"/>
      <c r="F997" s="300"/>
      <c r="G997" s="300"/>
      <c r="H997" s="300"/>
      <c r="I997" s="236"/>
      <c r="J997" s="112"/>
      <c r="K997" s="112"/>
      <c r="L997" s="112"/>
      <c r="M997" s="112"/>
      <c r="N997" s="112"/>
      <c r="O997" s="112"/>
      <c r="P997" s="112"/>
      <c r="Q997" s="112"/>
      <c r="R997" s="112"/>
      <c r="S997" s="112"/>
      <c r="T997" s="112"/>
      <c r="U997" s="112"/>
      <c r="V997" s="112"/>
      <c r="W997" s="112"/>
      <c r="X997" s="112"/>
      <c r="Y997" s="112"/>
      <c r="Z997" s="112"/>
      <c r="AA997" s="112"/>
      <c r="AB997" s="112"/>
      <c r="AC997" s="112"/>
      <c r="AD997" s="112"/>
      <c r="AE997" s="112"/>
      <c r="AF997" s="112"/>
      <c r="AG997" s="112"/>
      <c r="AH997" s="112"/>
      <c r="AI997" s="112"/>
      <c r="AJ997" s="112"/>
      <c r="AK997" s="112"/>
      <c r="AL997" s="112"/>
      <c r="AM997" s="112"/>
      <c r="AN997" s="112"/>
      <c r="AO997" s="112"/>
      <c r="AP997" s="112"/>
      <c r="AQ997" s="112"/>
      <c r="AR997" s="112"/>
    </row>
    <row r="998" spans="1:44" ht="12.75" customHeight="1" x14ac:dyDescent="0.25">
      <c r="A998" s="236"/>
      <c r="B998" s="236"/>
      <c r="C998" s="298"/>
      <c r="D998" s="300"/>
      <c r="E998" s="300"/>
      <c r="F998" s="300"/>
      <c r="G998" s="300"/>
      <c r="H998" s="300"/>
      <c r="I998" s="236"/>
      <c r="J998" s="112"/>
      <c r="K998" s="112"/>
      <c r="L998" s="112"/>
      <c r="M998" s="112"/>
      <c r="N998" s="112"/>
      <c r="O998" s="112"/>
      <c r="P998" s="112"/>
      <c r="Q998" s="112"/>
      <c r="R998" s="112"/>
      <c r="S998" s="112"/>
      <c r="T998" s="112"/>
      <c r="U998" s="112"/>
      <c r="V998" s="112"/>
      <c r="W998" s="112"/>
      <c r="X998" s="112"/>
      <c r="Y998" s="112"/>
      <c r="Z998" s="112"/>
      <c r="AA998" s="112"/>
      <c r="AB998" s="112"/>
      <c r="AC998" s="112"/>
      <c r="AD998" s="112"/>
      <c r="AE998" s="112"/>
      <c r="AF998" s="112"/>
      <c r="AG998" s="112"/>
      <c r="AH998" s="112"/>
      <c r="AI998" s="112"/>
      <c r="AJ998" s="112"/>
      <c r="AK998" s="112"/>
      <c r="AL998" s="112"/>
      <c r="AM998" s="112"/>
      <c r="AN998" s="112"/>
      <c r="AO998" s="112"/>
      <c r="AP998" s="112"/>
      <c r="AQ998" s="112"/>
      <c r="AR998" s="112"/>
    </row>
    <row r="999" spans="1:44" ht="12.75" customHeight="1" x14ac:dyDescent="0.25">
      <c r="A999" s="236"/>
      <c r="B999" s="236"/>
      <c r="C999" s="298"/>
      <c r="D999" s="300"/>
      <c r="E999" s="300"/>
      <c r="F999" s="300"/>
      <c r="G999" s="300"/>
      <c r="H999" s="300"/>
      <c r="I999" s="236"/>
      <c r="J999" s="112"/>
      <c r="K999" s="112"/>
      <c r="L999" s="112"/>
      <c r="M999" s="112"/>
      <c r="N999" s="112"/>
      <c r="O999" s="112"/>
      <c r="P999" s="112"/>
      <c r="Q999" s="112"/>
      <c r="R999" s="112"/>
      <c r="S999" s="112"/>
      <c r="T999" s="112"/>
      <c r="U999" s="112"/>
      <c r="V999" s="112"/>
      <c r="W999" s="112"/>
      <c r="X999" s="112"/>
      <c r="Y999" s="112"/>
      <c r="Z999" s="112"/>
      <c r="AA999" s="112"/>
      <c r="AB999" s="112"/>
      <c r="AC999" s="112"/>
      <c r="AD999" s="112"/>
      <c r="AE999" s="112"/>
      <c r="AF999" s="112"/>
      <c r="AG999" s="112"/>
      <c r="AH999" s="112"/>
      <c r="AI999" s="112"/>
      <c r="AJ999" s="112"/>
      <c r="AK999" s="112"/>
      <c r="AL999" s="112"/>
      <c r="AM999" s="112"/>
      <c r="AN999" s="112"/>
      <c r="AO999" s="112"/>
      <c r="AP999" s="112"/>
      <c r="AQ999" s="112"/>
      <c r="AR999" s="112"/>
    </row>
    <row r="1000" spans="1:44" ht="12.75" customHeight="1" x14ac:dyDescent="0.25">
      <c r="A1000" s="236"/>
      <c r="B1000" s="236"/>
      <c r="C1000" s="298"/>
      <c r="D1000" s="300"/>
      <c r="E1000" s="300"/>
      <c r="F1000" s="300"/>
      <c r="G1000" s="300"/>
      <c r="H1000" s="300"/>
      <c r="I1000" s="236"/>
      <c r="J1000" s="112"/>
      <c r="K1000" s="112"/>
      <c r="L1000" s="112"/>
      <c r="M1000" s="112"/>
      <c r="N1000" s="112"/>
      <c r="O1000" s="112"/>
      <c r="P1000" s="112"/>
      <c r="Q1000" s="112"/>
      <c r="R1000" s="112"/>
      <c r="S1000" s="112"/>
      <c r="T1000" s="112"/>
      <c r="U1000" s="112"/>
      <c r="V1000" s="112"/>
      <c r="W1000" s="112"/>
      <c r="X1000" s="112"/>
      <c r="Y1000" s="112"/>
      <c r="Z1000" s="112"/>
      <c r="AA1000" s="112"/>
      <c r="AB1000" s="112"/>
      <c r="AC1000" s="112"/>
      <c r="AD1000" s="112"/>
      <c r="AE1000" s="112"/>
      <c r="AF1000" s="112"/>
      <c r="AG1000" s="112"/>
      <c r="AH1000" s="112"/>
      <c r="AI1000" s="112"/>
      <c r="AJ1000" s="112"/>
      <c r="AK1000" s="112"/>
      <c r="AL1000" s="112"/>
      <c r="AM1000" s="112"/>
      <c r="AN1000" s="112"/>
      <c r="AO1000" s="112"/>
      <c r="AP1000" s="112"/>
      <c r="AQ1000" s="112"/>
      <c r="AR1000" s="112"/>
    </row>
    <row r="1001" spans="1:44" ht="12.75" customHeight="1" x14ac:dyDescent="0.25">
      <c r="A1001" s="236"/>
      <c r="B1001" s="236"/>
      <c r="C1001" s="298"/>
      <c r="D1001" s="300"/>
      <c r="E1001" s="300"/>
      <c r="F1001" s="300"/>
      <c r="G1001" s="300"/>
      <c r="H1001" s="300"/>
      <c r="I1001" s="236"/>
      <c r="J1001" s="112"/>
      <c r="K1001" s="112"/>
      <c r="L1001" s="112"/>
      <c r="M1001" s="112"/>
      <c r="N1001" s="112"/>
      <c r="O1001" s="112"/>
      <c r="P1001" s="112"/>
      <c r="Q1001" s="112"/>
      <c r="R1001" s="112"/>
      <c r="S1001" s="112"/>
      <c r="T1001" s="112"/>
      <c r="U1001" s="112"/>
      <c r="V1001" s="112"/>
      <c r="W1001" s="112"/>
      <c r="X1001" s="112"/>
      <c r="Y1001" s="112"/>
      <c r="Z1001" s="112"/>
      <c r="AA1001" s="112"/>
      <c r="AB1001" s="112"/>
      <c r="AC1001" s="112"/>
      <c r="AD1001" s="112"/>
      <c r="AE1001" s="112"/>
      <c r="AF1001" s="112"/>
      <c r="AG1001" s="112"/>
      <c r="AH1001" s="112"/>
      <c r="AI1001" s="112"/>
      <c r="AJ1001" s="112"/>
      <c r="AK1001" s="112"/>
      <c r="AL1001" s="112"/>
      <c r="AM1001" s="112"/>
      <c r="AN1001" s="112"/>
      <c r="AO1001" s="112"/>
      <c r="AP1001" s="112"/>
      <c r="AQ1001" s="112"/>
      <c r="AR1001" s="112"/>
    </row>
    <row r="1002" spans="1:44" ht="12.75" customHeight="1" x14ac:dyDescent="0.25">
      <c r="A1002" s="236"/>
      <c r="B1002" s="236"/>
      <c r="C1002" s="298"/>
      <c r="D1002" s="300"/>
      <c r="E1002" s="300"/>
      <c r="F1002" s="300"/>
      <c r="G1002" s="300"/>
      <c r="H1002" s="300"/>
      <c r="I1002" s="236"/>
      <c r="J1002" s="112"/>
      <c r="K1002" s="112"/>
      <c r="L1002" s="112"/>
      <c r="M1002" s="112"/>
      <c r="N1002" s="112"/>
      <c r="O1002" s="112"/>
      <c r="P1002" s="112"/>
      <c r="Q1002" s="112"/>
      <c r="R1002" s="112"/>
      <c r="S1002" s="112"/>
      <c r="T1002" s="112"/>
      <c r="U1002" s="112"/>
      <c r="V1002" s="112"/>
      <c r="W1002" s="112"/>
      <c r="X1002" s="112"/>
      <c r="Y1002" s="112"/>
      <c r="Z1002" s="112"/>
      <c r="AA1002" s="112"/>
      <c r="AB1002" s="112"/>
      <c r="AC1002" s="112"/>
      <c r="AD1002" s="112"/>
      <c r="AE1002" s="112"/>
      <c r="AF1002" s="112"/>
      <c r="AG1002" s="112"/>
      <c r="AH1002" s="112"/>
      <c r="AI1002" s="112"/>
      <c r="AJ1002" s="112"/>
      <c r="AK1002" s="112"/>
      <c r="AL1002" s="112"/>
      <c r="AM1002" s="112"/>
      <c r="AN1002" s="112"/>
      <c r="AO1002" s="112"/>
      <c r="AP1002" s="112"/>
      <c r="AQ1002" s="112"/>
      <c r="AR1002" s="112"/>
    </row>
    <row r="1003" spans="1:44" ht="12.75" customHeight="1" x14ac:dyDescent="0.25">
      <c r="A1003" s="236"/>
      <c r="B1003" s="236"/>
      <c r="C1003" s="298"/>
      <c r="D1003" s="300"/>
      <c r="E1003" s="300"/>
      <c r="F1003" s="300"/>
      <c r="G1003" s="300"/>
      <c r="H1003" s="300"/>
      <c r="I1003" s="236"/>
      <c r="J1003" s="112"/>
      <c r="K1003" s="112"/>
      <c r="L1003" s="112"/>
      <c r="M1003" s="112"/>
      <c r="N1003" s="112"/>
      <c r="O1003" s="112"/>
      <c r="P1003" s="112"/>
      <c r="Q1003" s="112"/>
      <c r="R1003" s="112"/>
      <c r="S1003" s="112"/>
      <c r="T1003" s="112"/>
      <c r="U1003" s="112"/>
      <c r="V1003" s="112"/>
      <c r="W1003" s="112"/>
      <c r="X1003" s="112"/>
      <c r="Y1003" s="112"/>
      <c r="Z1003" s="112"/>
      <c r="AA1003" s="112"/>
      <c r="AB1003" s="112"/>
      <c r="AC1003" s="112"/>
      <c r="AD1003" s="112"/>
      <c r="AE1003" s="112"/>
      <c r="AF1003" s="112"/>
      <c r="AG1003" s="112"/>
      <c r="AH1003" s="112"/>
      <c r="AI1003" s="112"/>
      <c r="AJ1003" s="112"/>
      <c r="AK1003" s="112"/>
      <c r="AL1003" s="112"/>
      <c r="AM1003" s="112"/>
      <c r="AN1003" s="112"/>
      <c r="AO1003" s="112"/>
      <c r="AP1003" s="112"/>
      <c r="AQ1003" s="112"/>
      <c r="AR1003" s="112"/>
    </row>
    <row r="1004" spans="1:44" ht="12.75" customHeight="1" x14ac:dyDescent="0.25">
      <c r="A1004" s="236"/>
      <c r="B1004" s="236"/>
      <c r="C1004" s="298"/>
      <c r="D1004" s="300"/>
      <c r="E1004" s="300"/>
      <c r="F1004" s="300"/>
      <c r="G1004" s="300"/>
      <c r="H1004" s="300"/>
      <c r="I1004" s="236"/>
      <c r="J1004" s="112"/>
      <c r="K1004" s="112"/>
      <c r="L1004" s="112"/>
      <c r="M1004" s="112"/>
      <c r="N1004" s="112"/>
      <c r="O1004" s="112"/>
      <c r="P1004" s="112"/>
      <c r="Q1004" s="112"/>
      <c r="R1004" s="112"/>
      <c r="S1004" s="112"/>
      <c r="T1004" s="112"/>
      <c r="U1004" s="112"/>
      <c r="V1004" s="112"/>
      <c r="W1004" s="112"/>
      <c r="X1004" s="112"/>
      <c r="Y1004" s="112"/>
      <c r="Z1004" s="112"/>
      <c r="AA1004" s="112"/>
      <c r="AB1004" s="112"/>
      <c r="AC1004" s="112"/>
      <c r="AD1004" s="112"/>
      <c r="AE1004" s="112"/>
      <c r="AF1004" s="112"/>
      <c r="AG1004" s="112"/>
      <c r="AH1004" s="112"/>
      <c r="AI1004" s="112"/>
      <c r="AJ1004" s="112"/>
      <c r="AK1004" s="112"/>
      <c r="AL1004" s="112"/>
      <c r="AM1004" s="112"/>
      <c r="AN1004" s="112"/>
      <c r="AO1004" s="112"/>
      <c r="AP1004" s="112"/>
      <c r="AQ1004" s="112"/>
      <c r="AR1004" s="112"/>
    </row>
    <row r="1005" spans="1:44" ht="12.75" customHeight="1" x14ac:dyDescent="0.25">
      <c r="A1005" s="236"/>
      <c r="B1005" s="236"/>
      <c r="C1005" s="298"/>
      <c r="D1005" s="300"/>
      <c r="E1005" s="300"/>
      <c r="F1005" s="300"/>
      <c r="G1005" s="300"/>
      <c r="H1005" s="300"/>
      <c r="I1005" s="236"/>
      <c r="J1005" s="112"/>
      <c r="K1005" s="112"/>
      <c r="L1005" s="112"/>
      <c r="M1005" s="112"/>
      <c r="N1005" s="112"/>
      <c r="O1005" s="112"/>
      <c r="P1005" s="112"/>
      <c r="Q1005" s="112"/>
      <c r="R1005" s="112"/>
      <c r="S1005" s="112"/>
      <c r="T1005" s="112"/>
      <c r="U1005" s="112"/>
      <c r="V1005" s="112"/>
      <c r="W1005" s="112"/>
      <c r="X1005" s="112"/>
      <c r="Y1005" s="112"/>
      <c r="Z1005" s="112"/>
      <c r="AA1005" s="112"/>
      <c r="AB1005" s="112"/>
      <c r="AC1005" s="112"/>
      <c r="AD1005" s="112"/>
      <c r="AE1005" s="112"/>
      <c r="AF1005" s="112"/>
      <c r="AG1005" s="112"/>
      <c r="AH1005" s="112"/>
      <c r="AI1005" s="112"/>
      <c r="AJ1005" s="112"/>
      <c r="AK1005" s="112"/>
      <c r="AL1005" s="112"/>
      <c r="AM1005" s="112"/>
      <c r="AN1005" s="112"/>
      <c r="AO1005" s="112"/>
      <c r="AP1005" s="112"/>
      <c r="AQ1005" s="112"/>
      <c r="AR1005" s="112"/>
    </row>
    <row r="1006" spans="1:44" ht="12.75" customHeight="1" x14ac:dyDescent="0.25">
      <c r="A1006" s="236"/>
      <c r="B1006" s="236"/>
      <c r="C1006" s="298"/>
      <c r="D1006" s="300"/>
      <c r="E1006" s="300"/>
      <c r="F1006" s="300"/>
      <c r="G1006" s="300"/>
      <c r="H1006" s="300"/>
      <c r="I1006" s="236"/>
      <c r="J1006" s="112"/>
      <c r="K1006" s="112"/>
      <c r="L1006" s="112"/>
      <c r="M1006" s="112"/>
      <c r="N1006" s="112"/>
      <c r="O1006" s="112"/>
      <c r="P1006" s="112"/>
      <c r="Q1006" s="112"/>
      <c r="R1006" s="112"/>
      <c r="S1006" s="112"/>
      <c r="T1006" s="112"/>
      <c r="U1006" s="112"/>
      <c r="V1006" s="112"/>
      <c r="W1006" s="112"/>
      <c r="X1006" s="112"/>
      <c r="Y1006" s="112"/>
      <c r="Z1006" s="112"/>
      <c r="AA1006" s="112"/>
      <c r="AB1006" s="112"/>
      <c r="AC1006" s="112"/>
      <c r="AD1006" s="112"/>
      <c r="AE1006" s="112"/>
      <c r="AF1006" s="112"/>
      <c r="AG1006" s="112"/>
      <c r="AH1006" s="112"/>
      <c r="AI1006" s="112"/>
      <c r="AJ1006" s="112"/>
      <c r="AK1006" s="112"/>
      <c r="AL1006" s="112"/>
      <c r="AM1006" s="112"/>
      <c r="AN1006" s="112"/>
      <c r="AO1006" s="112"/>
      <c r="AP1006" s="112"/>
      <c r="AQ1006" s="112"/>
      <c r="AR1006" s="112"/>
    </row>
    <row r="1007" spans="1:44" ht="12.75" customHeight="1" x14ac:dyDescent="0.25">
      <c r="A1007" s="236"/>
      <c r="B1007" s="236"/>
      <c r="C1007" s="298"/>
      <c r="D1007" s="300"/>
      <c r="E1007" s="300"/>
      <c r="F1007" s="300"/>
      <c r="G1007" s="300"/>
      <c r="H1007" s="300"/>
      <c r="I1007" s="236"/>
      <c r="J1007" s="112"/>
      <c r="K1007" s="112"/>
      <c r="L1007" s="112"/>
      <c r="M1007" s="112"/>
      <c r="N1007" s="112"/>
      <c r="O1007" s="112"/>
      <c r="P1007" s="112"/>
      <c r="Q1007" s="112"/>
      <c r="R1007" s="112"/>
      <c r="S1007" s="112"/>
      <c r="T1007" s="112"/>
      <c r="U1007" s="112"/>
      <c r="V1007" s="112"/>
      <c r="W1007" s="112"/>
      <c r="X1007" s="112"/>
      <c r="Y1007" s="112"/>
      <c r="Z1007" s="112"/>
      <c r="AA1007" s="112"/>
      <c r="AB1007" s="112"/>
      <c r="AC1007" s="112"/>
      <c r="AD1007" s="112"/>
      <c r="AE1007" s="112"/>
      <c r="AF1007" s="112"/>
      <c r="AG1007" s="112"/>
      <c r="AH1007" s="112"/>
      <c r="AI1007" s="112"/>
      <c r="AJ1007" s="112"/>
      <c r="AK1007" s="112"/>
      <c r="AL1007" s="112"/>
      <c r="AM1007" s="112"/>
      <c r="AN1007" s="112"/>
      <c r="AO1007" s="112"/>
      <c r="AP1007" s="112"/>
      <c r="AQ1007" s="112"/>
      <c r="AR1007" s="112"/>
    </row>
    <row r="1008" spans="1:44" ht="12.75" customHeight="1" x14ac:dyDescent="0.25">
      <c r="A1008" s="236"/>
      <c r="B1008" s="236"/>
      <c r="C1008" s="298"/>
      <c r="D1008" s="300"/>
      <c r="E1008" s="300"/>
      <c r="F1008" s="300"/>
      <c r="G1008" s="300"/>
      <c r="H1008" s="300"/>
      <c r="I1008" s="236"/>
      <c r="J1008" s="112"/>
      <c r="K1008" s="112"/>
      <c r="L1008" s="112"/>
      <c r="M1008" s="112"/>
      <c r="N1008" s="112"/>
      <c r="O1008" s="112"/>
      <c r="P1008" s="112"/>
      <c r="Q1008" s="112"/>
      <c r="R1008" s="112"/>
      <c r="S1008" s="112"/>
      <c r="T1008" s="112"/>
      <c r="U1008" s="112"/>
      <c r="V1008" s="112"/>
      <c r="W1008" s="112"/>
      <c r="X1008" s="112"/>
      <c r="Y1008" s="112"/>
      <c r="Z1008" s="112"/>
      <c r="AA1008" s="112"/>
      <c r="AB1008" s="112"/>
      <c r="AC1008" s="112"/>
      <c r="AD1008" s="112"/>
      <c r="AE1008" s="112"/>
      <c r="AF1008" s="112"/>
      <c r="AG1008" s="112"/>
      <c r="AH1008" s="112"/>
      <c r="AI1008" s="112"/>
      <c r="AJ1008" s="112"/>
      <c r="AK1008" s="112"/>
      <c r="AL1008" s="112"/>
      <c r="AM1008" s="112"/>
      <c r="AN1008" s="112"/>
      <c r="AO1008" s="112"/>
      <c r="AP1008" s="112"/>
      <c r="AQ1008" s="112"/>
      <c r="AR1008" s="112"/>
    </row>
    <row r="1009" spans="1:44" ht="12.75" customHeight="1" x14ac:dyDescent="0.25">
      <c r="A1009" s="236"/>
      <c r="B1009" s="236"/>
      <c r="C1009" s="298"/>
      <c r="D1009" s="300"/>
      <c r="E1009" s="300"/>
      <c r="F1009" s="300"/>
      <c r="G1009" s="300"/>
      <c r="H1009" s="300"/>
      <c r="I1009" s="236"/>
      <c r="J1009" s="112"/>
      <c r="K1009" s="112"/>
      <c r="L1009" s="112"/>
      <c r="M1009" s="112"/>
      <c r="N1009" s="112"/>
      <c r="O1009" s="112"/>
      <c r="P1009" s="112"/>
      <c r="Q1009" s="112"/>
      <c r="R1009" s="112"/>
      <c r="S1009" s="112"/>
      <c r="T1009" s="112"/>
      <c r="U1009" s="112"/>
      <c r="V1009" s="112"/>
      <c r="W1009" s="112"/>
      <c r="X1009" s="112"/>
      <c r="Y1009" s="112"/>
      <c r="Z1009" s="112"/>
      <c r="AA1009" s="112"/>
      <c r="AB1009" s="112"/>
      <c r="AC1009" s="112"/>
      <c r="AD1009" s="112"/>
      <c r="AE1009" s="112"/>
      <c r="AF1009" s="112"/>
      <c r="AG1009" s="112"/>
      <c r="AH1009" s="112"/>
      <c r="AI1009" s="112"/>
      <c r="AJ1009" s="112"/>
      <c r="AK1009" s="112"/>
      <c r="AL1009" s="112"/>
      <c r="AM1009" s="112"/>
      <c r="AN1009" s="112"/>
      <c r="AO1009" s="112"/>
      <c r="AP1009" s="112"/>
      <c r="AQ1009" s="112"/>
      <c r="AR1009" s="112"/>
    </row>
    <row r="1010" spans="1:44" ht="12.75" customHeight="1" x14ac:dyDescent="0.25">
      <c r="A1010" s="236"/>
      <c r="B1010" s="236"/>
      <c r="C1010" s="298"/>
      <c r="D1010" s="300"/>
      <c r="E1010" s="300"/>
      <c r="F1010" s="300"/>
      <c r="G1010" s="300"/>
      <c r="H1010" s="300"/>
      <c r="I1010" s="236"/>
      <c r="J1010" s="112"/>
      <c r="K1010" s="112"/>
      <c r="L1010" s="112"/>
      <c r="M1010" s="112"/>
      <c r="N1010" s="112"/>
      <c r="O1010" s="112"/>
      <c r="P1010" s="112"/>
      <c r="Q1010" s="112"/>
      <c r="R1010" s="112"/>
      <c r="S1010" s="112"/>
      <c r="T1010" s="112"/>
      <c r="U1010" s="112"/>
      <c r="V1010" s="112"/>
      <c r="W1010" s="112"/>
      <c r="X1010" s="112"/>
      <c r="Y1010" s="112"/>
      <c r="Z1010" s="112"/>
      <c r="AA1010" s="112"/>
      <c r="AB1010" s="112"/>
      <c r="AC1010" s="112"/>
      <c r="AD1010" s="112"/>
      <c r="AE1010" s="112"/>
      <c r="AF1010" s="112"/>
      <c r="AG1010" s="112"/>
      <c r="AH1010" s="112"/>
      <c r="AI1010" s="112"/>
      <c r="AJ1010" s="112"/>
      <c r="AK1010" s="112"/>
      <c r="AL1010" s="112"/>
      <c r="AM1010" s="112"/>
      <c r="AN1010" s="112"/>
      <c r="AO1010" s="112"/>
      <c r="AP1010" s="112"/>
      <c r="AQ1010" s="112"/>
      <c r="AR1010" s="112"/>
    </row>
    <row r="1011" spans="1:44" ht="12.75" customHeight="1" x14ac:dyDescent="0.25">
      <c r="A1011" s="236"/>
      <c r="B1011" s="236"/>
      <c r="C1011" s="298"/>
      <c r="D1011" s="300"/>
      <c r="E1011" s="300"/>
      <c r="F1011" s="300"/>
      <c r="G1011" s="300"/>
      <c r="H1011" s="300"/>
      <c r="I1011" s="236"/>
      <c r="J1011" s="112"/>
      <c r="K1011" s="112"/>
      <c r="L1011" s="112"/>
      <c r="M1011" s="112"/>
      <c r="N1011" s="112"/>
      <c r="O1011" s="112"/>
      <c r="P1011" s="112"/>
      <c r="Q1011" s="112"/>
      <c r="R1011" s="112"/>
      <c r="S1011" s="112"/>
      <c r="T1011" s="112"/>
      <c r="U1011" s="112"/>
      <c r="V1011" s="112"/>
      <c r="W1011" s="112"/>
      <c r="X1011" s="112"/>
      <c r="Y1011" s="112"/>
      <c r="Z1011" s="112"/>
      <c r="AA1011" s="112"/>
      <c r="AB1011" s="112"/>
      <c r="AC1011" s="112"/>
      <c r="AD1011" s="112"/>
      <c r="AE1011" s="112"/>
      <c r="AF1011" s="112"/>
      <c r="AG1011" s="112"/>
      <c r="AH1011" s="112"/>
      <c r="AI1011" s="112"/>
      <c r="AJ1011" s="112"/>
      <c r="AK1011" s="112"/>
      <c r="AL1011" s="112"/>
      <c r="AM1011" s="112"/>
      <c r="AN1011" s="112"/>
      <c r="AO1011" s="112"/>
      <c r="AP1011" s="112"/>
      <c r="AQ1011" s="112"/>
      <c r="AR1011" s="112"/>
    </row>
    <row r="1012" spans="1:44" ht="12.75" customHeight="1" x14ac:dyDescent="0.25">
      <c r="A1012" s="236"/>
      <c r="B1012" s="236"/>
      <c r="C1012" s="298"/>
      <c r="D1012" s="300"/>
      <c r="E1012" s="300"/>
      <c r="F1012" s="300"/>
      <c r="G1012" s="300"/>
      <c r="H1012" s="300"/>
      <c r="I1012" s="236"/>
      <c r="J1012" s="112"/>
      <c r="K1012" s="112"/>
      <c r="L1012" s="112"/>
      <c r="M1012" s="112"/>
      <c r="N1012" s="112"/>
      <c r="O1012" s="112"/>
      <c r="P1012" s="112"/>
      <c r="Q1012" s="112"/>
      <c r="R1012" s="112"/>
      <c r="S1012" s="112"/>
      <c r="T1012" s="112"/>
      <c r="U1012" s="112"/>
      <c r="V1012" s="112"/>
      <c r="W1012" s="112"/>
      <c r="X1012" s="112"/>
      <c r="Y1012" s="112"/>
      <c r="Z1012" s="112"/>
      <c r="AA1012" s="112"/>
      <c r="AB1012" s="112"/>
      <c r="AC1012" s="112"/>
      <c r="AD1012" s="112"/>
      <c r="AE1012" s="112"/>
      <c r="AF1012" s="112"/>
      <c r="AG1012" s="112"/>
      <c r="AH1012" s="112"/>
      <c r="AI1012" s="112"/>
      <c r="AJ1012" s="112"/>
      <c r="AK1012" s="112"/>
      <c r="AL1012" s="112"/>
      <c r="AM1012" s="112"/>
      <c r="AN1012" s="112"/>
      <c r="AO1012" s="112"/>
      <c r="AP1012" s="112"/>
      <c r="AQ1012" s="112"/>
      <c r="AR1012" s="112"/>
    </row>
    <row r="1013" spans="1:44" ht="12.75" customHeight="1" x14ac:dyDescent="0.25">
      <c r="A1013" s="236"/>
      <c r="B1013" s="236"/>
      <c r="C1013" s="298"/>
      <c r="D1013" s="300"/>
      <c r="E1013" s="300"/>
      <c r="F1013" s="300"/>
      <c r="G1013" s="300"/>
      <c r="H1013" s="300"/>
      <c r="I1013" s="236"/>
      <c r="J1013" s="112"/>
      <c r="K1013" s="112"/>
      <c r="L1013" s="112"/>
      <c r="M1013" s="112"/>
      <c r="N1013" s="112"/>
      <c r="O1013" s="112"/>
      <c r="P1013" s="112"/>
      <c r="Q1013" s="112"/>
      <c r="R1013" s="112"/>
      <c r="S1013" s="112"/>
      <c r="T1013" s="112"/>
      <c r="U1013" s="112"/>
      <c r="V1013" s="112"/>
      <c r="W1013" s="112"/>
      <c r="X1013" s="112"/>
      <c r="Y1013" s="112"/>
      <c r="Z1013" s="112"/>
      <c r="AA1013" s="112"/>
      <c r="AB1013" s="112"/>
      <c r="AC1013" s="112"/>
      <c r="AD1013" s="112"/>
      <c r="AE1013" s="112"/>
      <c r="AF1013" s="112"/>
      <c r="AG1013" s="112"/>
      <c r="AH1013" s="112"/>
      <c r="AI1013" s="112"/>
      <c r="AJ1013" s="112"/>
      <c r="AK1013" s="112"/>
      <c r="AL1013" s="112"/>
      <c r="AM1013" s="112"/>
      <c r="AN1013" s="112"/>
      <c r="AO1013" s="112"/>
      <c r="AP1013" s="112"/>
      <c r="AQ1013" s="112"/>
      <c r="AR1013" s="112"/>
    </row>
    <row r="1014" spans="1:44" ht="12.75" customHeight="1" x14ac:dyDescent="0.25">
      <c r="A1014" s="236"/>
      <c r="B1014" s="236"/>
      <c r="C1014" s="298"/>
      <c r="D1014" s="300"/>
      <c r="E1014" s="300"/>
      <c r="F1014" s="300"/>
      <c r="G1014" s="300"/>
      <c r="H1014" s="300"/>
      <c r="I1014" s="236"/>
      <c r="J1014" s="112"/>
      <c r="K1014" s="112"/>
      <c r="L1014" s="112"/>
      <c r="M1014" s="112"/>
      <c r="N1014" s="112"/>
      <c r="O1014" s="112"/>
      <c r="P1014" s="112"/>
      <c r="Q1014" s="112"/>
      <c r="R1014" s="112"/>
      <c r="S1014" s="112"/>
      <c r="T1014" s="112"/>
      <c r="U1014" s="112"/>
      <c r="V1014" s="112"/>
      <c r="W1014" s="112"/>
      <c r="X1014" s="112"/>
      <c r="Y1014" s="112"/>
      <c r="Z1014" s="112"/>
      <c r="AA1014" s="112"/>
      <c r="AB1014" s="112"/>
      <c r="AC1014" s="112"/>
      <c r="AD1014" s="112"/>
      <c r="AE1014" s="112"/>
      <c r="AF1014" s="112"/>
      <c r="AG1014" s="112"/>
      <c r="AH1014" s="112"/>
      <c r="AI1014" s="112"/>
      <c r="AJ1014" s="112"/>
      <c r="AK1014" s="112"/>
      <c r="AL1014" s="112"/>
      <c r="AM1014" s="112"/>
      <c r="AN1014" s="112"/>
      <c r="AO1014" s="112"/>
      <c r="AP1014" s="112"/>
      <c r="AQ1014" s="112"/>
      <c r="AR1014" s="112"/>
    </row>
    <row r="1015" spans="1:44" ht="12.75" customHeight="1" x14ac:dyDescent="0.25">
      <c r="A1015" s="236"/>
      <c r="B1015" s="236"/>
      <c r="C1015" s="298"/>
      <c r="D1015" s="300"/>
      <c r="E1015" s="300"/>
      <c r="F1015" s="300"/>
      <c r="G1015" s="300"/>
      <c r="H1015" s="300"/>
      <c r="I1015" s="236"/>
      <c r="J1015" s="112"/>
      <c r="K1015" s="112"/>
      <c r="L1015" s="112"/>
      <c r="M1015" s="112"/>
      <c r="N1015" s="112"/>
      <c r="O1015" s="112"/>
      <c r="P1015" s="112"/>
      <c r="Q1015" s="112"/>
      <c r="R1015" s="112"/>
      <c r="S1015" s="112"/>
      <c r="T1015" s="112"/>
      <c r="U1015" s="112"/>
      <c r="V1015" s="112"/>
      <c r="W1015" s="112"/>
      <c r="X1015" s="112"/>
      <c r="Y1015" s="112"/>
      <c r="Z1015" s="112"/>
      <c r="AA1015" s="112"/>
      <c r="AB1015" s="112"/>
      <c r="AC1015" s="112"/>
      <c r="AD1015" s="112"/>
      <c r="AE1015" s="112"/>
      <c r="AF1015" s="112"/>
      <c r="AG1015" s="112"/>
      <c r="AH1015" s="112"/>
      <c r="AI1015" s="112"/>
      <c r="AJ1015" s="112"/>
      <c r="AK1015" s="112"/>
      <c r="AL1015" s="112"/>
      <c r="AM1015" s="112"/>
      <c r="AN1015" s="112"/>
      <c r="AO1015" s="112"/>
      <c r="AP1015" s="112"/>
      <c r="AQ1015" s="112"/>
      <c r="AR1015" s="112"/>
    </row>
    <row r="1016" spans="1:44" ht="12.75" customHeight="1" x14ac:dyDescent="0.25">
      <c r="A1016" s="236"/>
      <c r="B1016" s="236"/>
      <c r="C1016" s="298"/>
      <c r="D1016" s="300"/>
      <c r="E1016" s="300"/>
      <c r="F1016" s="300"/>
      <c r="G1016" s="300"/>
      <c r="H1016" s="300"/>
      <c r="I1016" s="236"/>
      <c r="J1016" s="112"/>
      <c r="K1016" s="112"/>
      <c r="L1016" s="112"/>
      <c r="M1016" s="112"/>
      <c r="N1016" s="112"/>
      <c r="O1016" s="112"/>
      <c r="P1016" s="112"/>
      <c r="Q1016" s="112"/>
      <c r="R1016" s="112"/>
      <c r="S1016" s="112"/>
      <c r="T1016" s="112"/>
      <c r="U1016" s="112"/>
      <c r="V1016" s="112"/>
      <c r="W1016" s="112"/>
      <c r="X1016" s="112"/>
      <c r="Y1016" s="112"/>
      <c r="Z1016" s="112"/>
      <c r="AA1016" s="112"/>
      <c r="AB1016" s="112"/>
      <c r="AC1016" s="112"/>
      <c r="AD1016" s="112"/>
      <c r="AE1016" s="112"/>
      <c r="AF1016" s="112"/>
      <c r="AG1016" s="112"/>
      <c r="AH1016" s="112"/>
      <c r="AI1016" s="112"/>
      <c r="AJ1016" s="112"/>
      <c r="AK1016" s="112"/>
      <c r="AL1016" s="112"/>
      <c r="AM1016" s="112"/>
      <c r="AN1016" s="112"/>
      <c r="AO1016" s="112"/>
      <c r="AP1016" s="112"/>
      <c r="AQ1016" s="112"/>
      <c r="AR1016" s="112"/>
    </row>
    <row r="1017" spans="1:44" ht="12.75" customHeight="1" x14ac:dyDescent="0.25">
      <c r="A1017" s="236"/>
      <c r="B1017" s="236"/>
      <c r="C1017" s="298"/>
      <c r="D1017" s="300"/>
      <c r="E1017" s="300"/>
      <c r="F1017" s="300"/>
      <c r="G1017" s="300"/>
      <c r="H1017" s="300"/>
      <c r="I1017" s="236"/>
      <c r="J1017" s="112"/>
      <c r="K1017" s="112"/>
      <c r="L1017" s="112"/>
      <c r="M1017" s="112"/>
      <c r="N1017" s="112"/>
      <c r="O1017" s="112"/>
      <c r="P1017" s="112"/>
      <c r="Q1017" s="112"/>
      <c r="R1017" s="112"/>
      <c r="S1017" s="112"/>
      <c r="T1017" s="112"/>
      <c r="U1017" s="112"/>
      <c r="V1017" s="112"/>
      <c r="W1017" s="112"/>
      <c r="X1017" s="112"/>
      <c r="Y1017" s="112"/>
      <c r="Z1017" s="112"/>
      <c r="AA1017" s="112"/>
      <c r="AB1017" s="112"/>
      <c r="AC1017" s="112"/>
      <c r="AD1017" s="112"/>
      <c r="AE1017" s="112"/>
      <c r="AF1017" s="112"/>
      <c r="AG1017" s="112"/>
      <c r="AH1017" s="112"/>
      <c r="AI1017" s="112"/>
      <c r="AJ1017" s="112"/>
      <c r="AK1017" s="112"/>
      <c r="AL1017" s="112"/>
      <c r="AM1017" s="112"/>
      <c r="AN1017" s="112"/>
      <c r="AO1017" s="112"/>
      <c r="AP1017" s="112"/>
      <c r="AQ1017" s="112"/>
      <c r="AR1017" s="112"/>
    </row>
    <row r="1018" spans="1:44" ht="12.75" customHeight="1" x14ac:dyDescent="0.25">
      <c r="A1018" s="236"/>
      <c r="B1018" s="236"/>
      <c r="C1018" s="298"/>
      <c r="D1018" s="300"/>
      <c r="E1018" s="300"/>
      <c r="F1018" s="300"/>
      <c r="G1018" s="300"/>
      <c r="H1018" s="300"/>
      <c r="I1018" s="236"/>
      <c r="J1018" s="112"/>
      <c r="K1018" s="112"/>
      <c r="L1018" s="112"/>
      <c r="M1018" s="112"/>
      <c r="N1018" s="112"/>
      <c r="O1018" s="112"/>
      <c r="P1018" s="112"/>
      <c r="Q1018" s="112"/>
      <c r="R1018" s="112"/>
      <c r="S1018" s="112"/>
      <c r="T1018" s="112"/>
      <c r="U1018" s="112"/>
      <c r="V1018" s="112"/>
      <c r="W1018" s="112"/>
      <c r="X1018" s="112"/>
      <c r="Y1018" s="112"/>
      <c r="Z1018" s="112"/>
      <c r="AA1018" s="112"/>
      <c r="AB1018" s="112"/>
      <c r="AC1018" s="112"/>
      <c r="AD1018" s="112"/>
      <c r="AE1018" s="112"/>
      <c r="AF1018" s="112"/>
      <c r="AG1018" s="112"/>
      <c r="AH1018" s="112"/>
      <c r="AI1018" s="112"/>
      <c r="AJ1018" s="112"/>
      <c r="AK1018" s="112"/>
      <c r="AL1018" s="112"/>
      <c r="AM1018" s="112"/>
      <c r="AN1018" s="112"/>
      <c r="AO1018" s="112"/>
      <c r="AP1018" s="112"/>
      <c r="AQ1018" s="112"/>
      <c r="AR1018" s="112"/>
    </row>
    <row r="1019" spans="1:44" ht="12.75" customHeight="1" x14ac:dyDescent="0.25">
      <c r="A1019" s="236"/>
      <c r="B1019" s="236"/>
      <c r="C1019" s="298"/>
      <c r="D1019" s="300"/>
      <c r="E1019" s="300"/>
      <c r="F1019" s="300"/>
      <c r="G1019" s="300"/>
      <c r="H1019" s="300"/>
      <c r="I1019" s="236"/>
      <c r="J1019" s="112"/>
      <c r="K1019" s="112"/>
      <c r="L1019" s="112"/>
      <c r="M1019" s="112"/>
      <c r="N1019" s="112"/>
      <c r="O1019" s="112"/>
      <c r="P1019" s="112"/>
      <c r="Q1019" s="112"/>
      <c r="R1019" s="112"/>
      <c r="S1019" s="112"/>
      <c r="T1019" s="112"/>
      <c r="U1019" s="112"/>
      <c r="V1019" s="112"/>
      <c r="W1019" s="112"/>
      <c r="X1019" s="112"/>
      <c r="Y1019" s="112"/>
      <c r="Z1019" s="112"/>
      <c r="AA1019" s="112"/>
      <c r="AB1019" s="112"/>
      <c r="AC1019" s="112"/>
      <c r="AD1019" s="112"/>
      <c r="AE1019" s="112"/>
      <c r="AF1019" s="112"/>
      <c r="AG1019" s="112"/>
      <c r="AH1019" s="112"/>
      <c r="AI1019" s="112"/>
      <c r="AJ1019" s="112"/>
      <c r="AK1019" s="112"/>
      <c r="AL1019" s="112"/>
      <c r="AM1019" s="112"/>
      <c r="AN1019" s="112"/>
      <c r="AO1019" s="112"/>
      <c r="AP1019" s="112"/>
      <c r="AQ1019" s="112"/>
      <c r="AR1019" s="112"/>
    </row>
    <row r="1020" spans="1:44" ht="12.75" customHeight="1" x14ac:dyDescent="0.25">
      <c r="A1020" s="236"/>
      <c r="B1020" s="236"/>
      <c r="C1020" s="298"/>
      <c r="D1020" s="300"/>
      <c r="E1020" s="300"/>
      <c r="F1020" s="300"/>
      <c r="G1020" s="300"/>
      <c r="H1020" s="300"/>
      <c r="I1020" s="236"/>
      <c r="J1020" s="112"/>
      <c r="K1020" s="112"/>
      <c r="L1020" s="112"/>
      <c r="M1020" s="112"/>
      <c r="N1020" s="112"/>
      <c r="O1020" s="112"/>
      <c r="P1020" s="112"/>
      <c r="Q1020" s="112"/>
      <c r="R1020" s="112"/>
      <c r="S1020" s="112"/>
      <c r="T1020" s="112"/>
      <c r="U1020" s="112"/>
      <c r="V1020" s="112"/>
      <c r="W1020" s="112"/>
      <c r="X1020" s="112"/>
      <c r="Y1020" s="112"/>
      <c r="Z1020" s="112"/>
      <c r="AA1020" s="112"/>
      <c r="AB1020" s="112"/>
      <c r="AC1020" s="112"/>
      <c r="AD1020" s="112"/>
      <c r="AE1020" s="112"/>
      <c r="AF1020" s="112"/>
      <c r="AG1020" s="112"/>
      <c r="AH1020" s="112"/>
      <c r="AI1020" s="112"/>
      <c r="AJ1020" s="112"/>
      <c r="AK1020" s="112"/>
      <c r="AL1020" s="112"/>
      <c r="AM1020" s="112"/>
      <c r="AN1020" s="112"/>
      <c r="AO1020" s="112"/>
      <c r="AP1020" s="112"/>
      <c r="AQ1020" s="112"/>
      <c r="AR1020" s="112"/>
    </row>
    <row r="1021" spans="1:44" ht="12.75" customHeight="1" x14ac:dyDescent="0.25">
      <c r="A1021" s="236"/>
      <c r="B1021" s="236"/>
      <c r="C1021" s="298"/>
      <c r="D1021" s="300"/>
      <c r="E1021" s="300"/>
      <c r="F1021" s="300"/>
      <c r="G1021" s="300"/>
      <c r="H1021" s="300"/>
      <c r="I1021" s="236"/>
      <c r="J1021" s="112"/>
      <c r="K1021" s="112"/>
      <c r="L1021" s="112"/>
      <c r="M1021" s="112"/>
      <c r="N1021" s="112"/>
      <c r="O1021" s="112"/>
      <c r="P1021" s="112"/>
      <c r="Q1021" s="112"/>
      <c r="R1021" s="112"/>
      <c r="S1021" s="112"/>
      <c r="T1021" s="112"/>
      <c r="U1021" s="112"/>
      <c r="V1021" s="112"/>
      <c r="W1021" s="112"/>
      <c r="X1021" s="112"/>
      <c r="Y1021" s="112"/>
      <c r="Z1021" s="112"/>
      <c r="AA1021" s="112"/>
      <c r="AB1021" s="112"/>
      <c r="AC1021" s="112"/>
      <c r="AD1021" s="112"/>
      <c r="AE1021" s="112"/>
      <c r="AF1021" s="112"/>
      <c r="AG1021" s="112"/>
      <c r="AH1021" s="112"/>
      <c r="AI1021" s="112"/>
      <c r="AJ1021" s="112"/>
      <c r="AK1021" s="112"/>
      <c r="AL1021" s="112"/>
      <c r="AM1021" s="112"/>
      <c r="AN1021" s="112"/>
      <c r="AO1021" s="112"/>
      <c r="AP1021" s="112"/>
      <c r="AQ1021" s="112"/>
      <c r="AR1021" s="112"/>
    </row>
    <row r="1022" spans="1:44" ht="12.75" customHeight="1" x14ac:dyDescent="0.25">
      <c r="A1022" s="236"/>
      <c r="B1022" s="236"/>
      <c r="C1022" s="298"/>
      <c r="D1022" s="300"/>
      <c r="E1022" s="300"/>
      <c r="F1022" s="300"/>
      <c r="G1022" s="300"/>
      <c r="H1022" s="300"/>
      <c r="I1022" s="236"/>
      <c r="J1022" s="112"/>
      <c r="K1022" s="112"/>
      <c r="L1022" s="112"/>
      <c r="M1022" s="112"/>
      <c r="N1022" s="112"/>
      <c r="O1022" s="112"/>
      <c r="P1022" s="112"/>
      <c r="Q1022" s="112"/>
      <c r="R1022" s="112"/>
      <c r="S1022" s="112"/>
      <c r="T1022" s="112"/>
      <c r="U1022" s="112"/>
      <c r="V1022" s="112"/>
      <c r="W1022" s="112"/>
      <c r="X1022" s="112"/>
      <c r="Y1022" s="112"/>
      <c r="Z1022" s="112"/>
      <c r="AA1022" s="112"/>
      <c r="AB1022" s="112"/>
      <c r="AC1022" s="112"/>
      <c r="AD1022" s="112"/>
      <c r="AE1022" s="112"/>
      <c r="AF1022" s="112"/>
      <c r="AG1022" s="112"/>
      <c r="AH1022" s="112"/>
      <c r="AI1022" s="112"/>
      <c r="AJ1022" s="112"/>
      <c r="AK1022" s="112"/>
      <c r="AL1022" s="112"/>
      <c r="AM1022" s="112"/>
      <c r="AN1022" s="112"/>
      <c r="AO1022" s="112"/>
      <c r="AP1022" s="112"/>
      <c r="AQ1022" s="112"/>
      <c r="AR1022" s="112"/>
    </row>
    <row r="1023" spans="1:44" ht="12.75" customHeight="1" x14ac:dyDescent="0.25">
      <c r="A1023" s="236"/>
      <c r="B1023" s="236"/>
      <c r="C1023" s="298"/>
      <c r="D1023" s="300"/>
      <c r="E1023" s="300"/>
      <c r="F1023" s="300"/>
      <c r="G1023" s="300"/>
      <c r="H1023" s="300"/>
      <c r="I1023" s="236"/>
      <c r="J1023" s="112"/>
      <c r="K1023" s="112"/>
      <c r="L1023" s="112"/>
      <c r="M1023" s="112"/>
      <c r="N1023" s="112"/>
      <c r="O1023" s="112"/>
      <c r="P1023" s="112"/>
      <c r="Q1023" s="112"/>
      <c r="R1023" s="112"/>
      <c r="S1023" s="112"/>
      <c r="T1023" s="112"/>
      <c r="U1023" s="112"/>
      <c r="V1023" s="112"/>
      <c r="W1023" s="112"/>
      <c r="X1023" s="112"/>
      <c r="Y1023" s="112"/>
      <c r="Z1023" s="112"/>
      <c r="AA1023" s="112"/>
      <c r="AB1023" s="112"/>
      <c r="AC1023" s="112"/>
      <c r="AD1023" s="112"/>
      <c r="AE1023" s="112"/>
      <c r="AF1023" s="112"/>
      <c r="AG1023" s="112"/>
      <c r="AH1023" s="112"/>
      <c r="AI1023" s="112"/>
      <c r="AJ1023" s="112"/>
      <c r="AK1023" s="112"/>
      <c r="AL1023" s="112"/>
      <c r="AM1023" s="112"/>
      <c r="AN1023" s="112"/>
      <c r="AO1023" s="112"/>
      <c r="AP1023" s="112"/>
      <c r="AQ1023" s="112"/>
      <c r="AR1023" s="112"/>
    </row>
    <row r="1024" spans="1:44" ht="12.75" customHeight="1" x14ac:dyDescent="0.25">
      <c r="A1024" s="236"/>
      <c r="B1024" s="236"/>
      <c r="C1024" s="298"/>
      <c r="D1024" s="300"/>
      <c r="E1024" s="300"/>
      <c r="F1024" s="300"/>
      <c r="G1024" s="300"/>
      <c r="H1024" s="300"/>
      <c r="I1024" s="236"/>
      <c r="J1024" s="112"/>
      <c r="K1024" s="112"/>
      <c r="L1024" s="112"/>
      <c r="M1024" s="112"/>
      <c r="N1024" s="112"/>
      <c r="O1024" s="112"/>
      <c r="P1024" s="112"/>
      <c r="Q1024" s="112"/>
      <c r="R1024" s="112"/>
      <c r="S1024" s="112"/>
      <c r="T1024" s="112"/>
      <c r="U1024" s="112"/>
      <c r="V1024" s="112"/>
      <c r="W1024" s="112"/>
      <c r="X1024" s="112"/>
      <c r="Y1024" s="112"/>
      <c r="Z1024" s="112"/>
      <c r="AA1024" s="112"/>
      <c r="AB1024" s="112"/>
      <c r="AC1024" s="112"/>
      <c r="AD1024" s="112"/>
      <c r="AE1024" s="112"/>
      <c r="AF1024" s="112"/>
      <c r="AG1024" s="112"/>
      <c r="AH1024" s="112"/>
      <c r="AI1024" s="112"/>
      <c r="AJ1024" s="112"/>
      <c r="AK1024" s="112"/>
      <c r="AL1024" s="112"/>
      <c r="AM1024" s="112"/>
      <c r="AN1024" s="112"/>
      <c r="AO1024" s="112"/>
      <c r="AP1024" s="112"/>
      <c r="AQ1024" s="112"/>
      <c r="AR1024" s="112"/>
    </row>
    <row r="1025" spans="1:44" ht="12.75" customHeight="1" x14ac:dyDescent="0.25">
      <c r="A1025" s="236"/>
      <c r="B1025" s="236"/>
      <c r="C1025" s="298"/>
      <c r="D1025" s="300"/>
      <c r="E1025" s="300"/>
      <c r="F1025" s="300"/>
      <c r="G1025" s="300"/>
      <c r="H1025" s="300"/>
      <c r="I1025" s="236"/>
      <c r="J1025" s="112"/>
      <c r="K1025" s="112"/>
      <c r="L1025" s="112"/>
      <c r="M1025" s="112"/>
      <c r="N1025" s="112"/>
      <c r="O1025" s="112"/>
      <c r="P1025" s="112"/>
      <c r="Q1025" s="112"/>
      <c r="R1025" s="112"/>
      <c r="S1025" s="112"/>
      <c r="T1025" s="112"/>
      <c r="U1025" s="112"/>
      <c r="V1025" s="112"/>
      <c r="W1025" s="112"/>
      <c r="X1025" s="112"/>
      <c r="Y1025" s="112"/>
      <c r="Z1025" s="112"/>
      <c r="AA1025" s="112"/>
      <c r="AB1025" s="112"/>
      <c r="AC1025" s="112"/>
      <c r="AD1025" s="112"/>
      <c r="AE1025" s="112"/>
      <c r="AF1025" s="112"/>
      <c r="AG1025" s="112"/>
      <c r="AH1025" s="112"/>
      <c r="AI1025" s="112"/>
      <c r="AJ1025" s="112"/>
      <c r="AK1025" s="112"/>
      <c r="AL1025" s="112"/>
      <c r="AM1025" s="112"/>
      <c r="AN1025" s="112"/>
      <c r="AO1025" s="112"/>
      <c r="AP1025" s="112"/>
      <c r="AQ1025" s="112"/>
      <c r="AR1025" s="112"/>
    </row>
    <row r="1026" spans="1:44" ht="12.75" customHeight="1" x14ac:dyDescent="0.25">
      <c r="A1026" s="236"/>
      <c r="B1026" s="236"/>
      <c r="C1026" s="298"/>
      <c r="D1026" s="300"/>
      <c r="E1026" s="300"/>
      <c r="F1026" s="300"/>
      <c r="G1026" s="300"/>
      <c r="H1026" s="300"/>
      <c r="I1026" s="236"/>
      <c r="J1026" s="112"/>
      <c r="K1026" s="112"/>
      <c r="L1026" s="112"/>
      <c r="M1026" s="112"/>
      <c r="N1026" s="112"/>
      <c r="O1026" s="112"/>
      <c r="P1026" s="112"/>
      <c r="Q1026" s="112"/>
      <c r="R1026" s="112"/>
      <c r="S1026" s="112"/>
      <c r="T1026" s="112"/>
      <c r="U1026" s="112"/>
      <c r="V1026" s="112"/>
      <c r="W1026" s="112"/>
      <c r="X1026" s="112"/>
      <c r="Y1026" s="112"/>
      <c r="Z1026" s="112"/>
      <c r="AA1026" s="112"/>
      <c r="AB1026" s="112"/>
      <c r="AC1026" s="112"/>
      <c r="AD1026" s="112"/>
      <c r="AE1026" s="112"/>
      <c r="AF1026" s="112"/>
      <c r="AG1026" s="112"/>
      <c r="AH1026" s="112"/>
      <c r="AI1026" s="112"/>
      <c r="AJ1026" s="112"/>
      <c r="AK1026" s="112"/>
      <c r="AL1026" s="112"/>
      <c r="AM1026" s="112"/>
      <c r="AN1026" s="112"/>
      <c r="AO1026" s="112"/>
      <c r="AP1026" s="112"/>
      <c r="AQ1026" s="112"/>
      <c r="AR1026" s="112"/>
    </row>
    <row r="1027" spans="1:44" ht="12.75" customHeight="1" x14ac:dyDescent="0.25">
      <c r="A1027" s="236"/>
      <c r="B1027" s="236"/>
      <c r="C1027" s="298"/>
      <c r="D1027" s="300"/>
      <c r="E1027" s="300"/>
      <c r="F1027" s="300"/>
      <c r="G1027" s="300"/>
      <c r="H1027" s="300"/>
      <c r="I1027" s="236"/>
      <c r="J1027" s="112"/>
      <c r="K1027" s="112"/>
      <c r="L1027" s="112"/>
      <c r="M1027" s="112"/>
      <c r="N1027" s="112"/>
      <c r="O1027" s="112"/>
      <c r="P1027" s="112"/>
      <c r="Q1027" s="112"/>
      <c r="R1027" s="112"/>
      <c r="S1027" s="112"/>
      <c r="T1027" s="112"/>
      <c r="U1027" s="112"/>
      <c r="V1027" s="112"/>
      <c r="W1027" s="112"/>
      <c r="X1027" s="112"/>
      <c r="Y1027" s="112"/>
      <c r="Z1027" s="112"/>
      <c r="AA1027" s="112"/>
      <c r="AB1027" s="112"/>
      <c r="AC1027" s="112"/>
      <c r="AD1027" s="112"/>
      <c r="AE1027" s="112"/>
      <c r="AF1027" s="112"/>
      <c r="AG1027" s="112"/>
      <c r="AH1027" s="112"/>
      <c r="AI1027" s="112"/>
      <c r="AJ1027" s="112"/>
      <c r="AK1027" s="112"/>
      <c r="AL1027" s="112"/>
      <c r="AM1027" s="112"/>
      <c r="AN1027" s="112"/>
      <c r="AO1027" s="112"/>
      <c r="AP1027" s="112"/>
      <c r="AQ1027" s="112"/>
      <c r="AR1027" s="112"/>
    </row>
    <row r="1028" spans="1:44" ht="12.75" customHeight="1" x14ac:dyDescent="0.25">
      <c r="A1028" s="236"/>
      <c r="B1028" s="236"/>
      <c r="C1028" s="298"/>
      <c r="D1028" s="300"/>
      <c r="E1028" s="300"/>
      <c r="F1028" s="300"/>
      <c r="G1028" s="300"/>
      <c r="H1028" s="300"/>
      <c r="I1028" s="236"/>
      <c r="J1028" s="112"/>
      <c r="K1028" s="112"/>
      <c r="L1028" s="112"/>
      <c r="M1028" s="112"/>
      <c r="N1028" s="112"/>
      <c r="O1028" s="112"/>
      <c r="P1028" s="112"/>
      <c r="Q1028" s="112"/>
      <c r="R1028" s="112"/>
      <c r="S1028" s="112"/>
      <c r="T1028" s="112"/>
      <c r="U1028" s="112"/>
      <c r="V1028" s="112"/>
      <c r="W1028" s="112"/>
      <c r="X1028" s="112"/>
      <c r="Y1028" s="112"/>
      <c r="Z1028" s="112"/>
      <c r="AA1028" s="112"/>
      <c r="AB1028" s="112"/>
      <c r="AC1028" s="112"/>
      <c r="AD1028" s="112"/>
      <c r="AE1028" s="112"/>
      <c r="AF1028" s="112"/>
      <c r="AG1028" s="112"/>
      <c r="AH1028" s="112"/>
      <c r="AI1028" s="112"/>
      <c r="AJ1028" s="112"/>
      <c r="AK1028" s="112"/>
      <c r="AL1028" s="112"/>
      <c r="AM1028" s="112"/>
      <c r="AN1028" s="112"/>
      <c r="AO1028" s="112"/>
      <c r="AP1028" s="112"/>
      <c r="AQ1028" s="112"/>
      <c r="AR1028" s="112"/>
    </row>
    <row r="1029" spans="1:44" ht="12.75" customHeight="1" x14ac:dyDescent="0.25">
      <c r="A1029" s="236"/>
      <c r="B1029" s="236"/>
      <c r="C1029" s="298"/>
      <c r="D1029" s="300"/>
      <c r="E1029" s="300"/>
      <c r="F1029" s="300"/>
      <c r="G1029" s="300"/>
      <c r="H1029" s="300"/>
      <c r="I1029" s="236"/>
      <c r="J1029" s="112"/>
      <c r="K1029" s="112"/>
      <c r="L1029" s="112"/>
      <c r="M1029" s="112"/>
      <c r="N1029" s="112"/>
      <c r="O1029" s="112"/>
      <c r="P1029" s="112"/>
      <c r="Q1029" s="112"/>
      <c r="R1029" s="112"/>
      <c r="S1029" s="112"/>
      <c r="T1029" s="112"/>
      <c r="U1029" s="112"/>
      <c r="V1029" s="112"/>
      <c r="W1029" s="112"/>
      <c r="X1029" s="112"/>
      <c r="Y1029" s="112"/>
      <c r="Z1029" s="112"/>
      <c r="AA1029" s="112"/>
      <c r="AB1029" s="112"/>
      <c r="AC1029" s="112"/>
      <c r="AD1029" s="112"/>
      <c r="AE1029" s="112"/>
      <c r="AF1029" s="112"/>
      <c r="AG1029" s="112"/>
      <c r="AH1029" s="112"/>
      <c r="AI1029" s="112"/>
      <c r="AJ1029" s="112"/>
      <c r="AK1029" s="112"/>
      <c r="AL1029" s="112"/>
      <c r="AM1029" s="112"/>
      <c r="AN1029" s="112"/>
      <c r="AO1029" s="112"/>
      <c r="AP1029" s="112"/>
      <c r="AQ1029" s="112"/>
      <c r="AR1029" s="112"/>
    </row>
    <row r="1030" spans="1:44" ht="12.75" customHeight="1" x14ac:dyDescent="0.25">
      <c r="A1030" s="236"/>
      <c r="B1030" s="236"/>
      <c r="C1030" s="298"/>
      <c r="D1030" s="300"/>
      <c r="E1030" s="300"/>
      <c r="F1030" s="300"/>
      <c r="G1030" s="300"/>
      <c r="H1030" s="300"/>
      <c r="I1030" s="236"/>
      <c r="J1030" s="112"/>
      <c r="K1030" s="112"/>
      <c r="L1030" s="112"/>
      <c r="M1030" s="112"/>
      <c r="N1030" s="112"/>
      <c r="O1030" s="112"/>
      <c r="P1030" s="112"/>
      <c r="Q1030" s="112"/>
      <c r="R1030" s="112"/>
      <c r="S1030" s="112"/>
      <c r="T1030" s="112"/>
      <c r="U1030" s="112"/>
      <c r="V1030" s="112"/>
      <c r="W1030" s="112"/>
      <c r="X1030" s="112"/>
      <c r="Y1030" s="112"/>
      <c r="Z1030" s="112"/>
      <c r="AA1030" s="112"/>
      <c r="AB1030" s="112"/>
      <c r="AC1030" s="112"/>
      <c r="AD1030" s="112"/>
      <c r="AE1030" s="112"/>
      <c r="AF1030" s="112"/>
      <c r="AG1030" s="112"/>
      <c r="AH1030" s="112"/>
      <c r="AI1030" s="112"/>
      <c r="AJ1030" s="112"/>
      <c r="AK1030" s="112"/>
      <c r="AL1030" s="112"/>
      <c r="AM1030" s="112"/>
      <c r="AN1030" s="112"/>
      <c r="AO1030" s="112"/>
      <c r="AP1030" s="112"/>
      <c r="AQ1030" s="112"/>
      <c r="AR1030" s="112"/>
    </row>
    <row r="1031" spans="1:44" ht="12.75" customHeight="1" x14ac:dyDescent="0.25">
      <c r="A1031" s="236"/>
      <c r="B1031" s="236"/>
      <c r="C1031" s="298"/>
      <c r="D1031" s="300"/>
      <c r="E1031" s="300"/>
      <c r="F1031" s="300"/>
      <c r="G1031" s="300"/>
      <c r="H1031" s="300"/>
      <c r="I1031" s="236"/>
      <c r="J1031" s="112"/>
      <c r="K1031" s="112"/>
      <c r="L1031" s="112"/>
      <c r="M1031" s="112"/>
      <c r="N1031" s="112"/>
      <c r="O1031" s="112"/>
      <c r="P1031" s="112"/>
      <c r="Q1031" s="112"/>
      <c r="R1031" s="112"/>
      <c r="S1031" s="112"/>
      <c r="T1031" s="112"/>
      <c r="U1031" s="112"/>
      <c r="V1031" s="112"/>
      <c r="W1031" s="112"/>
      <c r="X1031" s="112"/>
      <c r="Y1031" s="112"/>
      <c r="Z1031" s="112"/>
      <c r="AA1031" s="112"/>
      <c r="AB1031" s="112"/>
      <c r="AC1031" s="112"/>
      <c r="AD1031" s="112"/>
      <c r="AE1031" s="112"/>
      <c r="AF1031" s="112"/>
      <c r="AG1031" s="112"/>
      <c r="AH1031" s="112"/>
      <c r="AI1031" s="112"/>
      <c r="AJ1031" s="112"/>
      <c r="AK1031" s="112"/>
      <c r="AL1031" s="112"/>
      <c r="AM1031" s="112"/>
      <c r="AN1031" s="112"/>
      <c r="AO1031" s="112"/>
      <c r="AP1031" s="112"/>
      <c r="AQ1031" s="112"/>
      <c r="AR1031" s="112"/>
    </row>
    <row r="1032" spans="1:44" ht="12.75" customHeight="1" x14ac:dyDescent="0.25">
      <c r="A1032" s="236"/>
      <c r="B1032" s="236"/>
      <c r="C1032" s="298"/>
      <c r="D1032" s="300"/>
      <c r="E1032" s="300"/>
      <c r="F1032" s="300"/>
      <c r="G1032" s="300"/>
      <c r="H1032" s="300"/>
      <c r="I1032" s="236"/>
      <c r="J1032" s="112"/>
      <c r="K1032" s="112"/>
      <c r="L1032" s="112"/>
      <c r="M1032" s="112"/>
      <c r="N1032" s="112"/>
      <c r="O1032" s="112"/>
      <c r="P1032" s="112"/>
      <c r="Q1032" s="112"/>
      <c r="R1032" s="112"/>
      <c r="S1032" s="112"/>
      <c r="T1032" s="112"/>
      <c r="U1032" s="112"/>
      <c r="V1032" s="112"/>
      <c r="W1032" s="112"/>
      <c r="X1032" s="112"/>
      <c r="Y1032" s="112"/>
      <c r="Z1032" s="112"/>
      <c r="AA1032" s="112"/>
      <c r="AB1032" s="112"/>
      <c r="AC1032" s="112"/>
      <c r="AD1032" s="112"/>
      <c r="AE1032" s="112"/>
      <c r="AF1032" s="112"/>
      <c r="AG1032" s="112"/>
      <c r="AH1032" s="112"/>
      <c r="AI1032" s="112"/>
      <c r="AJ1032" s="112"/>
      <c r="AK1032" s="112"/>
      <c r="AL1032" s="112"/>
      <c r="AM1032" s="112"/>
      <c r="AN1032" s="112"/>
      <c r="AO1032" s="112"/>
      <c r="AP1032" s="112"/>
      <c r="AQ1032" s="112"/>
      <c r="AR1032" s="112"/>
    </row>
    <row r="1033" spans="1:44" ht="12.75" customHeight="1" x14ac:dyDescent="0.25">
      <c r="A1033" s="236"/>
      <c r="B1033" s="236"/>
      <c r="C1033" s="298"/>
      <c r="D1033" s="300"/>
      <c r="E1033" s="300"/>
      <c r="F1033" s="300"/>
      <c r="G1033" s="300"/>
      <c r="H1033" s="300"/>
      <c r="I1033" s="236"/>
      <c r="J1033" s="112"/>
      <c r="K1033" s="112"/>
      <c r="L1033" s="112"/>
      <c r="M1033" s="112"/>
      <c r="N1033" s="112"/>
      <c r="O1033" s="112"/>
      <c r="P1033" s="112"/>
      <c r="Q1033" s="112"/>
      <c r="R1033" s="112"/>
      <c r="S1033" s="112"/>
      <c r="T1033" s="112"/>
      <c r="U1033" s="112"/>
      <c r="V1033" s="112"/>
      <c r="W1033" s="112"/>
      <c r="X1033" s="112"/>
      <c r="Y1033" s="112"/>
      <c r="Z1033" s="112"/>
      <c r="AA1033" s="112"/>
      <c r="AB1033" s="112"/>
      <c r="AC1033" s="112"/>
      <c r="AD1033" s="112"/>
      <c r="AE1033" s="112"/>
      <c r="AF1033" s="112"/>
      <c r="AG1033" s="112"/>
      <c r="AH1033" s="112"/>
      <c r="AI1033" s="112"/>
      <c r="AJ1033" s="112"/>
      <c r="AK1033" s="112"/>
      <c r="AL1033" s="112"/>
      <c r="AM1033" s="112"/>
      <c r="AN1033" s="112"/>
      <c r="AO1033" s="112"/>
      <c r="AP1033" s="112"/>
      <c r="AQ1033" s="112"/>
      <c r="AR1033" s="112"/>
    </row>
    <row r="1034" spans="1:44" ht="12.75" customHeight="1" x14ac:dyDescent="0.25">
      <c r="A1034" s="236"/>
      <c r="B1034" s="236"/>
      <c r="C1034" s="298"/>
      <c r="D1034" s="300"/>
      <c r="E1034" s="300"/>
      <c r="F1034" s="300"/>
      <c r="G1034" s="300"/>
      <c r="H1034" s="300"/>
      <c r="I1034" s="236"/>
      <c r="J1034" s="112"/>
      <c r="K1034" s="112"/>
      <c r="L1034" s="112"/>
      <c r="M1034" s="112"/>
      <c r="N1034" s="112"/>
      <c r="O1034" s="112"/>
      <c r="P1034" s="112"/>
      <c r="Q1034" s="112"/>
      <c r="R1034" s="112"/>
      <c r="S1034" s="112"/>
      <c r="T1034" s="112"/>
      <c r="U1034" s="112"/>
      <c r="V1034" s="112"/>
      <c r="W1034" s="112"/>
      <c r="X1034" s="112"/>
      <c r="Y1034" s="112"/>
      <c r="Z1034" s="112"/>
      <c r="AA1034" s="112"/>
      <c r="AB1034" s="112"/>
      <c r="AC1034" s="112"/>
      <c r="AD1034" s="112"/>
      <c r="AE1034" s="112"/>
      <c r="AF1034" s="112"/>
      <c r="AG1034" s="112"/>
      <c r="AH1034" s="112"/>
      <c r="AI1034" s="112"/>
      <c r="AJ1034" s="112"/>
      <c r="AK1034" s="112"/>
      <c r="AL1034" s="112"/>
      <c r="AM1034" s="112"/>
      <c r="AN1034" s="112"/>
      <c r="AO1034" s="112"/>
      <c r="AP1034" s="112"/>
      <c r="AQ1034" s="112"/>
      <c r="AR1034" s="112"/>
    </row>
    <row r="1035" spans="1:44" ht="12.75" customHeight="1" x14ac:dyDescent="0.25">
      <c r="A1035" s="236"/>
      <c r="B1035" s="236"/>
      <c r="C1035" s="298"/>
      <c r="D1035" s="300"/>
      <c r="E1035" s="300"/>
      <c r="F1035" s="300"/>
      <c r="G1035" s="300"/>
      <c r="H1035" s="300"/>
      <c r="I1035" s="236"/>
      <c r="J1035" s="112"/>
      <c r="K1035" s="112"/>
      <c r="L1035" s="112"/>
      <c r="M1035" s="112"/>
      <c r="N1035" s="112"/>
      <c r="O1035" s="112"/>
      <c r="P1035" s="112"/>
      <c r="Q1035" s="112"/>
      <c r="R1035" s="112"/>
      <c r="S1035" s="112"/>
      <c r="T1035" s="112"/>
      <c r="U1035" s="112"/>
      <c r="V1035" s="112"/>
      <c r="W1035" s="112"/>
      <c r="X1035" s="112"/>
      <c r="Y1035" s="112"/>
      <c r="Z1035" s="112"/>
      <c r="AA1035" s="112"/>
      <c r="AB1035" s="112"/>
      <c r="AC1035" s="112"/>
      <c r="AD1035" s="112"/>
      <c r="AE1035" s="112"/>
      <c r="AF1035" s="112"/>
      <c r="AG1035" s="112"/>
      <c r="AH1035" s="112"/>
      <c r="AI1035" s="112"/>
      <c r="AJ1035" s="112"/>
      <c r="AK1035" s="112"/>
      <c r="AL1035" s="112"/>
      <c r="AM1035" s="112"/>
      <c r="AN1035" s="112"/>
      <c r="AO1035" s="112"/>
      <c r="AP1035" s="112"/>
      <c r="AQ1035" s="112"/>
      <c r="AR1035" s="112"/>
    </row>
    <row r="1036" spans="1:44" ht="12.75" customHeight="1" x14ac:dyDescent="0.25">
      <c r="A1036" s="236"/>
      <c r="B1036" s="236"/>
      <c r="C1036" s="298"/>
      <c r="D1036" s="300"/>
      <c r="E1036" s="300"/>
      <c r="F1036" s="300"/>
      <c r="G1036" s="300"/>
      <c r="H1036" s="300"/>
      <c r="I1036" s="236"/>
      <c r="J1036" s="112"/>
      <c r="K1036" s="112"/>
      <c r="L1036" s="112"/>
      <c r="M1036" s="112"/>
      <c r="N1036" s="112"/>
      <c r="O1036" s="112"/>
      <c r="P1036" s="112"/>
      <c r="Q1036" s="112"/>
      <c r="R1036" s="112"/>
      <c r="S1036" s="112"/>
      <c r="T1036" s="112"/>
      <c r="U1036" s="112"/>
      <c r="V1036" s="112"/>
      <c r="W1036" s="112"/>
      <c r="X1036" s="112"/>
      <c r="Y1036" s="112"/>
      <c r="Z1036" s="112"/>
      <c r="AA1036" s="112"/>
      <c r="AB1036" s="112"/>
      <c r="AC1036" s="112"/>
      <c r="AD1036" s="112"/>
      <c r="AE1036" s="112"/>
      <c r="AF1036" s="112"/>
      <c r="AG1036" s="112"/>
      <c r="AH1036" s="112"/>
      <c r="AI1036" s="112"/>
      <c r="AJ1036" s="112"/>
      <c r="AK1036" s="112"/>
      <c r="AL1036" s="112"/>
      <c r="AM1036" s="112"/>
      <c r="AN1036" s="112"/>
      <c r="AO1036" s="112"/>
      <c r="AP1036" s="112"/>
      <c r="AQ1036" s="112"/>
      <c r="AR1036" s="112"/>
    </row>
    <row r="1037" spans="1:44" ht="12.75" customHeight="1" x14ac:dyDescent="0.25">
      <c r="A1037" s="236"/>
      <c r="B1037" s="236"/>
      <c r="C1037" s="298"/>
      <c r="D1037" s="300"/>
      <c r="E1037" s="300"/>
      <c r="F1037" s="300"/>
      <c r="G1037" s="300"/>
      <c r="H1037" s="300"/>
      <c r="I1037" s="236"/>
      <c r="J1037" s="112"/>
      <c r="K1037" s="112"/>
      <c r="L1037" s="112"/>
      <c r="M1037" s="112"/>
      <c r="N1037" s="112"/>
      <c r="O1037" s="112"/>
      <c r="P1037" s="112"/>
      <c r="Q1037" s="112"/>
      <c r="R1037" s="112"/>
      <c r="S1037" s="112"/>
      <c r="T1037" s="112"/>
      <c r="U1037" s="112"/>
      <c r="V1037" s="112"/>
      <c r="W1037" s="112"/>
      <c r="X1037" s="112"/>
      <c r="Y1037" s="112"/>
      <c r="Z1037" s="112"/>
      <c r="AA1037" s="112"/>
      <c r="AB1037" s="112"/>
      <c r="AC1037" s="112"/>
      <c r="AD1037" s="112"/>
      <c r="AE1037" s="112"/>
      <c r="AF1037" s="112"/>
      <c r="AG1037" s="112"/>
      <c r="AH1037" s="112"/>
      <c r="AI1037" s="112"/>
      <c r="AJ1037" s="112"/>
      <c r="AK1037" s="112"/>
      <c r="AL1037" s="112"/>
      <c r="AM1037" s="112"/>
      <c r="AN1037" s="112"/>
      <c r="AO1037" s="112"/>
      <c r="AP1037" s="112"/>
      <c r="AQ1037" s="112"/>
      <c r="AR1037" s="112"/>
    </row>
    <row r="1038" spans="1:44" ht="12.75" customHeight="1" x14ac:dyDescent="0.25">
      <c r="A1038" s="236"/>
      <c r="B1038" s="236"/>
      <c r="C1038" s="298"/>
      <c r="D1038" s="300"/>
      <c r="E1038" s="300"/>
      <c r="F1038" s="300"/>
      <c r="G1038" s="300"/>
      <c r="H1038" s="300"/>
      <c r="I1038" s="236"/>
      <c r="J1038" s="112"/>
      <c r="K1038" s="112"/>
      <c r="L1038" s="112"/>
      <c r="M1038" s="112"/>
      <c r="N1038" s="112"/>
      <c r="O1038" s="112"/>
      <c r="P1038" s="112"/>
      <c r="Q1038" s="112"/>
      <c r="R1038" s="112"/>
      <c r="S1038" s="112"/>
      <c r="T1038" s="112"/>
      <c r="U1038" s="112"/>
      <c r="V1038" s="112"/>
      <c r="W1038" s="112"/>
      <c r="X1038" s="112"/>
      <c r="Y1038" s="112"/>
      <c r="Z1038" s="112"/>
      <c r="AA1038" s="112"/>
      <c r="AB1038" s="112"/>
      <c r="AC1038" s="112"/>
      <c r="AD1038" s="112"/>
      <c r="AE1038" s="112"/>
      <c r="AF1038" s="112"/>
      <c r="AG1038" s="112"/>
      <c r="AH1038" s="112"/>
      <c r="AI1038" s="112"/>
      <c r="AJ1038" s="112"/>
      <c r="AK1038" s="112"/>
      <c r="AL1038" s="112"/>
      <c r="AM1038" s="112"/>
      <c r="AN1038" s="112"/>
      <c r="AO1038" s="112"/>
      <c r="AP1038" s="112"/>
      <c r="AQ1038" s="112"/>
      <c r="AR1038" s="112"/>
    </row>
    <row r="1039" spans="1:44" ht="12.75" customHeight="1" x14ac:dyDescent="0.25">
      <c r="A1039" s="236"/>
      <c r="B1039" s="236"/>
      <c r="C1039" s="298"/>
      <c r="D1039" s="300"/>
      <c r="E1039" s="300"/>
      <c r="F1039" s="300"/>
      <c r="G1039" s="300"/>
      <c r="H1039" s="300"/>
      <c r="I1039" s="236"/>
      <c r="J1039" s="112"/>
      <c r="K1039" s="112"/>
      <c r="L1039" s="112"/>
      <c r="M1039" s="112"/>
      <c r="N1039" s="112"/>
      <c r="O1039" s="112"/>
      <c r="P1039" s="112"/>
      <c r="Q1039" s="112"/>
      <c r="R1039" s="112"/>
      <c r="S1039" s="112"/>
      <c r="T1039" s="112"/>
      <c r="U1039" s="112"/>
      <c r="V1039" s="112"/>
      <c r="W1039" s="112"/>
      <c r="X1039" s="112"/>
      <c r="Y1039" s="112"/>
      <c r="Z1039" s="112"/>
      <c r="AA1039" s="112"/>
      <c r="AB1039" s="112"/>
      <c r="AC1039" s="112"/>
      <c r="AD1039" s="112"/>
      <c r="AE1039" s="112"/>
      <c r="AF1039" s="112"/>
      <c r="AG1039" s="112"/>
      <c r="AH1039" s="112"/>
      <c r="AI1039" s="112"/>
      <c r="AJ1039" s="112"/>
      <c r="AK1039" s="112"/>
      <c r="AL1039" s="112"/>
      <c r="AM1039" s="112"/>
      <c r="AN1039" s="112"/>
      <c r="AO1039" s="112"/>
      <c r="AP1039" s="112"/>
      <c r="AQ1039" s="112"/>
      <c r="AR1039" s="112"/>
    </row>
    <row r="1040" spans="1:44" ht="12.75" customHeight="1" x14ac:dyDescent="0.25">
      <c r="A1040" s="236"/>
      <c r="B1040" s="236"/>
      <c r="C1040" s="298"/>
      <c r="D1040" s="300"/>
      <c r="E1040" s="300"/>
      <c r="F1040" s="300"/>
      <c r="G1040" s="300"/>
      <c r="H1040" s="300"/>
      <c r="I1040" s="236"/>
      <c r="J1040" s="112"/>
      <c r="K1040" s="112"/>
      <c r="L1040" s="112"/>
      <c r="M1040" s="112"/>
      <c r="N1040" s="112"/>
      <c r="O1040" s="112"/>
      <c r="P1040" s="112"/>
      <c r="Q1040" s="112"/>
      <c r="R1040" s="112"/>
      <c r="S1040" s="112"/>
      <c r="T1040" s="112"/>
      <c r="U1040" s="112"/>
      <c r="V1040" s="112"/>
      <c r="W1040" s="112"/>
      <c r="X1040" s="112"/>
      <c r="Y1040" s="112"/>
      <c r="Z1040" s="112"/>
      <c r="AA1040" s="112"/>
      <c r="AB1040" s="112"/>
      <c r="AC1040" s="112"/>
      <c r="AD1040" s="112"/>
      <c r="AE1040" s="112"/>
      <c r="AF1040" s="112"/>
      <c r="AG1040" s="112"/>
      <c r="AH1040" s="112"/>
      <c r="AI1040" s="112"/>
      <c r="AJ1040" s="112"/>
      <c r="AK1040" s="112"/>
      <c r="AL1040" s="112"/>
      <c r="AM1040" s="112"/>
      <c r="AN1040" s="112"/>
      <c r="AO1040" s="112"/>
      <c r="AP1040" s="112"/>
      <c r="AQ1040" s="112"/>
      <c r="AR1040" s="112"/>
    </row>
    <row r="1041" spans="1:44" ht="12.75" customHeight="1" x14ac:dyDescent="0.25">
      <c r="A1041" s="236"/>
      <c r="B1041" s="236"/>
      <c r="C1041" s="298"/>
      <c r="D1041" s="300"/>
      <c r="E1041" s="300"/>
      <c r="F1041" s="300"/>
      <c r="G1041" s="300"/>
      <c r="H1041" s="300"/>
      <c r="I1041" s="236"/>
      <c r="J1041" s="112"/>
      <c r="K1041" s="112"/>
      <c r="L1041" s="112"/>
      <c r="M1041" s="112"/>
      <c r="N1041" s="112"/>
      <c r="O1041" s="112"/>
      <c r="P1041" s="112"/>
      <c r="Q1041" s="112"/>
      <c r="R1041" s="112"/>
      <c r="S1041" s="112"/>
      <c r="T1041" s="112"/>
      <c r="U1041" s="112"/>
      <c r="V1041" s="112"/>
      <c r="W1041" s="112"/>
      <c r="X1041" s="112"/>
      <c r="Y1041" s="112"/>
      <c r="Z1041" s="112"/>
      <c r="AA1041" s="112"/>
      <c r="AB1041" s="112"/>
      <c r="AC1041" s="112"/>
      <c r="AD1041" s="112"/>
      <c r="AE1041" s="112"/>
      <c r="AF1041" s="112"/>
      <c r="AG1041" s="112"/>
      <c r="AH1041" s="112"/>
      <c r="AI1041" s="112"/>
      <c r="AJ1041" s="112"/>
      <c r="AK1041" s="112"/>
      <c r="AL1041" s="112"/>
      <c r="AM1041" s="112"/>
      <c r="AN1041" s="112"/>
      <c r="AO1041" s="112"/>
      <c r="AP1041" s="112"/>
      <c r="AQ1041" s="112"/>
      <c r="AR1041" s="112"/>
    </row>
    <row r="1042" spans="1:44" ht="12.75" customHeight="1" x14ac:dyDescent="0.25">
      <c r="A1042" s="236"/>
      <c r="B1042" s="236"/>
      <c r="C1042" s="298"/>
      <c r="D1042" s="300"/>
      <c r="E1042" s="300"/>
      <c r="F1042" s="300"/>
      <c r="G1042" s="300"/>
      <c r="H1042" s="300"/>
      <c r="I1042" s="236"/>
      <c r="J1042" s="112"/>
      <c r="K1042" s="112"/>
      <c r="L1042" s="112"/>
      <c r="M1042" s="112"/>
      <c r="N1042" s="112"/>
      <c r="O1042" s="112"/>
      <c r="P1042" s="112"/>
      <c r="Q1042" s="112"/>
      <c r="R1042" s="112"/>
      <c r="S1042" s="112"/>
      <c r="T1042" s="112"/>
      <c r="U1042" s="112"/>
      <c r="V1042" s="112"/>
      <c r="W1042" s="112"/>
      <c r="X1042" s="112"/>
      <c r="Y1042" s="112"/>
      <c r="Z1042" s="112"/>
      <c r="AA1042" s="112"/>
      <c r="AB1042" s="112"/>
      <c r="AC1042" s="112"/>
      <c r="AD1042" s="112"/>
      <c r="AE1042" s="112"/>
      <c r="AF1042" s="112"/>
      <c r="AG1042" s="112"/>
      <c r="AH1042" s="112"/>
      <c r="AI1042" s="112"/>
      <c r="AJ1042" s="112"/>
      <c r="AK1042" s="112"/>
      <c r="AL1042" s="112"/>
      <c r="AM1042" s="112"/>
      <c r="AN1042" s="112"/>
      <c r="AO1042" s="112"/>
      <c r="AP1042" s="112"/>
      <c r="AQ1042" s="112"/>
      <c r="AR1042" s="112"/>
    </row>
    <row r="1043" spans="1:44" ht="12.75" customHeight="1" x14ac:dyDescent="0.25">
      <c r="A1043" s="236"/>
      <c r="B1043" s="236"/>
      <c r="C1043" s="298"/>
      <c r="D1043" s="300"/>
      <c r="E1043" s="300"/>
      <c r="F1043" s="300"/>
      <c r="G1043" s="300"/>
      <c r="H1043" s="300"/>
      <c r="I1043" s="236"/>
      <c r="J1043" s="112"/>
      <c r="K1043" s="112"/>
      <c r="L1043" s="112"/>
      <c r="M1043" s="112"/>
      <c r="N1043" s="112"/>
      <c r="O1043" s="112"/>
      <c r="P1043" s="112"/>
      <c r="Q1043" s="112"/>
      <c r="R1043" s="112"/>
      <c r="S1043" s="112"/>
      <c r="T1043" s="112"/>
      <c r="U1043" s="112"/>
      <c r="V1043" s="112"/>
      <c r="W1043" s="112"/>
      <c r="X1043" s="112"/>
      <c r="Y1043" s="112"/>
      <c r="Z1043" s="112"/>
      <c r="AA1043" s="112"/>
      <c r="AB1043" s="112"/>
      <c r="AC1043" s="112"/>
      <c r="AD1043" s="112"/>
      <c r="AE1043" s="112"/>
      <c r="AF1043" s="112"/>
      <c r="AG1043" s="112"/>
      <c r="AH1043" s="112"/>
      <c r="AI1043" s="112"/>
      <c r="AJ1043" s="112"/>
      <c r="AK1043" s="112"/>
      <c r="AL1043" s="112"/>
      <c r="AM1043" s="112"/>
      <c r="AN1043" s="112"/>
      <c r="AO1043" s="112"/>
      <c r="AP1043" s="112"/>
      <c r="AQ1043" s="112"/>
      <c r="AR1043" s="112"/>
    </row>
    <row r="1044" spans="1:44" ht="12.75" customHeight="1" x14ac:dyDescent="0.25">
      <c r="A1044" s="236"/>
      <c r="B1044" s="236"/>
      <c r="C1044" s="298"/>
      <c r="D1044" s="300"/>
      <c r="E1044" s="300"/>
      <c r="F1044" s="300"/>
      <c r="G1044" s="300"/>
      <c r="H1044" s="300"/>
      <c r="I1044" s="236"/>
      <c r="J1044" s="112"/>
      <c r="K1044" s="112"/>
      <c r="L1044" s="112"/>
      <c r="M1044" s="112"/>
      <c r="N1044" s="112"/>
      <c r="O1044" s="112"/>
      <c r="P1044" s="112"/>
      <c r="Q1044" s="112"/>
      <c r="R1044" s="112"/>
      <c r="S1044" s="112"/>
      <c r="T1044" s="112"/>
      <c r="U1044" s="112"/>
      <c r="V1044" s="112"/>
      <c r="W1044" s="112"/>
      <c r="X1044" s="112"/>
      <c r="Y1044" s="112"/>
      <c r="Z1044" s="112"/>
      <c r="AA1044" s="112"/>
      <c r="AB1044" s="112"/>
      <c r="AC1044" s="112"/>
      <c r="AD1044" s="112"/>
      <c r="AE1044" s="112"/>
      <c r="AF1044" s="112"/>
      <c r="AG1044" s="112"/>
      <c r="AH1044" s="112"/>
      <c r="AI1044" s="112"/>
      <c r="AJ1044" s="112"/>
      <c r="AK1044" s="112"/>
      <c r="AL1044" s="112"/>
      <c r="AM1044" s="112"/>
      <c r="AN1044" s="112"/>
      <c r="AO1044" s="112"/>
      <c r="AP1044" s="112"/>
      <c r="AQ1044" s="112"/>
      <c r="AR1044" s="112"/>
    </row>
    <row r="1045" spans="1:44" ht="12.75" customHeight="1" x14ac:dyDescent="0.25">
      <c r="A1045" s="236"/>
      <c r="B1045" s="236"/>
      <c r="C1045" s="298"/>
      <c r="D1045" s="300"/>
      <c r="E1045" s="300"/>
      <c r="F1045" s="300"/>
      <c r="G1045" s="300"/>
      <c r="H1045" s="300"/>
      <c r="I1045" s="236"/>
      <c r="J1045" s="112"/>
      <c r="K1045" s="112"/>
      <c r="L1045" s="112"/>
      <c r="M1045" s="112"/>
      <c r="N1045" s="112"/>
      <c r="O1045" s="112"/>
      <c r="P1045" s="112"/>
      <c r="Q1045" s="112"/>
      <c r="R1045" s="112"/>
      <c r="S1045" s="112"/>
      <c r="T1045" s="112"/>
      <c r="U1045" s="112"/>
      <c r="V1045" s="112"/>
      <c r="W1045" s="112"/>
      <c r="X1045" s="112"/>
      <c r="Y1045" s="112"/>
      <c r="Z1045" s="112"/>
      <c r="AA1045" s="112"/>
      <c r="AB1045" s="112"/>
      <c r="AC1045" s="112"/>
      <c r="AD1045" s="112"/>
      <c r="AE1045" s="112"/>
      <c r="AF1045" s="112"/>
      <c r="AG1045" s="112"/>
      <c r="AH1045" s="112"/>
      <c r="AI1045" s="112"/>
      <c r="AJ1045" s="112"/>
      <c r="AK1045" s="112"/>
      <c r="AL1045" s="112"/>
      <c r="AM1045" s="112"/>
      <c r="AN1045" s="112"/>
      <c r="AO1045" s="112"/>
      <c r="AP1045" s="112"/>
      <c r="AQ1045" s="112"/>
      <c r="AR1045" s="112"/>
    </row>
    <row r="1046" spans="1:44" ht="12.75" customHeight="1" x14ac:dyDescent="0.25">
      <c r="A1046" s="236"/>
      <c r="B1046" s="236"/>
      <c r="C1046" s="298"/>
      <c r="D1046" s="300"/>
      <c r="E1046" s="300"/>
      <c r="F1046" s="300"/>
      <c r="G1046" s="300"/>
      <c r="H1046" s="300"/>
      <c r="I1046" s="236"/>
      <c r="J1046" s="112"/>
      <c r="K1046" s="112"/>
      <c r="L1046" s="112"/>
      <c r="M1046" s="112"/>
      <c r="N1046" s="112"/>
      <c r="O1046" s="112"/>
      <c r="P1046" s="112"/>
      <c r="Q1046" s="112"/>
      <c r="R1046" s="112"/>
      <c r="S1046" s="112"/>
      <c r="T1046" s="112"/>
      <c r="U1046" s="112"/>
      <c r="V1046" s="112"/>
      <c r="W1046" s="112"/>
      <c r="X1046" s="112"/>
      <c r="Y1046" s="112"/>
      <c r="Z1046" s="112"/>
      <c r="AA1046" s="112"/>
      <c r="AB1046" s="112"/>
      <c r="AC1046" s="112"/>
      <c r="AD1046" s="112"/>
      <c r="AE1046" s="112"/>
      <c r="AF1046" s="112"/>
      <c r="AG1046" s="112"/>
      <c r="AH1046" s="112"/>
      <c r="AI1046" s="112"/>
      <c r="AJ1046" s="112"/>
      <c r="AK1046" s="112"/>
      <c r="AL1046" s="112"/>
      <c r="AM1046" s="112"/>
      <c r="AN1046" s="112"/>
      <c r="AO1046" s="112"/>
      <c r="AP1046" s="112"/>
      <c r="AQ1046" s="112"/>
      <c r="AR1046" s="112"/>
    </row>
    <row r="1047" spans="1:44" ht="12.75" customHeight="1" x14ac:dyDescent="0.25">
      <c r="A1047" s="236"/>
      <c r="B1047" s="236"/>
      <c r="C1047" s="298"/>
      <c r="D1047" s="300"/>
      <c r="E1047" s="300"/>
      <c r="F1047" s="300"/>
      <c r="G1047" s="300"/>
      <c r="H1047" s="300"/>
      <c r="I1047" s="236"/>
      <c r="J1047" s="112"/>
      <c r="K1047" s="112"/>
      <c r="L1047" s="112"/>
      <c r="M1047" s="112"/>
      <c r="N1047" s="112"/>
      <c r="O1047" s="112"/>
      <c r="P1047" s="112"/>
      <c r="Q1047" s="112"/>
      <c r="R1047" s="112"/>
      <c r="S1047" s="112"/>
      <c r="T1047" s="112"/>
      <c r="U1047" s="112"/>
      <c r="V1047" s="112"/>
      <c r="W1047" s="112"/>
      <c r="X1047" s="112"/>
      <c r="Y1047" s="112"/>
      <c r="Z1047" s="112"/>
      <c r="AA1047" s="112"/>
      <c r="AB1047" s="112"/>
      <c r="AC1047" s="112"/>
      <c r="AD1047" s="112"/>
      <c r="AE1047" s="112"/>
      <c r="AF1047" s="112"/>
      <c r="AG1047" s="112"/>
      <c r="AH1047" s="112"/>
      <c r="AI1047" s="112"/>
      <c r="AJ1047" s="112"/>
      <c r="AK1047" s="112"/>
      <c r="AL1047" s="112"/>
      <c r="AM1047" s="112"/>
      <c r="AN1047" s="112"/>
      <c r="AO1047" s="112"/>
      <c r="AP1047" s="112"/>
      <c r="AQ1047" s="112"/>
      <c r="AR1047" s="112"/>
    </row>
    <row r="1048" spans="1:44" ht="12.75" customHeight="1" x14ac:dyDescent="0.25">
      <c r="A1048" s="236"/>
      <c r="B1048" s="236"/>
      <c r="C1048" s="298"/>
      <c r="D1048" s="300"/>
      <c r="E1048" s="300"/>
      <c r="F1048" s="300"/>
      <c r="G1048" s="300"/>
      <c r="H1048" s="300"/>
      <c r="I1048" s="236"/>
      <c r="J1048" s="112"/>
      <c r="K1048" s="112"/>
      <c r="L1048" s="112"/>
      <c r="M1048" s="112"/>
      <c r="N1048" s="112"/>
      <c r="O1048" s="112"/>
      <c r="P1048" s="112"/>
      <c r="Q1048" s="112"/>
      <c r="R1048" s="112"/>
      <c r="S1048" s="112"/>
      <c r="T1048" s="112"/>
      <c r="U1048" s="112"/>
      <c r="V1048" s="112"/>
      <c r="W1048" s="112"/>
      <c r="X1048" s="112"/>
      <c r="Y1048" s="112"/>
      <c r="Z1048" s="112"/>
      <c r="AA1048" s="112"/>
      <c r="AB1048" s="112"/>
      <c r="AC1048" s="112"/>
      <c r="AD1048" s="112"/>
      <c r="AE1048" s="112"/>
      <c r="AF1048" s="112"/>
      <c r="AG1048" s="112"/>
      <c r="AH1048" s="112"/>
      <c r="AI1048" s="112"/>
      <c r="AJ1048" s="112"/>
      <c r="AK1048" s="112"/>
      <c r="AL1048" s="112"/>
      <c r="AM1048" s="112"/>
      <c r="AN1048" s="112"/>
      <c r="AO1048" s="112"/>
      <c r="AP1048" s="112"/>
      <c r="AQ1048" s="112"/>
      <c r="AR1048" s="112"/>
    </row>
    <row r="1049" spans="1:44" ht="12.75" customHeight="1" x14ac:dyDescent="0.25">
      <c r="A1049" s="236"/>
      <c r="B1049" s="236"/>
      <c r="C1049" s="298"/>
      <c r="D1049" s="300"/>
      <c r="E1049" s="300"/>
      <c r="F1049" s="300"/>
      <c r="G1049" s="300"/>
      <c r="H1049" s="300"/>
      <c r="I1049" s="236"/>
      <c r="J1049" s="112"/>
      <c r="K1049" s="112"/>
      <c r="L1049" s="112"/>
      <c r="M1049" s="112"/>
      <c r="N1049" s="112"/>
      <c r="O1049" s="112"/>
      <c r="P1049" s="112"/>
      <c r="Q1049" s="112"/>
      <c r="R1049" s="112"/>
      <c r="S1049" s="112"/>
      <c r="T1049" s="112"/>
      <c r="U1049" s="112"/>
      <c r="V1049" s="112"/>
      <c r="W1049" s="112"/>
      <c r="X1049" s="112"/>
      <c r="Y1049" s="112"/>
      <c r="Z1049" s="112"/>
      <c r="AA1049" s="112"/>
      <c r="AB1049" s="112"/>
      <c r="AC1049" s="112"/>
      <c r="AD1049" s="112"/>
      <c r="AE1049" s="112"/>
      <c r="AF1049" s="112"/>
      <c r="AG1049" s="112"/>
      <c r="AH1049" s="112"/>
      <c r="AI1049" s="112"/>
      <c r="AJ1049" s="112"/>
      <c r="AK1049" s="112"/>
      <c r="AL1049" s="112"/>
      <c r="AM1049" s="112"/>
      <c r="AN1049" s="112"/>
      <c r="AO1049" s="112"/>
      <c r="AP1049" s="112"/>
      <c r="AQ1049" s="112"/>
      <c r="AR1049" s="112"/>
    </row>
    <row r="1050" spans="1:44" ht="12.75" customHeight="1" x14ac:dyDescent="0.25">
      <c r="A1050" s="236"/>
      <c r="B1050" s="236"/>
      <c r="C1050" s="298"/>
      <c r="D1050" s="300"/>
      <c r="E1050" s="300"/>
      <c r="F1050" s="300"/>
      <c r="G1050" s="300"/>
      <c r="H1050" s="300"/>
      <c r="I1050" s="236"/>
      <c r="J1050" s="112"/>
      <c r="K1050" s="112"/>
      <c r="L1050" s="112"/>
      <c r="M1050" s="112"/>
      <c r="N1050" s="112"/>
      <c r="O1050" s="112"/>
      <c r="P1050" s="112"/>
      <c r="Q1050" s="112"/>
      <c r="R1050" s="112"/>
      <c r="S1050" s="112"/>
      <c r="T1050" s="112"/>
      <c r="U1050" s="112"/>
      <c r="V1050" s="112"/>
      <c r="W1050" s="112"/>
      <c r="X1050" s="112"/>
      <c r="Y1050" s="112"/>
      <c r="Z1050" s="112"/>
      <c r="AA1050" s="112"/>
      <c r="AB1050" s="112"/>
      <c r="AC1050" s="112"/>
      <c r="AD1050" s="112"/>
      <c r="AE1050" s="112"/>
      <c r="AF1050" s="112"/>
      <c r="AG1050" s="112"/>
      <c r="AH1050" s="112"/>
      <c r="AI1050" s="112"/>
      <c r="AJ1050" s="112"/>
      <c r="AK1050" s="112"/>
      <c r="AL1050" s="112"/>
      <c r="AM1050" s="112"/>
      <c r="AN1050" s="112"/>
      <c r="AO1050" s="112"/>
      <c r="AP1050" s="112"/>
      <c r="AQ1050" s="112"/>
      <c r="AR1050" s="112"/>
    </row>
    <row r="1051" spans="1:44" ht="12.75" customHeight="1" x14ac:dyDescent="0.25">
      <c r="A1051" s="236"/>
      <c r="B1051" s="236"/>
      <c r="C1051" s="298"/>
      <c r="D1051" s="300"/>
      <c r="E1051" s="300"/>
      <c r="F1051" s="300"/>
      <c r="G1051" s="300"/>
      <c r="H1051" s="300"/>
      <c r="I1051" s="236"/>
      <c r="J1051" s="112"/>
      <c r="K1051" s="112"/>
      <c r="L1051" s="112"/>
      <c r="M1051" s="112"/>
      <c r="N1051" s="112"/>
      <c r="O1051" s="112"/>
      <c r="P1051" s="112"/>
      <c r="Q1051" s="112"/>
      <c r="R1051" s="112"/>
      <c r="S1051" s="112"/>
      <c r="T1051" s="112"/>
      <c r="U1051" s="112"/>
      <c r="V1051" s="112"/>
      <c r="W1051" s="112"/>
      <c r="X1051" s="112"/>
      <c r="Y1051" s="112"/>
      <c r="Z1051" s="112"/>
      <c r="AA1051" s="112"/>
      <c r="AB1051" s="112"/>
      <c r="AC1051" s="112"/>
      <c r="AD1051" s="112"/>
      <c r="AE1051" s="112"/>
      <c r="AF1051" s="112"/>
      <c r="AG1051" s="112"/>
      <c r="AH1051" s="112"/>
      <c r="AI1051" s="112"/>
      <c r="AJ1051" s="112"/>
      <c r="AK1051" s="112"/>
      <c r="AL1051" s="112"/>
      <c r="AM1051" s="112"/>
      <c r="AN1051" s="112"/>
      <c r="AO1051" s="112"/>
      <c r="AP1051" s="112"/>
      <c r="AQ1051" s="112"/>
      <c r="AR1051" s="112"/>
    </row>
    <row r="1052" spans="1:44" ht="12.75" customHeight="1" x14ac:dyDescent="0.25">
      <c r="A1052" s="236"/>
      <c r="B1052" s="236"/>
      <c r="C1052" s="298"/>
      <c r="D1052" s="300"/>
      <c r="E1052" s="300"/>
      <c r="F1052" s="300"/>
      <c r="G1052" s="300"/>
      <c r="H1052" s="300"/>
      <c r="I1052" s="236"/>
      <c r="J1052" s="112"/>
      <c r="K1052" s="112"/>
      <c r="L1052" s="112"/>
      <c r="M1052" s="112"/>
      <c r="N1052" s="112"/>
      <c r="O1052" s="112"/>
      <c r="P1052" s="112"/>
      <c r="Q1052" s="112"/>
      <c r="R1052" s="112"/>
      <c r="S1052" s="112"/>
      <c r="T1052" s="112"/>
      <c r="U1052" s="112"/>
      <c r="V1052" s="112"/>
      <c r="W1052" s="112"/>
      <c r="X1052" s="112"/>
      <c r="Y1052" s="112"/>
      <c r="Z1052" s="112"/>
      <c r="AA1052" s="112"/>
      <c r="AB1052" s="112"/>
      <c r="AC1052" s="112"/>
      <c r="AD1052" s="112"/>
      <c r="AE1052" s="112"/>
      <c r="AF1052" s="112"/>
      <c r="AG1052" s="112"/>
      <c r="AH1052" s="112"/>
      <c r="AI1052" s="112"/>
      <c r="AJ1052" s="112"/>
      <c r="AK1052" s="112"/>
      <c r="AL1052" s="112"/>
      <c r="AM1052" s="112"/>
      <c r="AN1052" s="112"/>
      <c r="AO1052" s="112"/>
      <c r="AP1052" s="112"/>
      <c r="AQ1052" s="112"/>
      <c r="AR1052" s="112"/>
    </row>
    <row r="1053" spans="1:44" ht="12.75" customHeight="1" x14ac:dyDescent="0.25">
      <c r="A1053" s="236"/>
      <c r="B1053" s="236"/>
      <c r="C1053" s="298"/>
      <c r="D1053" s="300"/>
      <c r="E1053" s="300"/>
      <c r="F1053" s="300"/>
      <c r="G1053" s="300"/>
      <c r="H1053" s="300"/>
      <c r="I1053" s="236"/>
      <c r="J1053" s="112"/>
      <c r="K1053" s="112"/>
      <c r="L1053" s="112"/>
      <c r="M1053" s="112"/>
      <c r="N1053" s="112"/>
      <c r="O1053" s="112"/>
      <c r="P1053" s="112"/>
      <c r="Q1053" s="112"/>
      <c r="R1053" s="112"/>
      <c r="S1053" s="112"/>
      <c r="T1053" s="112"/>
      <c r="U1053" s="112"/>
      <c r="V1053" s="112"/>
      <c r="W1053" s="112"/>
      <c r="X1053" s="112"/>
      <c r="Y1053" s="112"/>
      <c r="Z1053" s="112"/>
      <c r="AA1053" s="112"/>
      <c r="AB1053" s="112"/>
      <c r="AC1053" s="112"/>
      <c r="AD1053" s="112"/>
      <c r="AE1053" s="112"/>
      <c r="AF1053" s="112"/>
      <c r="AG1053" s="112"/>
      <c r="AH1053" s="112"/>
      <c r="AI1053" s="112"/>
      <c r="AJ1053" s="112"/>
      <c r="AK1053" s="112"/>
      <c r="AL1053" s="112"/>
      <c r="AM1053" s="112"/>
      <c r="AN1053" s="112"/>
      <c r="AO1053" s="112"/>
      <c r="AP1053" s="112"/>
      <c r="AQ1053" s="112"/>
      <c r="AR1053" s="112"/>
    </row>
    <row r="1054" spans="1:44" ht="12.75" customHeight="1" x14ac:dyDescent="0.25">
      <c r="A1054" s="236"/>
      <c r="B1054" s="236"/>
      <c r="C1054" s="298"/>
      <c r="D1054" s="300"/>
      <c r="E1054" s="300"/>
      <c r="F1054" s="300"/>
      <c r="G1054" s="300"/>
      <c r="H1054" s="300"/>
      <c r="I1054" s="236"/>
      <c r="J1054" s="112"/>
      <c r="K1054" s="112"/>
      <c r="L1054" s="112"/>
      <c r="M1054" s="112"/>
      <c r="N1054" s="112"/>
      <c r="O1054" s="112"/>
      <c r="P1054" s="112"/>
      <c r="Q1054" s="112"/>
      <c r="R1054" s="112"/>
      <c r="S1054" s="112"/>
      <c r="T1054" s="112"/>
      <c r="U1054" s="112"/>
      <c r="V1054" s="112"/>
      <c r="W1054" s="112"/>
      <c r="X1054" s="112"/>
      <c r="Y1054" s="112"/>
      <c r="Z1054" s="112"/>
      <c r="AA1054" s="112"/>
      <c r="AB1054" s="112"/>
      <c r="AC1054" s="112"/>
      <c r="AD1054" s="112"/>
      <c r="AE1054" s="112"/>
      <c r="AF1054" s="112"/>
      <c r="AG1054" s="112"/>
      <c r="AH1054" s="112"/>
      <c r="AI1054" s="112"/>
      <c r="AJ1054" s="112"/>
      <c r="AK1054" s="112"/>
      <c r="AL1054" s="112"/>
      <c r="AM1054" s="112"/>
      <c r="AN1054" s="112"/>
      <c r="AO1054" s="112"/>
      <c r="AP1054" s="112"/>
      <c r="AQ1054" s="112"/>
      <c r="AR1054" s="112"/>
    </row>
    <row r="1055" spans="1:44" ht="12.75" customHeight="1" x14ac:dyDescent="0.25">
      <c r="A1055" s="236"/>
      <c r="B1055" s="236"/>
      <c r="C1055" s="298"/>
      <c r="D1055" s="300"/>
      <c r="E1055" s="300"/>
      <c r="F1055" s="300"/>
      <c r="G1055" s="300"/>
      <c r="H1055" s="300"/>
      <c r="I1055" s="236"/>
      <c r="J1055" s="112"/>
      <c r="K1055" s="112"/>
      <c r="L1055" s="112"/>
      <c r="M1055" s="112"/>
      <c r="N1055" s="112"/>
      <c r="O1055" s="112"/>
      <c r="P1055" s="112"/>
      <c r="Q1055" s="112"/>
      <c r="R1055" s="112"/>
      <c r="S1055" s="112"/>
      <c r="T1055" s="112"/>
      <c r="U1055" s="112"/>
      <c r="V1055" s="112"/>
      <c r="W1055" s="112"/>
      <c r="X1055" s="112"/>
      <c r="Y1055" s="112"/>
      <c r="Z1055" s="112"/>
      <c r="AA1055" s="112"/>
      <c r="AB1055" s="112"/>
      <c r="AC1055" s="112"/>
      <c r="AD1055" s="112"/>
      <c r="AE1055" s="112"/>
      <c r="AF1055" s="112"/>
      <c r="AG1055" s="112"/>
      <c r="AH1055" s="112"/>
      <c r="AI1055" s="112"/>
      <c r="AJ1055" s="112"/>
      <c r="AK1055" s="112"/>
      <c r="AL1055" s="112"/>
      <c r="AM1055" s="112"/>
      <c r="AN1055" s="112"/>
      <c r="AO1055" s="112"/>
      <c r="AP1055" s="112"/>
      <c r="AQ1055" s="112"/>
      <c r="AR1055" s="112"/>
    </row>
    <row r="1056" spans="1:44" ht="12.75" customHeight="1" x14ac:dyDescent="0.25">
      <c r="A1056" s="236"/>
      <c r="B1056" s="236"/>
      <c r="C1056" s="298"/>
      <c r="D1056" s="300"/>
      <c r="E1056" s="300"/>
      <c r="F1056" s="300"/>
      <c r="G1056" s="300"/>
      <c r="H1056" s="300"/>
      <c r="I1056" s="236"/>
      <c r="J1056" s="112"/>
      <c r="K1056" s="112"/>
      <c r="L1056" s="112"/>
      <c r="M1056" s="112"/>
      <c r="N1056" s="112"/>
      <c r="O1056" s="112"/>
      <c r="P1056" s="112"/>
      <c r="Q1056" s="112"/>
      <c r="R1056" s="112"/>
      <c r="S1056" s="112"/>
      <c r="T1056" s="112"/>
      <c r="U1056" s="112"/>
      <c r="V1056" s="112"/>
      <c r="W1056" s="112"/>
      <c r="X1056" s="112"/>
      <c r="Y1056" s="112"/>
      <c r="Z1056" s="112"/>
      <c r="AA1056" s="112"/>
      <c r="AB1056" s="112"/>
      <c r="AC1056" s="112"/>
      <c r="AD1056" s="112"/>
      <c r="AE1056" s="112"/>
      <c r="AF1056" s="112"/>
      <c r="AG1056" s="112"/>
      <c r="AH1056" s="112"/>
      <c r="AI1056" s="112"/>
      <c r="AJ1056" s="112"/>
      <c r="AK1056" s="112"/>
      <c r="AL1056" s="112"/>
      <c r="AM1056" s="112"/>
      <c r="AN1056" s="112"/>
      <c r="AO1056" s="112"/>
      <c r="AP1056" s="112"/>
      <c r="AQ1056" s="112"/>
      <c r="AR1056" s="112"/>
    </row>
    <row r="1057" spans="1:44" ht="12.75" customHeight="1" x14ac:dyDescent="0.25">
      <c r="A1057" s="236"/>
      <c r="B1057" s="236"/>
      <c r="C1057" s="298"/>
      <c r="D1057" s="300"/>
      <c r="E1057" s="300"/>
      <c r="F1057" s="300"/>
      <c r="G1057" s="300"/>
      <c r="H1057" s="300"/>
      <c r="I1057" s="236"/>
      <c r="J1057" s="112"/>
      <c r="K1057" s="112"/>
      <c r="L1057" s="112"/>
      <c r="M1057" s="112"/>
      <c r="N1057" s="112"/>
      <c r="O1057" s="112"/>
      <c r="P1057" s="112"/>
      <c r="Q1057" s="112"/>
      <c r="R1057" s="112"/>
      <c r="S1057" s="112"/>
      <c r="T1057" s="112"/>
      <c r="U1057" s="112"/>
      <c r="V1057" s="112"/>
      <c r="W1057" s="112"/>
      <c r="X1057" s="112"/>
      <c r="Y1057" s="112"/>
      <c r="Z1057" s="112"/>
      <c r="AA1057" s="112"/>
      <c r="AB1057" s="112"/>
      <c r="AC1057" s="112"/>
      <c r="AD1057" s="112"/>
      <c r="AE1057" s="112"/>
      <c r="AF1057" s="112"/>
      <c r="AG1057" s="112"/>
      <c r="AH1057" s="112"/>
      <c r="AI1057" s="112"/>
      <c r="AJ1057" s="112"/>
      <c r="AK1057" s="112"/>
      <c r="AL1057" s="112"/>
      <c r="AM1057" s="112"/>
      <c r="AN1057" s="112"/>
      <c r="AO1057" s="112"/>
      <c r="AP1057" s="112"/>
      <c r="AQ1057" s="112"/>
      <c r="AR1057" s="112"/>
    </row>
    <row r="1058" spans="1:44" ht="12.75" customHeight="1" x14ac:dyDescent="0.25">
      <c r="A1058" s="236"/>
      <c r="B1058" s="236"/>
      <c r="C1058" s="298"/>
      <c r="D1058" s="300"/>
      <c r="E1058" s="300"/>
      <c r="F1058" s="300"/>
      <c r="G1058" s="300"/>
      <c r="H1058" s="300"/>
      <c r="I1058" s="236"/>
      <c r="J1058" s="112"/>
      <c r="K1058" s="112"/>
      <c r="L1058" s="112"/>
      <c r="M1058" s="112"/>
      <c r="N1058" s="112"/>
      <c r="O1058" s="112"/>
      <c r="P1058" s="112"/>
      <c r="Q1058" s="112"/>
      <c r="R1058" s="112"/>
      <c r="S1058" s="112"/>
      <c r="T1058" s="112"/>
      <c r="U1058" s="112"/>
      <c r="V1058" s="112"/>
      <c r="W1058" s="112"/>
      <c r="X1058" s="112"/>
      <c r="Y1058" s="112"/>
      <c r="Z1058" s="112"/>
      <c r="AA1058" s="112"/>
      <c r="AB1058" s="112"/>
      <c r="AC1058" s="112"/>
      <c r="AD1058" s="112"/>
      <c r="AE1058" s="112"/>
      <c r="AF1058" s="112"/>
      <c r="AG1058" s="112"/>
      <c r="AH1058" s="112"/>
      <c r="AI1058" s="112"/>
      <c r="AJ1058" s="112"/>
      <c r="AK1058" s="112"/>
      <c r="AL1058" s="112"/>
      <c r="AM1058" s="112"/>
      <c r="AN1058" s="112"/>
      <c r="AO1058" s="112"/>
      <c r="AP1058" s="112"/>
      <c r="AQ1058" s="112"/>
      <c r="AR1058" s="112"/>
    </row>
    <row r="1059" spans="1:44" ht="12.75" customHeight="1" x14ac:dyDescent="0.25">
      <c r="A1059" s="236"/>
      <c r="B1059" s="236"/>
      <c r="C1059" s="298"/>
      <c r="D1059" s="300"/>
      <c r="E1059" s="300"/>
      <c r="F1059" s="300"/>
      <c r="G1059" s="300"/>
      <c r="H1059" s="300"/>
      <c r="I1059" s="236"/>
      <c r="J1059" s="112"/>
      <c r="K1059" s="112"/>
      <c r="L1059" s="112"/>
      <c r="M1059" s="112"/>
      <c r="N1059" s="112"/>
      <c r="O1059" s="112"/>
      <c r="P1059" s="112"/>
      <c r="Q1059" s="112"/>
      <c r="R1059" s="112"/>
      <c r="S1059" s="112"/>
      <c r="T1059" s="112"/>
      <c r="U1059" s="112"/>
      <c r="V1059" s="112"/>
      <c r="W1059" s="112"/>
      <c r="X1059" s="112"/>
      <c r="Y1059" s="112"/>
      <c r="Z1059" s="112"/>
      <c r="AA1059" s="112"/>
      <c r="AB1059" s="112"/>
      <c r="AC1059" s="112"/>
      <c r="AD1059" s="112"/>
      <c r="AE1059" s="112"/>
      <c r="AF1059" s="112"/>
      <c r="AG1059" s="112"/>
      <c r="AH1059" s="112"/>
      <c r="AI1059" s="112"/>
      <c r="AJ1059" s="112"/>
      <c r="AK1059" s="112"/>
      <c r="AL1059" s="112"/>
      <c r="AM1059" s="112"/>
      <c r="AN1059" s="112"/>
      <c r="AO1059" s="112"/>
      <c r="AP1059" s="112"/>
      <c r="AQ1059" s="112"/>
      <c r="AR1059" s="112"/>
    </row>
    <row r="1060" spans="1:44" ht="12.75" customHeight="1" x14ac:dyDescent="0.25">
      <c r="A1060" s="236"/>
      <c r="B1060" s="236"/>
      <c r="C1060" s="298"/>
      <c r="D1060" s="300"/>
      <c r="E1060" s="300"/>
      <c r="F1060" s="300"/>
      <c r="G1060" s="300"/>
      <c r="H1060" s="300"/>
      <c r="I1060" s="236"/>
      <c r="J1060" s="112"/>
      <c r="K1060" s="112"/>
      <c r="L1060" s="112"/>
      <c r="M1060" s="112"/>
      <c r="N1060" s="112"/>
      <c r="O1060" s="112"/>
      <c r="P1060" s="112"/>
      <c r="Q1060" s="112"/>
      <c r="R1060" s="112"/>
      <c r="S1060" s="112"/>
      <c r="T1060" s="112"/>
      <c r="U1060" s="112"/>
      <c r="V1060" s="112"/>
      <c r="W1060" s="112"/>
      <c r="X1060" s="112"/>
      <c r="Y1060" s="112"/>
      <c r="Z1060" s="112"/>
      <c r="AA1060" s="112"/>
      <c r="AB1060" s="112"/>
      <c r="AC1060" s="112"/>
      <c r="AD1060" s="112"/>
      <c r="AE1060" s="112"/>
      <c r="AF1060" s="112"/>
      <c r="AG1060" s="112"/>
      <c r="AH1060" s="112"/>
      <c r="AI1060" s="112"/>
      <c r="AJ1060" s="112"/>
      <c r="AK1060" s="112"/>
      <c r="AL1060" s="112"/>
      <c r="AM1060" s="112"/>
      <c r="AN1060" s="112"/>
      <c r="AO1060" s="112"/>
      <c r="AP1060" s="112"/>
      <c r="AQ1060" s="112"/>
      <c r="AR1060" s="112"/>
    </row>
    <row r="1061" spans="1:44" ht="12.75" customHeight="1" x14ac:dyDescent="0.25">
      <c r="A1061" s="236"/>
      <c r="B1061" s="236"/>
      <c r="C1061" s="298"/>
      <c r="D1061" s="300"/>
      <c r="E1061" s="300"/>
      <c r="F1061" s="300"/>
      <c r="G1061" s="300"/>
      <c r="H1061" s="300"/>
      <c r="I1061" s="236"/>
      <c r="J1061" s="112"/>
      <c r="K1061" s="112"/>
      <c r="L1061" s="112"/>
      <c r="M1061" s="112"/>
      <c r="N1061" s="112"/>
      <c r="O1061" s="112"/>
      <c r="P1061" s="112"/>
      <c r="Q1061" s="112"/>
      <c r="R1061" s="112"/>
      <c r="S1061" s="112"/>
      <c r="T1061" s="112"/>
      <c r="U1061" s="112"/>
      <c r="V1061" s="112"/>
      <c r="W1061" s="112"/>
      <c r="X1061" s="112"/>
      <c r="Y1061" s="112"/>
      <c r="Z1061" s="112"/>
      <c r="AA1061" s="112"/>
      <c r="AB1061" s="112"/>
      <c r="AC1061" s="112"/>
      <c r="AD1061" s="112"/>
      <c r="AE1061" s="112"/>
      <c r="AF1061" s="112"/>
      <c r="AG1061" s="112"/>
      <c r="AH1061" s="112"/>
      <c r="AI1061" s="112"/>
      <c r="AJ1061" s="112"/>
      <c r="AK1061" s="112"/>
      <c r="AL1061" s="112"/>
      <c r="AM1061" s="112"/>
      <c r="AN1061" s="112"/>
      <c r="AO1061" s="112"/>
      <c r="AP1061" s="112"/>
      <c r="AQ1061" s="112"/>
      <c r="AR1061" s="112"/>
    </row>
    <row r="1062" spans="1:44" ht="12.75" customHeight="1" x14ac:dyDescent="0.25">
      <c r="A1062" s="236"/>
      <c r="B1062" s="236"/>
      <c r="C1062" s="298"/>
      <c r="D1062" s="300"/>
      <c r="E1062" s="300"/>
      <c r="F1062" s="300"/>
      <c r="G1062" s="300"/>
      <c r="H1062" s="300"/>
      <c r="I1062" s="236"/>
      <c r="J1062" s="112"/>
      <c r="K1062" s="112"/>
      <c r="L1062" s="112"/>
      <c r="M1062" s="112"/>
      <c r="N1062" s="112"/>
      <c r="O1062" s="112"/>
      <c r="P1062" s="112"/>
      <c r="Q1062" s="112"/>
      <c r="R1062" s="112"/>
      <c r="S1062" s="112"/>
      <c r="T1062" s="112"/>
      <c r="U1062" s="112"/>
      <c r="V1062" s="112"/>
      <c r="W1062" s="112"/>
      <c r="X1062" s="112"/>
      <c r="Y1062" s="112"/>
      <c r="Z1062" s="112"/>
      <c r="AA1062" s="112"/>
      <c r="AB1062" s="112"/>
      <c r="AC1062" s="112"/>
      <c r="AD1062" s="112"/>
      <c r="AE1062" s="112"/>
      <c r="AF1062" s="112"/>
      <c r="AG1062" s="112"/>
      <c r="AH1062" s="112"/>
      <c r="AI1062" s="112"/>
      <c r="AJ1062" s="112"/>
      <c r="AK1062" s="112"/>
      <c r="AL1062" s="112"/>
      <c r="AM1062" s="112"/>
      <c r="AN1062" s="112"/>
      <c r="AO1062" s="112"/>
      <c r="AP1062" s="112"/>
      <c r="AQ1062" s="112"/>
      <c r="AR1062" s="112"/>
    </row>
    <row r="1063" spans="1:44" ht="12.75" customHeight="1" x14ac:dyDescent="0.25">
      <c r="A1063" s="236"/>
      <c r="B1063" s="236"/>
      <c r="C1063" s="298"/>
      <c r="D1063" s="300"/>
      <c r="E1063" s="300"/>
      <c r="F1063" s="300"/>
      <c r="G1063" s="300"/>
      <c r="H1063" s="300"/>
      <c r="I1063" s="236"/>
      <c r="J1063" s="112"/>
      <c r="K1063" s="112"/>
      <c r="L1063" s="112"/>
      <c r="M1063" s="112"/>
      <c r="N1063" s="112"/>
      <c r="O1063" s="112"/>
      <c r="P1063" s="112"/>
      <c r="Q1063" s="112"/>
      <c r="R1063" s="112"/>
      <c r="S1063" s="112"/>
      <c r="T1063" s="112"/>
      <c r="U1063" s="112"/>
      <c r="V1063" s="112"/>
      <c r="W1063" s="112"/>
      <c r="X1063" s="112"/>
      <c r="Y1063" s="112"/>
      <c r="Z1063" s="112"/>
      <c r="AA1063" s="112"/>
      <c r="AB1063" s="112"/>
      <c r="AC1063" s="112"/>
      <c r="AD1063" s="112"/>
      <c r="AE1063" s="112"/>
      <c r="AF1063" s="112"/>
      <c r="AG1063" s="112"/>
      <c r="AH1063" s="112"/>
      <c r="AI1063" s="112"/>
      <c r="AJ1063" s="112"/>
      <c r="AK1063" s="112"/>
      <c r="AL1063" s="112"/>
      <c r="AM1063" s="112"/>
      <c r="AN1063" s="112"/>
      <c r="AO1063" s="112"/>
      <c r="AP1063" s="112"/>
      <c r="AQ1063" s="112"/>
      <c r="AR1063" s="112"/>
    </row>
    <row r="1064" spans="1:44" ht="12.75" customHeight="1" x14ac:dyDescent="0.25">
      <c r="A1064" s="236"/>
      <c r="B1064" s="236"/>
      <c r="C1064" s="298"/>
      <c r="D1064" s="300"/>
      <c r="E1064" s="300"/>
      <c r="F1064" s="300"/>
      <c r="G1064" s="300"/>
      <c r="H1064" s="300"/>
      <c r="I1064" s="236"/>
      <c r="J1064" s="112"/>
      <c r="K1064" s="112"/>
      <c r="L1064" s="112"/>
      <c r="M1064" s="112"/>
      <c r="N1064" s="112"/>
      <c r="O1064" s="112"/>
      <c r="P1064" s="112"/>
      <c r="Q1064" s="112"/>
      <c r="R1064" s="112"/>
      <c r="S1064" s="112"/>
      <c r="T1064" s="112"/>
      <c r="U1064" s="112"/>
      <c r="V1064" s="112"/>
      <c r="W1064" s="112"/>
      <c r="X1064" s="112"/>
      <c r="Y1064" s="112"/>
      <c r="Z1064" s="112"/>
      <c r="AA1064" s="112"/>
      <c r="AB1064" s="112"/>
      <c r="AC1064" s="112"/>
      <c r="AD1064" s="112"/>
      <c r="AE1064" s="112"/>
      <c r="AF1064" s="112"/>
      <c r="AG1064" s="112"/>
      <c r="AH1064" s="112"/>
      <c r="AI1064" s="112"/>
      <c r="AJ1064" s="112"/>
      <c r="AK1064" s="112"/>
      <c r="AL1064" s="112"/>
      <c r="AM1064" s="112"/>
      <c r="AN1064" s="112"/>
      <c r="AO1064" s="112"/>
      <c r="AP1064" s="112"/>
      <c r="AQ1064" s="112"/>
      <c r="AR1064" s="112"/>
    </row>
    <row r="1065" spans="1:44" ht="12.75" customHeight="1" x14ac:dyDescent="0.25">
      <c r="A1065" s="236"/>
      <c r="B1065" s="236"/>
      <c r="C1065" s="298"/>
      <c r="D1065" s="300"/>
      <c r="E1065" s="300"/>
      <c r="F1065" s="300"/>
      <c r="G1065" s="300"/>
      <c r="H1065" s="300"/>
      <c r="I1065" s="236"/>
      <c r="J1065" s="112"/>
      <c r="K1065" s="112"/>
      <c r="L1065" s="112"/>
      <c r="M1065" s="112"/>
      <c r="N1065" s="112"/>
      <c r="O1065" s="112"/>
      <c r="P1065" s="112"/>
      <c r="Q1065" s="112"/>
      <c r="R1065" s="112"/>
      <c r="S1065" s="112"/>
      <c r="T1065" s="112"/>
      <c r="U1065" s="112"/>
      <c r="V1065" s="112"/>
      <c r="W1065" s="112"/>
      <c r="X1065" s="112"/>
      <c r="Y1065" s="112"/>
      <c r="Z1065" s="112"/>
      <c r="AA1065" s="112"/>
      <c r="AB1065" s="112"/>
      <c r="AC1065" s="112"/>
      <c r="AD1065" s="112"/>
      <c r="AE1065" s="112"/>
      <c r="AF1065" s="112"/>
      <c r="AG1065" s="112"/>
      <c r="AH1065" s="112"/>
      <c r="AI1065" s="112"/>
      <c r="AJ1065" s="112"/>
      <c r="AK1065" s="112"/>
      <c r="AL1065" s="112"/>
      <c r="AM1065" s="112"/>
      <c r="AN1065" s="112"/>
      <c r="AO1065" s="112"/>
      <c r="AP1065" s="112"/>
      <c r="AQ1065" s="112"/>
      <c r="AR1065" s="112"/>
    </row>
    <row r="1066" spans="1:44" ht="12.75" customHeight="1" x14ac:dyDescent="0.25">
      <c r="A1066" s="236"/>
      <c r="B1066" s="236"/>
      <c r="C1066" s="298"/>
      <c r="D1066" s="300"/>
      <c r="E1066" s="300"/>
      <c r="F1066" s="300"/>
      <c r="G1066" s="300"/>
      <c r="H1066" s="300"/>
      <c r="I1066" s="236"/>
      <c r="J1066" s="112"/>
      <c r="K1066" s="112"/>
      <c r="L1066" s="112"/>
      <c r="M1066" s="112"/>
      <c r="N1066" s="112"/>
      <c r="O1066" s="112"/>
      <c r="P1066" s="112"/>
      <c r="Q1066" s="112"/>
      <c r="R1066" s="112"/>
      <c r="S1066" s="112"/>
      <c r="T1066" s="112"/>
      <c r="U1066" s="112"/>
      <c r="V1066" s="112"/>
      <c r="W1066" s="112"/>
      <c r="X1066" s="112"/>
      <c r="Y1066" s="112"/>
      <c r="Z1066" s="112"/>
      <c r="AA1066" s="112"/>
      <c r="AB1066" s="112"/>
      <c r="AC1066" s="112"/>
      <c r="AD1066" s="112"/>
      <c r="AE1066" s="112"/>
      <c r="AF1066" s="112"/>
      <c r="AG1066" s="112"/>
      <c r="AH1066" s="112"/>
      <c r="AI1066" s="112"/>
      <c r="AJ1066" s="112"/>
      <c r="AK1066" s="112"/>
      <c r="AL1066" s="112"/>
      <c r="AM1066" s="112"/>
      <c r="AN1066" s="112"/>
      <c r="AO1066" s="112"/>
      <c r="AP1066" s="112"/>
      <c r="AQ1066" s="112"/>
      <c r="AR1066" s="112"/>
    </row>
    <row r="1067" spans="1:44" ht="12.75" customHeight="1" x14ac:dyDescent="0.25">
      <c r="A1067" s="236"/>
      <c r="B1067" s="236"/>
      <c r="C1067" s="298"/>
      <c r="D1067" s="300"/>
      <c r="E1067" s="300"/>
      <c r="F1067" s="300"/>
      <c r="G1067" s="300"/>
      <c r="H1067" s="300"/>
      <c r="I1067" s="236"/>
      <c r="J1067" s="112"/>
      <c r="K1067" s="112"/>
      <c r="L1067" s="112"/>
      <c r="M1067" s="112"/>
      <c r="N1067" s="112"/>
      <c r="O1067" s="112"/>
      <c r="P1067" s="112"/>
      <c r="Q1067" s="112"/>
      <c r="R1067" s="112"/>
      <c r="S1067" s="112"/>
      <c r="T1067" s="112"/>
      <c r="U1067" s="112"/>
      <c r="V1067" s="112"/>
      <c r="W1067" s="112"/>
      <c r="X1067" s="112"/>
      <c r="Y1067" s="112"/>
      <c r="Z1067" s="112"/>
      <c r="AA1067" s="112"/>
      <c r="AB1067" s="112"/>
      <c r="AC1067" s="112"/>
      <c r="AD1067" s="112"/>
      <c r="AE1067" s="112"/>
      <c r="AF1067" s="112"/>
      <c r="AG1067" s="112"/>
      <c r="AH1067" s="112"/>
      <c r="AI1067" s="112"/>
      <c r="AJ1067" s="112"/>
      <c r="AK1067" s="112"/>
      <c r="AL1067" s="112"/>
      <c r="AM1067" s="112"/>
      <c r="AN1067" s="112"/>
      <c r="AO1067" s="112"/>
      <c r="AP1067" s="112"/>
      <c r="AQ1067" s="112"/>
      <c r="AR1067" s="112"/>
    </row>
    <row r="1068" spans="1:44" ht="12.75" customHeight="1" x14ac:dyDescent="0.25">
      <c r="A1068" s="236"/>
      <c r="B1068" s="236"/>
      <c r="C1068" s="298"/>
      <c r="D1068" s="300"/>
      <c r="E1068" s="300"/>
      <c r="F1068" s="300"/>
      <c r="G1068" s="300"/>
      <c r="H1068" s="300"/>
      <c r="I1068" s="236"/>
      <c r="J1068" s="112"/>
      <c r="K1068" s="112"/>
      <c r="L1068" s="112"/>
      <c r="M1068" s="112"/>
      <c r="N1068" s="112"/>
      <c r="O1068" s="112"/>
      <c r="P1068" s="112"/>
      <c r="Q1068" s="112"/>
      <c r="R1068" s="112"/>
      <c r="S1068" s="112"/>
      <c r="T1068" s="112"/>
      <c r="U1068" s="112"/>
      <c r="V1068" s="112"/>
      <c r="W1068" s="112"/>
      <c r="X1068" s="112"/>
      <c r="Y1068" s="112"/>
      <c r="Z1068" s="112"/>
      <c r="AA1068" s="112"/>
      <c r="AB1068" s="112"/>
      <c r="AC1068" s="112"/>
      <c r="AD1068" s="112"/>
      <c r="AE1068" s="112"/>
      <c r="AF1068" s="112"/>
      <c r="AG1068" s="112"/>
      <c r="AH1068" s="112"/>
      <c r="AI1068" s="112"/>
      <c r="AJ1068" s="112"/>
      <c r="AK1068" s="112"/>
      <c r="AL1068" s="112"/>
      <c r="AM1068" s="112"/>
      <c r="AN1068" s="112"/>
      <c r="AO1068" s="112"/>
      <c r="AP1068" s="112"/>
      <c r="AQ1068" s="112"/>
      <c r="AR1068" s="112"/>
    </row>
    <row r="1069" spans="1:44" ht="12.75" customHeight="1" x14ac:dyDescent="0.25">
      <c r="A1069" s="236"/>
      <c r="B1069" s="236"/>
      <c r="C1069" s="298"/>
      <c r="D1069" s="300"/>
      <c r="E1069" s="300"/>
      <c r="F1069" s="300"/>
      <c r="G1069" s="300"/>
      <c r="H1069" s="300"/>
      <c r="I1069" s="236"/>
      <c r="J1069" s="112"/>
      <c r="K1069" s="112"/>
      <c r="L1069" s="112"/>
      <c r="M1069" s="112"/>
      <c r="N1069" s="112"/>
      <c r="O1069" s="112"/>
      <c r="P1069" s="112"/>
      <c r="Q1069" s="112"/>
      <c r="R1069" s="112"/>
      <c r="S1069" s="112"/>
      <c r="T1069" s="112"/>
      <c r="U1069" s="112"/>
      <c r="V1069" s="112"/>
      <c r="W1069" s="112"/>
      <c r="X1069" s="112"/>
      <c r="Y1069" s="112"/>
      <c r="Z1069" s="112"/>
      <c r="AA1069" s="112"/>
      <c r="AB1069" s="112"/>
      <c r="AC1069" s="112"/>
      <c r="AD1069" s="112"/>
      <c r="AE1069" s="112"/>
      <c r="AF1069" s="112"/>
      <c r="AG1069" s="112"/>
      <c r="AH1069" s="112"/>
      <c r="AI1069" s="112"/>
      <c r="AJ1069" s="112"/>
      <c r="AK1069" s="112"/>
      <c r="AL1069" s="112"/>
      <c r="AM1069" s="112"/>
      <c r="AN1069" s="112"/>
      <c r="AO1069" s="112"/>
      <c r="AP1069" s="112"/>
      <c r="AQ1069" s="112"/>
      <c r="AR1069" s="112"/>
    </row>
    <row r="1070" spans="1:44" ht="12.75" customHeight="1" x14ac:dyDescent="0.25">
      <c r="A1070" s="236"/>
      <c r="B1070" s="236"/>
      <c r="C1070" s="298"/>
      <c r="D1070" s="300"/>
      <c r="E1070" s="300"/>
      <c r="F1070" s="300"/>
      <c r="G1070" s="300"/>
      <c r="H1070" s="300"/>
      <c r="I1070" s="236"/>
      <c r="J1070" s="112"/>
      <c r="K1070" s="112"/>
      <c r="L1070" s="112"/>
      <c r="M1070" s="112"/>
      <c r="N1070" s="112"/>
      <c r="O1070" s="112"/>
      <c r="P1070" s="112"/>
      <c r="Q1070" s="112"/>
      <c r="R1070" s="112"/>
      <c r="S1070" s="112"/>
      <c r="T1070" s="112"/>
      <c r="U1070" s="112"/>
      <c r="V1070" s="112"/>
      <c r="W1070" s="112"/>
      <c r="X1070" s="112"/>
      <c r="Y1070" s="112"/>
      <c r="Z1070" s="112"/>
      <c r="AA1070" s="112"/>
      <c r="AB1070" s="112"/>
      <c r="AC1070" s="112"/>
      <c r="AD1070" s="112"/>
      <c r="AE1070" s="112"/>
      <c r="AF1070" s="112"/>
      <c r="AG1070" s="112"/>
      <c r="AH1070" s="112"/>
      <c r="AI1070" s="112"/>
      <c r="AJ1070" s="112"/>
      <c r="AK1070" s="112"/>
      <c r="AL1070" s="112"/>
      <c r="AM1070" s="112"/>
      <c r="AN1070" s="112"/>
      <c r="AO1070" s="112"/>
      <c r="AP1070" s="112"/>
      <c r="AQ1070" s="112"/>
      <c r="AR1070" s="112"/>
    </row>
    <row r="1071" spans="1:44" ht="12.75" customHeight="1" x14ac:dyDescent="0.25">
      <c r="A1071" s="236"/>
      <c r="B1071" s="236"/>
      <c r="C1071" s="298"/>
      <c r="D1071" s="300"/>
      <c r="E1071" s="300"/>
      <c r="F1071" s="300"/>
      <c r="G1071" s="300"/>
      <c r="H1071" s="300"/>
      <c r="I1071" s="236"/>
      <c r="J1071" s="112"/>
      <c r="K1071" s="112"/>
      <c r="L1071" s="112"/>
      <c r="M1071" s="112"/>
      <c r="N1071" s="112"/>
      <c r="O1071" s="112"/>
      <c r="P1071" s="112"/>
      <c r="Q1071" s="112"/>
      <c r="R1071" s="112"/>
      <c r="S1071" s="112"/>
      <c r="T1071" s="112"/>
      <c r="U1071" s="112"/>
      <c r="V1071" s="112"/>
      <c r="W1071" s="112"/>
      <c r="X1071" s="112"/>
      <c r="Y1071" s="112"/>
      <c r="Z1071" s="112"/>
      <c r="AA1071" s="112"/>
      <c r="AB1071" s="112"/>
      <c r="AC1071" s="112"/>
      <c r="AD1071" s="112"/>
      <c r="AE1071" s="112"/>
      <c r="AF1071" s="112"/>
      <c r="AG1071" s="112"/>
      <c r="AH1071" s="112"/>
      <c r="AI1071" s="112"/>
      <c r="AJ1071" s="112"/>
      <c r="AK1071" s="112"/>
      <c r="AL1071" s="112"/>
      <c r="AM1071" s="112"/>
      <c r="AN1071" s="112"/>
      <c r="AO1071" s="112"/>
      <c r="AP1071" s="112"/>
      <c r="AQ1071" s="112"/>
      <c r="AR1071" s="112"/>
    </row>
    <row r="1072" spans="1:44" ht="12.75" customHeight="1" x14ac:dyDescent="0.25">
      <c r="A1072" s="236"/>
      <c r="B1072" s="236"/>
      <c r="C1072" s="298"/>
      <c r="D1072" s="300"/>
      <c r="E1072" s="300"/>
      <c r="F1072" s="300"/>
      <c r="G1072" s="300"/>
      <c r="H1072" s="300"/>
      <c r="I1072" s="236"/>
      <c r="J1072" s="112"/>
      <c r="K1072" s="112"/>
      <c r="L1072" s="112"/>
      <c r="M1072" s="112"/>
      <c r="N1072" s="112"/>
      <c r="O1072" s="112"/>
      <c r="P1072" s="112"/>
      <c r="Q1072" s="112"/>
      <c r="R1072" s="112"/>
      <c r="S1072" s="112"/>
      <c r="T1072" s="112"/>
      <c r="U1072" s="112"/>
      <c r="V1072" s="112"/>
      <c r="W1072" s="112"/>
      <c r="X1072" s="112"/>
      <c r="Y1072" s="112"/>
      <c r="Z1072" s="112"/>
      <c r="AA1072" s="112"/>
      <c r="AB1072" s="112"/>
      <c r="AC1072" s="112"/>
      <c r="AD1072" s="112"/>
      <c r="AE1072" s="112"/>
      <c r="AF1072" s="112"/>
      <c r="AG1072" s="112"/>
      <c r="AH1072" s="112"/>
      <c r="AI1072" s="112"/>
      <c r="AJ1072" s="112"/>
      <c r="AK1072" s="112"/>
      <c r="AL1072" s="112"/>
      <c r="AM1072" s="112"/>
      <c r="AN1072" s="112"/>
      <c r="AO1072" s="112"/>
      <c r="AP1072" s="112"/>
      <c r="AQ1072" s="112"/>
      <c r="AR1072" s="112"/>
    </row>
    <row r="1073" spans="1:44" ht="12.75" customHeight="1" x14ac:dyDescent="0.25">
      <c r="A1073" s="236"/>
      <c r="B1073" s="236"/>
      <c r="C1073" s="298"/>
      <c r="D1073" s="300"/>
      <c r="E1073" s="300"/>
      <c r="F1073" s="300"/>
      <c r="G1073" s="300"/>
      <c r="H1073" s="300"/>
      <c r="I1073" s="236"/>
      <c r="J1073" s="112"/>
      <c r="K1073" s="112"/>
      <c r="L1073" s="112"/>
      <c r="M1073" s="112"/>
      <c r="N1073" s="112"/>
      <c r="O1073" s="112"/>
      <c r="P1073" s="112"/>
      <c r="Q1073" s="112"/>
      <c r="R1073" s="112"/>
      <c r="S1073" s="112"/>
      <c r="T1073" s="112"/>
      <c r="U1073" s="112"/>
      <c r="V1073" s="112"/>
      <c r="W1073" s="112"/>
      <c r="X1073" s="112"/>
      <c r="Y1073" s="112"/>
      <c r="Z1073" s="112"/>
      <c r="AA1073" s="112"/>
      <c r="AB1073" s="112"/>
      <c r="AC1073" s="112"/>
      <c r="AD1073" s="112"/>
      <c r="AE1073" s="112"/>
      <c r="AF1073" s="112"/>
      <c r="AG1073" s="112"/>
      <c r="AH1073" s="112"/>
      <c r="AI1073" s="112"/>
      <c r="AJ1073" s="112"/>
      <c r="AK1073" s="112"/>
      <c r="AL1073" s="112"/>
      <c r="AM1073" s="112"/>
      <c r="AN1073" s="112"/>
      <c r="AO1073" s="112"/>
      <c r="AP1073" s="112"/>
      <c r="AQ1073" s="112"/>
      <c r="AR1073" s="112"/>
    </row>
    <row r="1074" spans="1:44" ht="12.75" customHeight="1" x14ac:dyDescent="0.25">
      <c r="A1074" s="236"/>
      <c r="B1074" s="236"/>
      <c r="C1074" s="298"/>
      <c r="D1074" s="300"/>
      <c r="E1074" s="300"/>
      <c r="F1074" s="300"/>
      <c r="G1074" s="300"/>
      <c r="H1074" s="300"/>
      <c r="I1074" s="236"/>
      <c r="J1074" s="112"/>
      <c r="K1074" s="112"/>
      <c r="L1074" s="112"/>
      <c r="M1074" s="112"/>
      <c r="N1074" s="112"/>
      <c r="O1074" s="112"/>
      <c r="P1074" s="112"/>
      <c r="Q1074" s="112"/>
      <c r="R1074" s="112"/>
      <c r="S1074" s="112"/>
      <c r="T1074" s="112"/>
      <c r="U1074" s="112"/>
      <c r="V1074" s="112"/>
      <c r="W1074" s="112"/>
      <c r="X1074" s="112"/>
      <c r="Y1074" s="112"/>
      <c r="Z1074" s="112"/>
      <c r="AA1074" s="112"/>
      <c r="AB1074" s="112"/>
      <c r="AC1074" s="112"/>
      <c r="AD1074" s="112"/>
      <c r="AE1074" s="112"/>
      <c r="AF1074" s="112"/>
      <c r="AG1074" s="112"/>
      <c r="AH1074" s="112"/>
      <c r="AI1074" s="112"/>
      <c r="AJ1074" s="112"/>
      <c r="AK1074" s="112"/>
      <c r="AL1074" s="112"/>
      <c r="AM1074" s="112"/>
      <c r="AN1074" s="112"/>
      <c r="AO1074" s="112"/>
      <c r="AP1074" s="112"/>
      <c r="AQ1074" s="112"/>
      <c r="AR1074" s="112"/>
    </row>
    <row r="1075" spans="1:44" ht="12.75" customHeight="1" x14ac:dyDescent="0.25">
      <c r="A1075" s="236"/>
      <c r="B1075" s="236"/>
      <c r="C1075" s="298"/>
      <c r="D1075" s="300"/>
      <c r="E1075" s="300"/>
      <c r="F1075" s="300"/>
      <c r="G1075" s="300"/>
      <c r="H1075" s="300"/>
      <c r="I1075" s="236"/>
      <c r="J1075" s="112"/>
      <c r="K1075" s="112"/>
      <c r="L1075" s="112"/>
      <c r="M1075" s="112"/>
      <c r="N1075" s="112"/>
      <c r="O1075" s="112"/>
      <c r="P1075" s="112"/>
      <c r="Q1075" s="112"/>
      <c r="R1075" s="112"/>
      <c r="S1075" s="112"/>
      <c r="T1075" s="112"/>
      <c r="U1075" s="112"/>
      <c r="V1075" s="112"/>
      <c r="W1075" s="112"/>
      <c r="X1075" s="112"/>
      <c r="Y1075" s="112"/>
      <c r="Z1075" s="112"/>
      <c r="AA1075" s="112"/>
      <c r="AB1075" s="112"/>
      <c r="AC1075" s="112"/>
      <c r="AD1075" s="112"/>
      <c r="AE1075" s="112"/>
      <c r="AF1075" s="112"/>
      <c r="AG1075" s="112"/>
      <c r="AH1075" s="112"/>
      <c r="AI1075" s="112"/>
      <c r="AJ1075" s="112"/>
      <c r="AK1075" s="112"/>
      <c r="AL1075" s="112"/>
      <c r="AM1075" s="112"/>
      <c r="AN1075" s="112"/>
      <c r="AO1075" s="112"/>
      <c r="AP1075" s="112"/>
      <c r="AQ1075" s="112"/>
      <c r="AR1075" s="112"/>
    </row>
    <row r="1076" spans="1:44" ht="12.75" customHeight="1" x14ac:dyDescent="0.25">
      <c r="A1076" s="236"/>
      <c r="B1076" s="236"/>
      <c r="C1076" s="298"/>
      <c r="D1076" s="300"/>
      <c r="E1076" s="300"/>
      <c r="F1076" s="300"/>
      <c r="G1076" s="300"/>
      <c r="H1076" s="300"/>
      <c r="I1076" s="236"/>
      <c r="J1076" s="112"/>
      <c r="K1076" s="112"/>
      <c r="L1076" s="112"/>
      <c r="M1076" s="112"/>
      <c r="N1076" s="112"/>
      <c r="O1076" s="112"/>
      <c r="P1076" s="112"/>
      <c r="Q1076" s="112"/>
      <c r="R1076" s="112"/>
      <c r="S1076" s="112"/>
      <c r="T1076" s="112"/>
      <c r="U1076" s="112"/>
      <c r="V1076" s="112"/>
      <c r="W1076" s="112"/>
      <c r="X1076" s="112"/>
      <c r="Y1076" s="112"/>
      <c r="Z1076" s="112"/>
      <c r="AA1076" s="112"/>
      <c r="AB1076" s="112"/>
      <c r="AC1076" s="112"/>
      <c r="AD1076" s="112"/>
      <c r="AE1076" s="112"/>
      <c r="AF1076" s="112"/>
      <c r="AG1076" s="112"/>
      <c r="AH1076" s="112"/>
      <c r="AI1076" s="112"/>
      <c r="AJ1076" s="112"/>
      <c r="AK1076" s="112"/>
      <c r="AL1076" s="112"/>
      <c r="AM1076" s="112"/>
      <c r="AN1076" s="112"/>
      <c r="AO1076" s="112"/>
      <c r="AP1076" s="112"/>
      <c r="AQ1076" s="112"/>
      <c r="AR1076" s="112"/>
    </row>
    <row r="1077" spans="1:44" ht="12.75" customHeight="1" x14ac:dyDescent="0.25">
      <c r="A1077" s="236"/>
      <c r="B1077" s="236"/>
      <c r="C1077" s="298"/>
      <c r="D1077" s="300"/>
      <c r="E1077" s="300"/>
      <c r="F1077" s="300"/>
      <c r="G1077" s="300"/>
      <c r="H1077" s="300"/>
      <c r="I1077" s="236"/>
      <c r="J1077" s="112"/>
      <c r="K1077" s="112"/>
      <c r="L1077" s="112"/>
      <c r="M1077" s="112"/>
      <c r="N1077" s="112"/>
      <c r="O1077" s="112"/>
      <c r="P1077" s="112"/>
      <c r="Q1077" s="112"/>
      <c r="R1077" s="112"/>
      <c r="S1077" s="112"/>
      <c r="T1077" s="112"/>
      <c r="U1077" s="112"/>
      <c r="V1077" s="112"/>
      <c r="W1077" s="112"/>
      <c r="X1077" s="112"/>
      <c r="Y1077" s="112"/>
      <c r="Z1077" s="112"/>
      <c r="AA1077" s="112"/>
      <c r="AB1077" s="112"/>
      <c r="AC1077" s="112"/>
      <c r="AD1077" s="112"/>
      <c r="AE1077" s="112"/>
      <c r="AF1077" s="112"/>
      <c r="AG1077" s="112"/>
      <c r="AH1077" s="112"/>
      <c r="AI1077" s="112"/>
      <c r="AJ1077" s="112"/>
      <c r="AK1077" s="112"/>
      <c r="AL1077" s="112"/>
      <c r="AM1077" s="112"/>
      <c r="AN1077" s="112"/>
      <c r="AO1077" s="112"/>
      <c r="AP1077" s="112"/>
      <c r="AQ1077" s="112"/>
      <c r="AR1077" s="112"/>
    </row>
    <row r="1078" spans="1:44" ht="12.75" customHeight="1" x14ac:dyDescent="0.25">
      <c r="A1078" s="236"/>
      <c r="B1078" s="236"/>
      <c r="C1078" s="298"/>
      <c r="D1078" s="300"/>
      <c r="E1078" s="300"/>
      <c r="F1078" s="300"/>
      <c r="G1078" s="300"/>
      <c r="H1078" s="300"/>
      <c r="I1078" s="236"/>
      <c r="J1078" s="112"/>
      <c r="K1078" s="112"/>
      <c r="L1078" s="112"/>
      <c r="M1078" s="112"/>
      <c r="N1078" s="112"/>
      <c r="O1078" s="112"/>
      <c r="P1078" s="112"/>
      <c r="Q1078" s="112"/>
      <c r="R1078" s="112"/>
      <c r="S1078" s="112"/>
      <c r="T1078" s="112"/>
      <c r="U1078" s="112"/>
      <c r="V1078" s="112"/>
      <c r="W1078" s="112"/>
      <c r="X1078" s="112"/>
      <c r="Y1078" s="112"/>
      <c r="Z1078" s="112"/>
      <c r="AA1078" s="112"/>
      <c r="AB1078" s="112"/>
      <c r="AC1078" s="112"/>
      <c r="AD1078" s="112"/>
      <c r="AE1078" s="112"/>
      <c r="AF1078" s="112"/>
      <c r="AG1078" s="112"/>
      <c r="AH1078" s="112"/>
      <c r="AI1078" s="112"/>
      <c r="AJ1078" s="112"/>
      <c r="AK1078" s="112"/>
      <c r="AL1078" s="112"/>
      <c r="AM1078" s="112"/>
      <c r="AN1078" s="112"/>
      <c r="AO1078" s="112"/>
      <c r="AP1078" s="112"/>
      <c r="AQ1078" s="112"/>
      <c r="AR1078" s="112"/>
    </row>
    <row r="1079" spans="1:44" ht="12.75" customHeight="1" x14ac:dyDescent="0.25">
      <c r="A1079" s="236"/>
      <c r="B1079" s="236"/>
      <c r="C1079" s="298"/>
      <c r="D1079" s="300"/>
      <c r="E1079" s="300"/>
      <c r="F1079" s="300"/>
      <c r="G1079" s="300"/>
      <c r="H1079" s="300"/>
      <c r="I1079" s="236"/>
      <c r="J1079" s="112"/>
      <c r="K1079" s="112"/>
      <c r="L1079" s="112"/>
      <c r="M1079" s="112"/>
      <c r="N1079" s="112"/>
      <c r="O1079" s="112"/>
      <c r="P1079" s="112"/>
      <c r="Q1079" s="112"/>
      <c r="R1079" s="112"/>
      <c r="S1079" s="112"/>
      <c r="T1079" s="112"/>
      <c r="U1079" s="112"/>
      <c r="V1079" s="112"/>
      <c r="W1079" s="112"/>
      <c r="X1079" s="112"/>
      <c r="Y1079" s="112"/>
      <c r="Z1079" s="112"/>
      <c r="AA1079" s="112"/>
      <c r="AB1079" s="112"/>
      <c r="AC1079" s="112"/>
      <c r="AD1079" s="112"/>
      <c r="AE1079" s="112"/>
      <c r="AF1079" s="112"/>
      <c r="AG1079" s="112"/>
      <c r="AH1079" s="112"/>
      <c r="AI1079" s="112"/>
      <c r="AJ1079" s="112"/>
      <c r="AK1079" s="112"/>
      <c r="AL1079" s="112"/>
      <c r="AM1079" s="112"/>
      <c r="AN1079" s="112"/>
      <c r="AO1079" s="112"/>
      <c r="AP1079" s="112"/>
      <c r="AQ1079" s="112"/>
      <c r="AR1079" s="112"/>
    </row>
    <row r="1080" spans="1:44" ht="12.75" customHeight="1" x14ac:dyDescent="0.25">
      <c r="A1080" s="236"/>
      <c r="B1080" s="236"/>
      <c r="C1080" s="298"/>
      <c r="D1080" s="300"/>
      <c r="E1080" s="300"/>
      <c r="F1080" s="300"/>
      <c r="G1080" s="300"/>
      <c r="H1080" s="300"/>
      <c r="I1080" s="236"/>
      <c r="J1080" s="112"/>
      <c r="K1080" s="112"/>
      <c r="L1080" s="112"/>
      <c r="M1080" s="112"/>
      <c r="N1080" s="112"/>
      <c r="O1080" s="112"/>
      <c r="P1080" s="112"/>
      <c r="Q1080" s="112"/>
      <c r="R1080" s="112"/>
      <c r="S1080" s="112"/>
      <c r="T1080" s="112"/>
      <c r="U1080" s="112"/>
      <c r="V1080" s="112"/>
      <c r="W1080" s="112"/>
      <c r="X1080" s="112"/>
      <c r="Y1080" s="112"/>
      <c r="Z1080" s="112"/>
      <c r="AA1080" s="112"/>
      <c r="AB1080" s="112"/>
      <c r="AC1080" s="112"/>
      <c r="AD1080" s="112"/>
      <c r="AE1080" s="112"/>
      <c r="AF1080" s="112"/>
      <c r="AG1080" s="112"/>
      <c r="AH1080" s="112"/>
      <c r="AI1080" s="112"/>
      <c r="AJ1080" s="112"/>
      <c r="AK1080" s="112"/>
      <c r="AL1080" s="112"/>
      <c r="AM1080" s="112"/>
      <c r="AN1080" s="112"/>
      <c r="AO1080" s="112"/>
      <c r="AP1080" s="112"/>
      <c r="AQ1080" s="112"/>
      <c r="AR1080" s="112"/>
    </row>
    <row r="1081" spans="1:44" ht="12.75" customHeight="1" x14ac:dyDescent="0.25">
      <c r="A1081" s="236"/>
      <c r="B1081" s="236"/>
      <c r="C1081" s="298"/>
      <c r="D1081" s="300"/>
      <c r="E1081" s="300"/>
      <c r="F1081" s="300"/>
      <c r="G1081" s="300"/>
      <c r="H1081" s="300"/>
      <c r="I1081" s="236"/>
      <c r="J1081" s="112"/>
      <c r="K1081" s="112"/>
      <c r="L1081" s="112"/>
      <c r="M1081" s="112"/>
      <c r="N1081" s="112"/>
      <c r="O1081" s="112"/>
      <c r="P1081" s="112"/>
      <c r="Q1081" s="112"/>
      <c r="R1081" s="112"/>
      <c r="S1081" s="112"/>
      <c r="T1081" s="112"/>
      <c r="U1081" s="112"/>
      <c r="V1081" s="112"/>
      <c r="W1081" s="112"/>
      <c r="X1081" s="112"/>
      <c r="Y1081" s="112"/>
      <c r="Z1081" s="112"/>
      <c r="AA1081" s="112"/>
      <c r="AB1081" s="112"/>
      <c r="AC1081" s="112"/>
      <c r="AD1081" s="112"/>
      <c r="AE1081" s="112"/>
      <c r="AF1081" s="112"/>
      <c r="AG1081" s="112"/>
      <c r="AH1081" s="112"/>
      <c r="AI1081" s="112"/>
      <c r="AJ1081" s="112"/>
      <c r="AK1081" s="112"/>
      <c r="AL1081" s="112"/>
      <c r="AM1081" s="112"/>
      <c r="AN1081" s="112"/>
      <c r="AO1081" s="112"/>
      <c r="AP1081" s="112"/>
      <c r="AQ1081" s="112"/>
      <c r="AR1081" s="112"/>
    </row>
    <row r="1082" spans="1:44" ht="12.75" customHeight="1" x14ac:dyDescent="0.25">
      <c r="A1082" s="236"/>
      <c r="B1082" s="236"/>
      <c r="C1082" s="298"/>
      <c r="D1082" s="300"/>
      <c r="E1082" s="300"/>
      <c r="F1082" s="300"/>
      <c r="G1082" s="300"/>
      <c r="H1082" s="300"/>
      <c r="I1082" s="236"/>
      <c r="J1082" s="112"/>
      <c r="K1082" s="112"/>
      <c r="L1082" s="112"/>
      <c r="M1082" s="112"/>
      <c r="N1082" s="112"/>
      <c r="O1082" s="112"/>
      <c r="P1082" s="112"/>
      <c r="Q1082" s="112"/>
      <c r="R1082" s="112"/>
      <c r="S1082" s="112"/>
      <c r="T1082" s="112"/>
      <c r="U1082" s="112"/>
      <c r="V1082" s="112"/>
      <c r="W1082" s="112"/>
      <c r="X1082" s="112"/>
      <c r="Y1082" s="112"/>
      <c r="Z1082" s="112"/>
      <c r="AA1082" s="112"/>
      <c r="AB1082" s="112"/>
      <c r="AC1082" s="112"/>
      <c r="AD1082" s="112"/>
      <c r="AE1082" s="112"/>
      <c r="AF1082" s="112"/>
      <c r="AG1082" s="112"/>
      <c r="AH1082" s="112"/>
      <c r="AI1082" s="112"/>
      <c r="AJ1082" s="112"/>
      <c r="AK1082" s="112"/>
      <c r="AL1082" s="112"/>
      <c r="AM1082" s="112"/>
      <c r="AN1082" s="112"/>
      <c r="AO1082" s="112"/>
      <c r="AP1082" s="112"/>
      <c r="AQ1082" s="112"/>
      <c r="AR1082" s="112"/>
    </row>
    <row r="1083" spans="1:44" ht="12.75" customHeight="1" x14ac:dyDescent="0.25">
      <c r="A1083" s="236"/>
      <c r="B1083" s="236"/>
      <c r="C1083" s="298"/>
      <c r="D1083" s="300"/>
      <c r="E1083" s="300"/>
      <c r="F1083" s="300"/>
      <c r="G1083" s="300"/>
      <c r="H1083" s="300"/>
      <c r="I1083" s="236"/>
      <c r="J1083" s="112"/>
      <c r="K1083" s="112"/>
      <c r="L1083" s="112"/>
      <c r="M1083" s="112"/>
      <c r="N1083" s="112"/>
      <c r="O1083" s="112"/>
      <c r="P1083" s="112"/>
      <c r="Q1083" s="112"/>
      <c r="R1083" s="112"/>
      <c r="S1083" s="112"/>
      <c r="T1083" s="112"/>
      <c r="U1083" s="112"/>
      <c r="V1083" s="112"/>
      <c r="W1083" s="112"/>
      <c r="X1083" s="112"/>
      <c r="Y1083" s="112"/>
      <c r="Z1083" s="112"/>
      <c r="AA1083" s="112"/>
      <c r="AB1083" s="112"/>
      <c r="AC1083" s="112"/>
      <c r="AD1083" s="112"/>
      <c r="AE1083" s="112"/>
      <c r="AF1083" s="112"/>
      <c r="AG1083" s="112"/>
      <c r="AH1083" s="112"/>
      <c r="AI1083" s="112"/>
      <c r="AJ1083" s="112"/>
      <c r="AK1083" s="112"/>
      <c r="AL1083" s="112"/>
      <c r="AM1083" s="112"/>
      <c r="AN1083" s="112"/>
      <c r="AO1083" s="112"/>
      <c r="AP1083" s="112"/>
      <c r="AQ1083" s="112"/>
      <c r="AR1083" s="112"/>
    </row>
    <row r="1084" spans="1:44" ht="12.75" customHeight="1" x14ac:dyDescent="0.25">
      <c r="A1084" s="236"/>
      <c r="B1084" s="236"/>
      <c r="C1084" s="298"/>
      <c r="D1084" s="300"/>
      <c r="E1084" s="300"/>
      <c r="F1084" s="300"/>
      <c r="G1084" s="300"/>
      <c r="H1084" s="300"/>
      <c r="I1084" s="236"/>
      <c r="J1084" s="112"/>
      <c r="K1084" s="112"/>
      <c r="L1084" s="112"/>
      <c r="M1084" s="112"/>
      <c r="N1084" s="112"/>
      <c r="O1084" s="112"/>
      <c r="P1084" s="112"/>
      <c r="Q1084" s="112"/>
      <c r="R1084" s="112"/>
      <c r="S1084" s="112"/>
      <c r="T1084" s="112"/>
      <c r="U1084" s="112"/>
      <c r="V1084" s="112"/>
      <c r="W1084" s="112"/>
      <c r="X1084" s="112"/>
      <c r="Y1084" s="112"/>
      <c r="Z1084" s="112"/>
      <c r="AA1084" s="112"/>
      <c r="AB1084" s="112"/>
      <c r="AC1084" s="112"/>
      <c r="AD1084" s="112"/>
      <c r="AE1084" s="112"/>
      <c r="AF1084" s="112"/>
      <c r="AG1084" s="112"/>
      <c r="AH1084" s="112"/>
      <c r="AI1084" s="112"/>
      <c r="AJ1084" s="112"/>
      <c r="AK1084" s="112"/>
      <c r="AL1084" s="112"/>
      <c r="AM1084" s="112"/>
      <c r="AN1084" s="112"/>
      <c r="AO1084" s="112"/>
      <c r="AP1084" s="112"/>
      <c r="AQ1084" s="112"/>
      <c r="AR1084" s="112"/>
    </row>
    <row r="1085" spans="1:44" ht="12.75" customHeight="1" x14ac:dyDescent="0.25">
      <c r="A1085" s="236"/>
      <c r="B1085" s="236"/>
      <c r="C1085" s="298"/>
      <c r="D1085" s="300"/>
      <c r="E1085" s="300"/>
      <c r="F1085" s="300"/>
      <c r="G1085" s="300"/>
      <c r="H1085" s="300"/>
      <c r="I1085" s="236"/>
      <c r="J1085" s="112"/>
      <c r="K1085" s="112"/>
      <c r="L1085" s="112"/>
      <c r="M1085" s="112"/>
      <c r="N1085" s="112"/>
      <c r="O1085" s="112"/>
      <c r="P1085" s="112"/>
      <c r="Q1085" s="112"/>
      <c r="R1085" s="112"/>
      <c r="S1085" s="112"/>
      <c r="T1085" s="112"/>
      <c r="U1085" s="112"/>
      <c r="V1085" s="112"/>
      <c r="W1085" s="112"/>
      <c r="X1085" s="112"/>
      <c r="Y1085" s="112"/>
      <c r="Z1085" s="112"/>
      <c r="AA1085" s="112"/>
      <c r="AB1085" s="112"/>
      <c r="AC1085" s="112"/>
      <c r="AD1085" s="112"/>
      <c r="AE1085" s="112"/>
      <c r="AF1085" s="112"/>
      <c r="AG1085" s="112"/>
      <c r="AH1085" s="112"/>
      <c r="AI1085" s="112"/>
      <c r="AJ1085" s="112"/>
      <c r="AK1085" s="112"/>
      <c r="AL1085" s="112"/>
      <c r="AM1085" s="112"/>
      <c r="AN1085" s="112"/>
      <c r="AO1085" s="112"/>
      <c r="AP1085" s="112"/>
      <c r="AQ1085" s="112"/>
      <c r="AR1085" s="112"/>
    </row>
    <row r="1086" spans="1:44" ht="12.75" customHeight="1" x14ac:dyDescent="0.25">
      <c r="A1086" s="236"/>
      <c r="B1086" s="236"/>
      <c r="C1086" s="298"/>
      <c r="D1086" s="300"/>
      <c r="E1086" s="300"/>
      <c r="F1086" s="300"/>
      <c r="G1086" s="300"/>
      <c r="H1086" s="300"/>
      <c r="I1086" s="236"/>
      <c r="J1086" s="112"/>
      <c r="K1086" s="112"/>
      <c r="L1086" s="112"/>
      <c r="M1086" s="112"/>
      <c r="N1086" s="112"/>
      <c r="O1086" s="112"/>
      <c r="P1086" s="112"/>
      <c r="Q1086" s="112"/>
      <c r="R1086" s="112"/>
      <c r="S1086" s="112"/>
      <c r="T1086" s="112"/>
      <c r="U1086" s="112"/>
      <c r="V1086" s="112"/>
      <c r="W1086" s="112"/>
      <c r="X1086" s="112"/>
      <c r="Y1086" s="112"/>
      <c r="Z1086" s="112"/>
      <c r="AA1086" s="112"/>
      <c r="AB1086" s="112"/>
      <c r="AC1086" s="112"/>
      <c r="AD1086" s="112"/>
      <c r="AE1086" s="112"/>
      <c r="AF1086" s="112"/>
      <c r="AG1086" s="112"/>
      <c r="AH1086" s="112"/>
      <c r="AI1086" s="112"/>
      <c r="AJ1086" s="112"/>
      <c r="AK1086" s="112"/>
      <c r="AL1086" s="112"/>
      <c r="AM1086" s="112"/>
      <c r="AN1086" s="112"/>
      <c r="AO1086" s="112"/>
      <c r="AP1086" s="112"/>
      <c r="AQ1086" s="112"/>
      <c r="AR1086" s="112"/>
    </row>
    <row r="1087" spans="1:44" ht="12.75" customHeight="1" x14ac:dyDescent="0.25">
      <c r="A1087" s="236"/>
      <c r="B1087" s="236"/>
      <c r="C1087" s="298"/>
      <c r="D1087" s="300"/>
      <c r="E1087" s="300"/>
      <c r="F1087" s="300"/>
      <c r="G1087" s="300"/>
      <c r="H1087" s="300"/>
      <c r="I1087" s="236"/>
      <c r="J1087" s="112"/>
      <c r="K1087" s="112"/>
      <c r="L1087" s="112"/>
      <c r="M1087" s="112"/>
      <c r="N1087" s="112"/>
      <c r="O1087" s="112"/>
      <c r="P1087" s="112"/>
      <c r="Q1087" s="112"/>
      <c r="R1087" s="112"/>
      <c r="S1087" s="112"/>
      <c r="T1087" s="112"/>
      <c r="U1087" s="112"/>
      <c r="V1087" s="112"/>
      <c r="W1087" s="112"/>
      <c r="X1087" s="112"/>
      <c r="Y1087" s="112"/>
      <c r="Z1087" s="112"/>
      <c r="AA1087" s="112"/>
      <c r="AB1087" s="112"/>
      <c r="AC1087" s="112"/>
      <c r="AD1087" s="112"/>
      <c r="AE1087" s="112"/>
      <c r="AF1087" s="112"/>
      <c r="AG1087" s="112"/>
      <c r="AH1087" s="112"/>
      <c r="AI1087" s="112"/>
      <c r="AJ1087" s="112"/>
      <c r="AK1087" s="112"/>
      <c r="AL1087" s="112"/>
      <c r="AM1087" s="112"/>
      <c r="AN1087" s="112"/>
      <c r="AO1087" s="112"/>
      <c r="AP1087" s="112"/>
      <c r="AQ1087" s="112"/>
      <c r="AR1087" s="112"/>
    </row>
    <row r="1088" spans="1:44" ht="12.75" customHeight="1" x14ac:dyDescent="0.25">
      <c r="A1088" s="236"/>
      <c r="B1088" s="236"/>
      <c r="C1088" s="298"/>
      <c r="D1088" s="300"/>
      <c r="E1088" s="300"/>
      <c r="F1088" s="300"/>
      <c r="G1088" s="300"/>
      <c r="H1088" s="300"/>
      <c r="I1088" s="236"/>
      <c r="J1088" s="112"/>
      <c r="K1088" s="112"/>
      <c r="L1088" s="112"/>
      <c r="M1088" s="112"/>
      <c r="N1088" s="112"/>
      <c r="O1088" s="112"/>
      <c r="P1088" s="112"/>
      <c r="Q1088" s="112"/>
      <c r="R1088" s="112"/>
      <c r="S1088" s="112"/>
      <c r="T1088" s="112"/>
      <c r="U1088" s="112"/>
      <c r="V1088" s="112"/>
      <c r="W1088" s="112"/>
      <c r="X1088" s="112"/>
      <c r="Y1088" s="112"/>
      <c r="Z1088" s="112"/>
      <c r="AA1088" s="112"/>
      <c r="AB1088" s="112"/>
      <c r="AC1088" s="112"/>
      <c r="AD1088" s="112"/>
      <c r="AE1088" s="112"/>
      <c r="AF1088" s="112"/>
      <c r="AG1088" s="112"/>
      <c r="AH1088" s="112"/>
      <c r="AI1088" s="112"/>
      <c r="AJ1088" s="112"/>
      <c r="AK1088" s="112"/>
      <c r="AL1088" s="112"/>
      <c r="AM1088" s="112"/>
      <c r="AN1088" s="112"/>
      <c r="AO1088" s="112"/>
      <c r="AP1088" s="112"/>
      <c r="AQ1088" s="112"/>
      <c r="AR1088" s="112"/>
    </row>
    <row r="1089" spans="1:44" ht="12.75" customHeight="1" x14ac:dyDescent="0.25">
      <c r="A1089" s="236"/>
      <c r="B1089" s="236"/>
      <c r="C1089" s="298"/>
      <c r="D1089" s="300"/>
      <c r="E1089" s="300"/>
      <c r="F1089" s="300"/>
      <c r="G1089" s="300"/>
      <c r="H1089" s="300"/>
      <c r="I1089" s="236"/>
      <c r="J1089" s="112"/>
      <c r="K1089" s="112"/>
      <c r="L1089" s="112"/>
      <c r="M1089" s="112"/>
      <c r="N1089" s="112"/>
      <c r="O1089" s="112"/>
      <c r="P1089" s="112"/>
      <c r="Q1089" s="112"/>
      <c r="R1089" s="112"/>
      <c r="S1089" s="112"/>
      <c r="T1089" s="112"/>
      <c r="U1089" s="112"/>
      <c r="V1089" s="112"/>
      <c r="W1089" s="112"/>
      <c r="X1089" s="112"/>
      <c r="Y1089" s="112"/>
      <c r="Z1089" s="112"/>
      <c r="AA1089" s="112"/>
      <c r="AB1089" s="112"/>
      <c r="AC1089" s="112"/>
      <c r="AD1089" s="112"/>
      <c r="AE1089" s="112"/>
      <c r="AF1089" s="112"/>
      <c r="AG1089" s="112"/>
      <c r="AH1089" s="112"/>
      <c r="AI1089" s="112"/>
      <c r="AJ1089" s="112"/>
      <c r="AK1089" s="112"/>
      <c r="AL1089" s="112"/>
      <c r="AM1089" s="112"/>
      <c r="AN1089" s="112"/>
      <c r="AO1089" s="112"/>
      <c r="AP1089" s="112"/>
      <c r="AQ1089" s="112"/>
      <c r="AR1089" s="112"/>
    </row>
    <row r="1090" spans="1:44" ht="12.75" customHeight="1" x14ac:dyDescent="0.25">
      <c r="A1090" s="236"/>
      <c r="B1090" s="236"/>
      <c r="C1090" s="298"/>
      <c r="D1090" s="300"/>
      <c r="E1090" s="300"/>
      <c r="F1090" s="300"/>
      <c r="G1090" s="300"/>
      <c r="H1090" s="300"/>
      <c r="I1090" s="236"/>
      <c r="J1090" s="112"/>
      <c r="K1090" s="112"/>
      <c r="L1090" s="112"/>
      <c r="M1090" s="112"/>
      <c r="N1090" s="112"/>
      <c r="O1090" s="112"/>
      <c r="P1090" s="112"/>
      <c r="Q1090" s="112"/>
      <c r="R1090" s="112"/>
      <c r="S1090" s="112"/>
      <c r="T1090" s="112"/>
      <c r="U1090" s="112"/>
      <c r="V1090" s="112"/>
      <c r="W1090" s="112"/>
      <c r="X1090" s="112"/>
      <c r="Y1090" s="112"/>
      <c r="Z1090" s="112"/>
      <c r="AA1090" s="112"/>
      <c r="AB1090" s="112"/>
      <c r="AC1090" s="112"/>
      <c r="AD1090" s="112"/>
      <c r="AE1090" s="112"/>
      <c r="AF1090" s="112"/>
      <c r="AG1090" s="112"/>
      <c r="AH1090" s="112"/>
      <c r="AI1090" s="112"/>
      <c r="AJ1090" s="112"/>
      <c r="AK1090" s="112"/>
      <c r="AL1090" s="112"/>
      <c r="AM1090" s="112"/>
      <c r="AN1090" s="112"/>
      <c r="AO1090" s="112"/>
      <c r="AP1090" s="112"/>
      <c r="AQ1090" s="112"/>
      <c r="AR1090" s="112"/>
    </row>
    <row r="1091" spans="1:44" ht="12.75" customHeight="1" x14ac:dyDescent="0.25">
      <c r="A1091" s="236"/>
      <c r="B1091" s="236"/>
      <c r="C1091" s="298"/>
      <c r="D1091" s="300"/>
      <c r="E1091" s="300"/>
      <c r="F1091" s="300"/>
      <c r="G1091" s="300"/>
      <c r="H1091" s="300"/>
      <c r="I1091" s="236"/>
      <c r="J1091" s="112"/>
      <c r="K1091" s="112"/>
      <c r="L1091" s="112"/>
      <c r="M1091" s="112"/>
      <c r="N1091" s="112"/>
      <c r="O1091" s="112"/>
      <c r="P1091" s="112"/>
      <c r="Q1091" s="112"/>
      <c r="R1091" s="112"/>
      <c r="S1091" s="112"/>
      <c r="T1091" s="112"/>
      <c r="U1091" s="112"/>
      <c r="V1091" s="112"/>
      <c r="W1091" s="112"/>
      <c r="X1091" s="112"/>
      <c r="Y1091" s="112"/>
      <c r="Z1091" s="112"/>
      <c r="AA1091" s="112"/>
      <c r="AB1091" s="112"/>
      <c r="AC1091" s="112"/>
      <c r="AD1091" s="112"/>
      <c r="AE1091" s="112"/>
      <c r="AF1091" s="112"/>
      <c r="AG1091" s="112"/>
      <c r="AH1091" s="112"/>
      <c r="AI1091" s="112"/>
      <c r="AJ1091" s="112"/>
      <c r="AK1091" s="112"/>
      <c r="AL1091" s="112"/>
      <c r="AM1091" s="112"/>
      <c r="AN1091" s="112"/>
      <c r="AO1091" s="112"/>
      <c r="AP1091" s="112"/>
      <c r="AQ1091" s="112"/>
      <c r="AR1091" s="112"/>
    </row>
    <row r="1092" spans="1:44" ht="12.75" customHeight="1" x14ac:dyDescent="0.25">
      <c r="A1092" s="236"/>
      <c r="B1092" s="236"/>
      <c r="C1092" s="298"/>
      <c r="D1092" s="300"/>
      <c r="E1092" s="300"/>
      <c r="F1092" s="300"/>
      <c r="G1092" s="300"/>
      <c r="H1092" s="300"/>
      <c r="I1092" s="236"/>
      <c r="J1092" s="112"/>
      <c r="K1092" s="112"/>
      <c r="L1092" s="112"/>
      <c r="M1092" s="112"/>
      <c r="N1092" s="112"/>
      <c r="O1092" s="112"/>
      <c r="P1092" s="112"/>
      <c r="Q1092" s="112"/>
      <c r="R1092" s="112"/>
      <c r="S1092" s="112"/>
      <c r="T1092" s="112"/>
      <c r="U1092" s="112"/>
      <c r="V1092" s="112"/>
      <c r="W1092" s="112"/>
      <c r="X1092" s="112"/>
      <c r="Y1092" s="112"/>
      <c r="Z1092" s="112"/>
      <c r="AA1092" s="112"/>
      <c r="AB1092" s="112"/>
      <c r="AC1092" s="112"/>
      <c r="AD1092" s="112"/>
      <c r="AE1092" s="112"/>
      <c r="AF1092" s="112"/>
      <c r="AG1092" s="112"/>
      <c r="AH1092" s="112"/>
      <c r="AI1092" s="112"/>
      <c r="AJ1092" s="112"/>
      <c r="AK1092" s="112"/>
      <c r="AL1092" s="112"/>
      <c r="AM1092" s="112"/>
      <c r="AN1092" s="112"/>
      <c r="AO1092" s="112"/>
      <c r="AP1092" s="112"/>
      <c r="AQ1092" s="112"/>
      <c r="AR1092" s="112"/>
    </row>
    <row r="1093" spans="1:44" ht="12.75" customHeight="1" x14ac:dyDescent="0.25">
      <c r="A1093" s="236"/>
      <c r="B1093" s="236"/>
      <c r="C1093" s="298"/>
      <c r="D1093" s="300"/>
      <c r="E1093" s="300"/>
      <c r="F1093" s="300"/>
      <c r="G1093" s="300"/>
      <c r="H1093" s="300"/>
      <c r="I1093" s="236"/>
      <c r="J1093" s="112"/>
      <c r="K1093" s="112"/>
      <c r="L1093" s="112"/>
      <c r="M1093" s="112"/>
      <c r="N1093" s="112"/>
      <c r="O1093" s="112"/>
      <c r="P1093" s="112"/>
      <c r="Q1093" s="112"/>
      <c r="R1093" s="112"/>
      <c r="S1093" s="112"/>
      <c r="T1093" s="112"/>
      <c r="U1093" s="112"/>
      <c r="V1093" s="112"/>
      <c r="W1093" s="112"/>
      <c r="X1093" s="112"/>
      <c r="Y1093" s="112"/>
      <c r="Z1093" s="112"/>
      <c r="AA1093" s="112"/>
      <c r="AB1093" s="112"/>
      <c r="AC1093" s="112"/>
      <c r="AD1093" s="112"/>
      <c r="AE1093" s="112"/>
      <c r="AF1093" s="112"/>
      <c r="AG1093" s="112"/>
      <c r="AH1093" s="112"/>
      <c r="AI1093" s="112"/>
      <c r="AJ1093" s="112"/>
      <c r="AK1093" s="112"/>
      <c r="AL1093" s="112"/>
      <c r="AM1093" s="112"/>
      <c r="AN1093" s="112"/>
      <c r="AO1093" s="112"/>
      <c r="AP1093" s="112"/>
      <c r="AQ1093" s="112"/>
      <c r="AR1093" s="112"/>
    </row>
    <row r="1094" spans="1:44" ht="12.75" customHeight="1" x14ac:dyDescent="0.25">
      <c r="A1094" s="236"/>
      <c r="B1094" s="236"/>
      <c r="C1094" s="298"/>
      <c r="D1094" s="300"/>
      <c r="E1094" s="300"/>
      <c r="F1094" s="300"/>
      <c r="G1094" s="300"/>
      <c r="H1094" s="300"/>
      <c r="I1094" s="236"/>
      <c r="J1094" s="112"/>
      <c r="K1094" s="112"/>
      <c r="L1094" s="112"/>
      <c r="M1094" s="112"/>
      <c r="N1094" s="112"/>
      <c r="O1094" s="112"/>
      <c r="P1094" s="112"/>
      <c r="Q1094" s="112"/>
      <c r="R1094" s="112"/>
      <c r="S1094" s="112"/>
      <c r="T1094" s="112"/>
      <c r="U1094" s="112"/>
      <c r="V1094" s="112"/>
      <c r="W1094" s="112"/>
      <c r="X1094" s="112"/>
      <c r="Y1094" s="112"/>
      <c r="Z1094" s="112"/>
      <c r="AA1094" s="112"/>
      <c r="AB1094" s="112"/>
      <c r="AC1094" s="112"/>
      <c r="AD1094" s="112"/>
      <c r="AE1094" s="112"/>
      <c r="AF1094" s="112"/>
      <c r="AG1094" s="112"/>
      <c r="AH1094" s="112"/>
      <c r="AI1094" s="112"/>
      <c r="AJ1094" s="112"/>
      <c r="AK1094" s="112"/>
      <c r="AL1094" s="112"/>
      <c r="AM1094" s="112"/>
      <c r="AN1094" s="112"/>
      <c r="AO1094" s="112"/>
      <c r="AP1094" s="112"/>
      <c r="AQ1094" s="112"/>
      <c r="AR1094" s="112"/>
    </row>
    <row r="1095" spans="1:44" ht="12.75" customHeight="1" x14ac:dyDescent="0.25">
      <c r="A1095" s="236"/>
      <c r="B1095" s="236"/>
      <c r="C1095" s="298"/>
      <c r="D1095" s="300"/>
      <c r="E1095" s="300"/>
      <c r="F1095" s="300"/>
      <c r="G1095" s="300"/>
      <c r="H1095" s="300"/>
      <c r="I1095" s="236"/>
      <c r="J1095" s="112"/>
      <c r="K1095" s="112"/>
      <c r="L1095" s="112"/>
      <c r="M1095" s="112"/>
      <c r="N1095" s="112"/>
      <c r="O1095" s="112"/>
      <c r="P1095" s="112"/>
      <c r="Q1095" s="112"/>
      <c r="R1095" s="112"/>
      <c r="S1095" s="112"/>
      <c r="T1095" s="112"/>
      <c r="U1095" s="112"/>
      <c r="V1095" s="112"/>
      <c r="W1095" s="112"/>
      <c r="X1095" s="112"/>
      <c r="Y1095" s="112"/>
      <c r="Z1095" s="112"/>
      <c r="AA1095" s="112"/>
      <c r="AB1095" s="112"/>
      <c r="AC1095" s="112"/>
      <c r="AD1095" s="112"/>
      <c r="AE1095" s="112"/>
      <c r="AF1095" s="112"/>
      <c r="AG1095" s="112"/>
      <c r="AH1095" s="112"/>
      <c r="AI1095" s="112"/>
      <c r="AJ1095" s="112"/>
      <c r="AK1095" s="112"/>
      <c r="AL1095" s="112"/>
      <c r="AM1095" s="112"/>
      <c r="AN1095" s="112"/>
      <c r="AO1095" s="112"/>
      <c r="AP1095" s="112"/>
      <c r="AQ1095" s="112"/>
      <c r="AR1095" s="112"/>
    </row>
    <row r="1096" spans="1:44" ht="12.75" customHeight="1" x14ac:dyDescent="0.25">
      <c r="A1096" s="236"/>
      <c r="B1096" s="236"/>
      <c r="C1096" s="298"/>
      <c r="D1096" s="300"/>
      <c r="E1096" s="300"/>
      <c r="F1096" s="300"/>
      <c r="G1096" s="300"/>
      <c r="H1096" s="300"/>
      <c r="I1096" s="236"/>
      <c r="J1096" s="112"/>
      <c r="K1096" s="112"/>
      <c r="L1096" s="112"/>
      <c r="M1096" s="112"/>
      <c r="N1096" s="112"/>
      <c r="O1096" s="112"/>
      <c r="P1096" s="112"/>
      <c r="Q1096" s="112"/>
      <c r="R1096" s="112"/>
      <c r="S1096" s="112"/>
      <c r="T1096" s="112"/>
      <c r="U1096" s="112"/>
      <c r="V1096" s="112"/>
      <c r="W1096" s="112"/>
      <c r="X1096" s="112"/>
      <c r="Y1096" s="112"/>
      <c r="Z1096" s="112"/>
      <c r="AA1096" s="112"/>
      <c r="AB1096" s="112"/>
      <c r="AC1096" s="112"/>
      <c r="AD1096" s="112"/>
      <c r="AE1096" s="112"/>
      <c r="AF1096" s="112"/>
      <c r="AG1096" s="112"/>
      <c r="AH1096" s="112"/>
      <c r="AI1096" s="112"/>
      <c r="AJ1096" s="112"/>
      <c r="AK1096" s="112"/>
      <c r="AL1096" s="112"/>
      <c r="AM1096" s="112"/>
      <c r="AN1096" s="112"/>
      <c r="AO1096" s="112"/>
      <c r="AP1096" s="112"/>
      <c r="AQ1096" s="112"/>
      <c r="AR1096" s="112"/>
    </row>
    <row r="1097" spans="1:44" ht="12.75" customHeight="1" x14ac:dyDescent="0.25">
      <c r="A1097" s="236"/>
      <c r="B1097" s="236"/>
      <c r="C1097" s="298"/>
      <c r="D1097" s="300"/>
      <c r="E1097" s="300"/>
      <c r="F1097" s="300"/>
      <c r="G1097" s="300"/>
      <c r="H1097" s="300"/>
      <c r="I1097" s="236"/>
      <c r="J1097" s="112"/>
      <c r="K1097" s="112"/>
      <c r="L1097" s="112"/>
      <c r="M1097" s="112"/>
      <c r="N1097" s="112"/>
      <c r="O1097" s="112"/>
      <c r="P1097" s="112"/>
      <c r="Q1097" s="112"/>
      <c r="R1097" s="112"/>
      <c r="S1097" s="112"/>
      <c r="T1097" s="112"/>
      <c r="U1097" s="112"/>
      <c r="V1097" s="112"/>
      <c r="W1097" s="112"/>
      <c r="X1097" s="112"/>
      <c r="Y1097" s="112"/>
      <c r="Z1097" s="112"/>
      <c r="AA1097" s="112"/>
      <c r="AB1097" s="112"/>
      <c r="AC1097" s="112"/>
      <c r="AD1097" s="112"/>
      <c r="AE1097" s="112"/>
      <c r="AF1097" s="112"/>
      <c r="AG1097" s="112"/>
      <c r="AH1097" s="112"/>
      <c r="AI1097" s="112"/>
      <c r="AJ1097" s="112"/>
      <c r="AK1097" s="112"/>
      <c r="AL1097" s="112"/>
      <c r="AM1097" s="112"/>
      <c r="AN1097" s="112"/>
      <c r="AO1097" s="112"/>
      <c r="AP1097" s="112"/>
      <c r="AQ1097" s="112"/>
      <c r="AR1097" s="112"/>
    </row>
    <row r="1098" spans="1:44" ht="12.75" customHeight="1" x14ac:dyDescent="0.25">
      <c r="A1098" s="236"/>
      <c r="B1098" s="236"/>
      <c r="C1098" s="298"/>
      <c r="D1098" s="300"/>
      <c r="E1098" s="300"/>
      <c r="F1098" s="300"/>
      <c r="G1098" s="300"/>
      <c r="H1098" s="300"/>
      <c r="I1098" s="236"/>
      <c r="J1098" s="112"/>
      <c r="K1098" s="112"/>
      <c r="L1098" s="112"/>
      <c r="M1098" s="112"/>
      <c r="N1098" s="112"/>
      <c r="O1098" s="112"/>
      <c r="P1098" s="112"/>
      <c r="Q1098" s="112"/>
      <c r="R1098" s="112"/>
      <c r="S1098" s="112"/>
      <c r="T1098" s="112"/>
      <c r="U1098" s="112"/>
      <c r="V1098" s="112"/>
      <c r="W1098" s="112"/>
      <c r="X1098" s="112"/>
      <c r="Y1098" s="112"/>
      <c r="Z1098" s="112"/>
      <c r="AA1098" s="112"/>
      <c r="AB1098" s="112"/>
      <c r="AC1098" s="112"/>
      <c r="AD1098" s="112"/>
      <c r="AE1098" s="112"/>
      <c r="AF1098" s="112"/>
      <c r="AG1098" s="112"/>
      <c r="AH1098" s="112"/>
      <c r="AI1098" s="112"/>
      <c r="AJ1098" s="112"/>
      <c r="AK1098" s="112"/>
      <c r="AL1098" s="112"/>
      <c r="AM1098" s="112"/>
      <c r="AN1098" s="112"/>
      <c r="AO1098" s="112"/>
      <c r="AP1098" s="112"/>
      <c r="AQ1098" s="112"/>
      <c r="AR1098" s="112"/>
    </row>
    <row r="1099" spans="1:44" ht="12.75" customHeight="1" x14ac:dyDescent="0.25">
      <c r="A1099" s="236"/>
      <c r="B1099" s="236"/>
      <c r="C1099" s="298"/>
      <c r="D1099" s="300"/>
      <c r="E1099" s="300"/>
      <c r="F1099" s="300"/>
      <c r="G1099" s="300"/>
      <c r="H1099" s="300"/>
      <c r="I1099" s="236"/>
      <c r="J1099" s="112"/>
      <c r="K1099" s="112"/>
      <c r="L1099" s="112"/>
      <c r="M1099" s="112"/>
      <c r="N1099" s="112"/>
      <c r="O1099" s="112"/>
      <c r="P1099" s="112"/>
      <c r="Q1099" s="112"/>
      <c r="R1099" s="112"/>
      <c r="S1099" s="112"/>
      <c r="T1099" s="112"/>
      <c r="U1099" s="112"/>
      <c r="V1099" s="112"/>
      <c r="W1099" s="112"/>
      <c r="X1099" s="112"/>
      <c r="Y1099" s="112"/>
      <c r="Z1099" s="112"/>
      <c r="AA1099" s="112"/>
      <c r="AB1099" s="112"/>
      <c r="AC1099" s="112"/>
      <c r="AD1099" s="112"/>
      <c r="AE1099" s="112"/>
      <c r="AF1099" s="112"/>
      <c r="AG1099" s="112"/>
      <c r="AH1099" s="112"/>
      <c r="AI1099" s="112"/>
      <c r="AJ1099" s="112"/>
      <c r="AK1099" s="112"/>
      <c r="AL1099" s="112"/>
      <c r="AM1099" s="112"/>
      <c r="AN1099" s="112"/>
      <c r="AO1099" s="112"/>
      <c r="AP1099" s="112"/>
      <c r="AQ1099" s="112"/>
      <c r="AR1099" s="112"/>
    </row>
    <row r="1100" spans="1:44" ht="12.75" customHeight="1" x14ac:dyDescent="0.25">
      <c r="A1100" s="236"/>
      <c r="B1100" s="236"/>
      <c r="C1100" s="298"/>
      <c r="D1100" s="300"/>
      <c r="E1100" s="300"/>
      <c r="F1100" s="300"/>
      <c r="G1100" s="300"/>
      <c r="H1100" s="300"/>
      <c r="I1100" s="236"/>
      <c r="J1100" s="112"/>
      <c r="K1100" s="112"/>
      <c r="L1100" s="112"/>
      <c r="M1100" s="112"/>
      <c r="N1100" s="112"/>
      <c r="O1100" s="112"/>
      <c r="P1100" s="112"/>
      <c r="Q1100" s="112"/>
      <c r="R1100" s="112"/>
      <c r="S1100" s="112"/>
      <c r="T1100" s="112"/>
      <c r="U1100" s="112"/>
      <c r="V1100" s="112"/>
      <c r="W1100" s="112"/>
      <c r="X1100" s="112"/>
      <c r="Y1100" s="112"/>
      <c r="Z1100" s="112"/>
      <c r="AA1100" s="112"/>
      <c r="AB1100" s="112"/>
      <c r="AC1100" s="112"/>
      <c r="AD1100" s="112"/>
      <c r="AE1100" s="112"/>
      <c r="AF1100" s="112"/>
      <c r="AG1100" s="112"/>
      <c r="AH1100" s="112"/>
      <c r="AI1100" s="112"/>
      <c r="AJ1100" s="112"/>
      <c r="AK1100" s="112"/>
      <c r="AL1100" s="112"/>
      <c r="AM1100" s="112"/>
      <c r="AN1100" s="112"/>
      <c r="AO1100" s="112"/>
      <c r="AP1100" s="112"/>
      <c r="AQ1100" s="112"/>
      <c r="AR1100" s="112"/>
    </row>
    <row r="1101" spans="1:44" ht="12.75" customHeight="1" x14ac:dyDescent="0.25">
      <c r="A1101" s="236"/>
      <c r="B1101" s="236"/>
      <c r="C1101" s="298"/>
      <c r="D1101" s="300"/>
      <c r="E1101" s="300"/>
      <c r="F1101" s="300"/>
      <c r="G1101" s="300"/>
      <c r="H1101" s="300"/>
      <c r="I1101" s="236"/>
      <c r="J1101" s="112"/>
      <c r="K1101" s="112"/>
      <c r="L1101" s="112"/>
      <c r="M1101" s="112"/>
      <c r="N1101" s="112"/>
      <c r="O1101" s="112"/>
      <c r="P1101" s="112"/>
      <c r="Q1101" s="112"/>
      <c r="R1101" s="112"/>
      <c r="S1101" s="112"/>
      <c r="T1101" s="112"/>
      <c r="U1101" s="112"/>
      <c r="V1101" s="112"/>
      <c r="W1101" s="112"/>
      <c r="X1101" s="112"/>
      <c r="Y1101" s="112"/>
      <c r="Z1101" s="112"/>
      <c r="AA1101" s="112"/>
      <c r="AB1101" s="112"/>
      <c r="AC1101" s="112"/>
      <c r="AD1101" s="112"/>
      <c r="AE1101" s="112"/>
      <c r="AF1101" s="112"/>
      <c r="AG1101" s="112"/>
      <c r="AH1101" s="112"/>
      <c r="AI1101" s="112"/>
      <c r="AJ1101" s="112"/>
      <c r="AK1101" s="112"/>
      <c r="AL1101" s="112"/>
      <c r="AM1101" s="112"/>
      <c r="AN1101" s="112"/>
      <c r="AO1101" s="112"/>
      <c r="AP1101" s="112"/>
      <c r="AQ1101" s="112"/>
      <c r="AR1101" s="112"/>
    </row>
    <row r="1102" spans="1:44" ht="12.75" customHeight="1" x14ac:dyDescent="0.25">
      <c r="A1102" s="236"/>
      <c r="B1102" s="236"/>
      <c r="C1102" s="298"/>
      <c r="D1102" s="300"/>
      <c r="E1102" s="300"/>
      <c r="F1102" s="300"/>
      <c r="G1102" s="300"/>
      <c r="H1102" s="300"/>
      <c r="I1102" s="236"/>
      <c r="J1102" s="112"/>
      <c r="K1102" s="112"/>
      <c r="L1102" s="112"/>
      <c r="M1102" s="112"/>
      <c r="N1102" s="112"/>
      <c r="O1102" s="112"/>
      <c r="P1102" s="112"/>
      <c r="Q1102" s="112"/>
      <c r="R1102" s="112"/>
      <c r="S1102" s="112"/>
      <c r="T1102" s="112"/>
      <c r="U1102" s="112"/>
      <c r="V1102" s="112"/>
      <c r="W1102" s="112"/>
      <c r="X1102" s="112"/>
      <c r="Y1102" s="112"/>
      <c r="Z1102" s="112"/>
      <c r="AA1102" s="112"/>
      <c r="AB1102" s="112"/>
      <c r="AC1102" s="112"/>
      <c r="AD1102" s="112"/>
      <c r="AE1102" s="112"/>
      <c r="AF1102" s="112"/>
      <c r="AG1102" s="112"/>
      <c r="AH1102" s="112"/>
      <c r="AI1102" s="112"/>
      <c r="AJ1102" s="112"/>
      <c r="AK1102" s="112"/>
      <c r="AL1102" s="112"/>
      <c r="AM1102" s="112"/>
      <c r="AN1102" s="112"/>
      <c r="AO1102" s="112"/>
      <c r="AP1102" s="112"/>
      <c r="AQ1102" s="112"/>
      <c r="AR1102" s="112"/>
    </row>
    <row r="1103" spans="1:44" ht="12.75" customHeight="1" x14ac:dyDescent="0.25">
      <c r="A1103" s="236"/>
      <c r="B1103" s="236"/>
      <c r="C1103" s="298"/>
      <c r="D1103" s="300"/>
      <c r="E1103" s="300"/>
      <c r="F1103" s="300"/>
      <c r="G1103" s="300"/>
      <c r="H1103" s="300"/>
      <c r="I1103" s="236"/>
      <c r="J1103" s="112"/>
      <c r="K1103" s="112"/>
      <c r="L1103" s="112"/>
      <c r="M1103" s="112"/>
      <c r="N1103" s="112"/>
      <c r="O1103" s="112"/>
      <c r="P1103" s="112"/>
      <c r="Q1103" s="112"/>
      <c r="R1103" s="112"/>
      <c r="S1103" s="112"/>
      <c r="T1103" s="112"/>
      <c r="U1103" s="112"/>
      <c r="V1103" s="112"/>
      <c r="W1103" s="112"/>
      <c r="X1103" s="112"/>
      <c r="Y1103" s="112"/>
      <c r="Z1103" s="112"/>
      <c r="AA1103" s="112"/>
      <c r="AB1103" s="112"/>
      <c r="AC1103" s="112"/>
      <c r="AD1103" s="112"/>
      <c r="AE1103" s="112"/>
      <c r="AF1103" s="112"/>
      <c r="AG1103" s="112"/>
      <c r="AH1103" s="112"/>
      <c r="AI1103" s="112"/>
      <c r="AJ1103" s="112"/>
      <c r="AK1103" s="112"/>
      <c r="AL1103" s="112"/>
      <c r="AM1103" s="112"/>
      <c r="AN1103" s="112"/>
      <c r="AO1103" s="112"/>
      <c r="AP1103" s="112"/>
      <c r="AQ1103" s="112"/>
      <c r="AR1103" s="112"/>
    </row>
    <row r="1104" spans="1:44" ht="12.75" customHeight="1" x14ac:dyDescent="0.25">
      <c r="A1104" s="236"/>
      <c r="B1104" s="236"/>
      <c r="C1104" s="298"/>
      <c r="D1104" s="300"/>
      <c r="E1104" s="300"/>
      <c r="F1104" s="300"/>
      <c r="G1104" s="300"/>
      <c r="H1104" s="300"/>
      <c r="I1104" s="236"/>
      <c r="J1104" s="112"/>
      <c r="K1104" s="112"/>
      <c r="L1104" s="112"/>
      <c r="M1104" s="112"/>
      <c r="N1104" s="112"/>
      <c r="O1104" s="112"/>
      <c r="P1104" s="112"/>
      <c r="Q1104" s="112"/>
      <c r="R1104" s="112"/>
      <c r="S1104" s="112"/>
      <c r="T1104" s="112"/>
      <c r="U1104" s="112"/>
      <c r="V1104" s="112"/>
      <c r="W1104" s="112"/>
      <c r="X1104" s="112"/>
      <c r="Y1104" s="112"/>
      <c r="Z1104" s="112"/>
      <c r="AA1104" s="112"/>
      <c r="AB1104" s="112"/>
      <c r="AC1104" s="112"/>
      <c r="AD1104" s="112"/>
      <c r="AE1104" s="112"/>
      <c r="AF1104" s="112"/>
      <c r="AG1104" s="112"/>
      <c r="AH1104" s="112"/>
      <c r="AI1104" s="112"/>
      <c r="AJ1104" s="112"/>
      <c r="AK1104" s="112"/>
      <c r="AL1104" s="112"/>
      <c r="AM1104" s="112"/>
      <c r="AN1104" s="112"/>
      <c r="AO1104" s="112"/>
      <c r="AP1104" s="112"/>
      <c r="AQ1104" s="112"/>
      <c r="AR1104" s="112"/>
    </row>
    <row r="1105" spans="1:44" ht="12.75" customHeight="1" x14ac:dyDescent="0.25">
      <c r="A1105" s="236"/>
      <c r="B1105" s="236"/>
      <c r="C1105" s="298"/>
      <c r="D1105" s="300"/>
      <c r="E1105" s="300"/>
      <c r="F1105" s="300"/>
      <c r="G1105" s="300"/>
      <c r="H1105" s="300"/>
      <c r="I1105" s="236"/>
      <c r="J1105" s="112"/>
      <c r="K1105" s="112"/>
      <c r="L1105" s="112"/>
      <c r="M1105" s="112"/>
      <c r="N1105" s="112"/>
      <c r="O1105" s="112"/>
      <c r="P1105" s="112"/>
      <c r="Q1105" s="112"/>
      <c r="R1105" s="112"/>
      <c r="S1105" s="112"/>
      <c r="T1105" s="112"/>
      <c r="U1105" s="112"/>
      <c r="V1105" s="112"/>
      <c r="W1105" s="112"/>
      <c r="X1105" s="112"/>
      <c r="Y1105" s="112"/>
      <c r="Z1105" s="112"/>
      <c r="AA1105" s="112"/>
      <c r="AB1105" s="112"/>
      <c r="AC1105" s="112"/>
      <c r="AD1105" s="112"/>
      <c r="AE1105" s="112"/>
      <c r="AF1105" s="112"/>
      <c r="AG1105" s="112"/>
      <c r="AH1105" s="112"/>
      <c r="AI1105" s="112"/>
      <c r="AJ1105" s="112"/>
      <c r="AK1105" s="112"/>
      <c r="AL1105" s="112"/>
      <c r="AM1105" s="112"/>
      <c r="AN1105" s="112"/>
      <c r="AO1105" s="112"/>
      <c r="AP1105" s="112"/>
      <c r="AQ1105" s="112"/>
      <c r="AR1105" s="112"/>
    </row>
    <row r="1106" spans="1:44" ht="12.75" customHeight="1" x14ac:dyDescent="0.25">
      <c r="A1106" s="236"/>
      <c r="B1106" s="236"/>
      <c r="C1106" s="298"/>
      <c r="D1106" s="300"/>
      <c r="E1106" s="300"/>
      <c r="F1106" s="300"/>
      <c r="G1106" s="300"/>
      <c r="H1106" s="300"/>
      <c r="I1106" s="236"/>
      <c r="J1106" s="112"/>
      <c r="K1106" s="112"/>
      <c r="L1106" s="112"/>
      <c r="M1106" s="112"/>
      <c r="N1106" s="112"/>
      <c r="O1106" s="112"/>
      <c r="P1106" s="112"/>
      <c r="Q1106" s="112"/>
      <c r="R1106" s="112"/>
      <c r="S1106" s="112"/>
      <c r="T1106" s="112"/>
      <c r="U1106" s="112"/>
      <c r="V1106" s="112"/>
      <c r="W1106" s="112"/>
      <c r="X1106" s="112"/>
      <c r="Y1106" s="112"/>
      <c r="Z1106" s="112"/>
      <c r="AA1106" s="112"/>
      <c r="AB1106" s="112"/>
      <c r="AC1106" s="112"/>
      <c r="AD1106" s="112"/>
      <c r="AE1106" s="112"/>
      <c r="AF1106" s="112"/>
      <c r="AG1106" s="112"/>
      <c r="AH1106" s="112"/>
      <c r="AI1106" s="112"/>
      <c r="AJ1106" s="112"/>
      <c r="AK1106" s="112"/>
      <c r="AL1106" s="112"/>
      <c r="AM1106" s="112"/>
      <c r="AN1106" s="112"/>
      <c r="AO1106" s="112"/>
      <c r="AP1106" s="112"/>
      <c r="AQ1106" s="112"/>
      <c r="AR1106" s="112"/>
    </row>
    <row r="1107" spans="1:44" ht="12.75" customHeight="1" x14ac:dyDescent="0.25">
      <c r="A1107" s="236"/>
      <c r="B1107" s="236"/>
      <c r="C1107" s="298"/>
      <c r="D1107" s="300"/>
      <c r="E1107" s="300"/>
      <c r="F1107" s="300"/>
      <c r="G1107" s="300"/>
      <c r="H1107" s="300"/>
      <c r="I1107" s="236"/>
      <c r="J1107" s="112"/>
      <c r="K1107" s="112"/>
      <c r="L1107" s="112"/>
      <c r="M1107" s="112"/>
      <c r="N1107" s="112"/>
      <c r="O1107" s="112"/>
      <c r="P1107" s="112"/>
      <c r="Q1107" s="112"/>
      <c r="R1107" s="112"/>
      <c r="S1107" s="112"/>
      <c r="T1107" s="112"/>
      <c r="U1107" s="112"/>
      <c r="V1107" s="112"/>
      <c r="W1107" s="112"/>
      <c r="X1107" s="112"/>
      <c r="Y1107" s="112"/>
      <c r="Z1107" s="112"/>
      <c r="AA1107" s="112"/>
      <c r="AB1107" s="112"/>
      <c r="AC1107" s="112"/>
      <c r="AD1107" s="112"/>
      <c r="AE1107" s="112"/>
      <c r="AF1107" s="112"/>
      <c r="AG1107" s="112"/>
      <c r="AH1107" s="112"/>
      <c r="AI1107" s="112"/>
      <c r="AJ1107" s="112"/>
      <c r="AK1107" s="112"/>
      <c r="AL1107" s="112"/>
      <c r="AM1107" s="112"/>
      <c r="AN1107" s="112"/>
      <c r="AO1107" s="112"/>
      <c r="AP1107" s="112"/>
      <c r="AQ1107" s="112"/>
      <c r="AR1107" s="112"/>
    </row>
    <row r="1108" spans="1:44" ht="12.75" customHeight="1" x14ac:dyDescent="0.25">
      <c r="A1108" s="236"/>
      <c r="B1108" s="236"/>
      <c r="C1108" s="298"/>
      <c r="D1108" s="300"/>
      <c r="E1108" s="300"/>
      <c r="F1108" s="300"/>
      <c r="G1108" s="300"/>
      <c r="H1108" s="300"/>
      <c r="I1108" s="236"/>
      <c r="J1108" s="112"/>
      <c r="K1108" s="112"/>
      <c r="L1108" s="112"/>
      <c r="M1108" s="112"/>
      <c r="N1108" s="112"/>
      <c r="O1108" s="112"/>
      <c r="P1108" s="112"/>
      <c r="Q1108" s="112"/>
      <c r="R1108" s="112"/>
      <c r="S1108" s="112"/>
      <c r="T1108" s="112"/>
      <c r="U1108" s="112"/>
      <c r="V1108" s="112"/>
      <c r="W1108" s="112"/>
      <c r="X1108" s="112"/>
      <c r="Y1108" s="112"/>
      <c r="Z1108" s="112"/>
      <c r="AA1108" s="112"/>
      <c r="AB1108" s="112"/>
      <c r="AC1108" s="112"/>
      <c r="AD1108" s="112"/>
      <c r="AE1108" s="112"/>
      <c r="AF1108" s="112"/>
      <c r="AG1108" s="112"/>
      <c r="AH1108" s="112"/>
      <c r="AI1108" s="112"/>
      <c r="AJ1108" s="112"/>
      <c r="AK1108" s="112"/>
      <c r="AL1108" s="112"/>
      <c r="AM1108" s="112"/>
      <c r="AN1108" s="112"/>
      <c r="AO1108" s="112"/>
      <c r="AP1108" s="112"/>
      <c r="AQ1108" s="112"/>
      <c r="AR1108" s="112"/>
    </row>
    <row r="1109" spans="1:44" ht="12.75" customHeight="1" x14ac:dyDescent="0.25">
      <c r="A1109" s="236"/>
      <c r="B1109" s="236"/>
      <c r="C1109" s="298"/>
      <c r="D1109" s="300"/>
      <c r="E1109" s="300"/>
      <c r="F1109" s="300"/>
      <c r="G1109" s="300"/>
      <c r="H1109" s="300"/>
      <c r="I1109" s="236"/>
      <c r="J1109" s="112"/>
      <c r="K1109" s="112"/>
      <c r="L1109" s="112"/>
      <c r="M1109" s="112"/>
      <c r="N1109" s="112"/>
      <c r="O1109" s="112"/>
      <c r="P1109" s="112"/>
      <c r="Q1109" s="112"/>
      <c r="R1109" s="112"/>
      <c r="S1109" s="112"/>
      <c r="T1109" s="112"/>
      <c r="U1109" s="112"/>
      <c r="V1109" s="112"/>
      <c r="W1109" s="112"/>
      <c r="X1109" s="112"/>
      <c r="Y1109" s="112"/>
      <c r="Z1109" s="112"/>
      <c r="AA1109" s="112"/>
      <c r="AB1109" s="112"/>
      <c r="AC1109" s="112"/>
      <c r="AD1109" s="112"/>
      <c r="AE1109" s="112"/>
      <c r="AF1109" s="112"/>
      <c r="AG1109" s="112"/>
      <c r="AH1109" s="112"/>
      <c r="AI1109" s="112"/>
      <c r="AJ1109" s="112"/>
      <c r="AK1109" s="112"/>
      <c r="AL1109" s="112"/>
      <c r="AM1109" s="112"/>
      <c r="AN1109" s="112"/>
      <c r="AO1109" s="112"/>
      <c r="AP1109" s="112"/>
      <c r="AQ1109" s="112"/>
      <c r="AR1109" s="112"/>
    </row>
    <row r="1110" spans="1:44" ht="12.75" customHeight="1" x14ac:dyDescent="0.25">
      <c r="A1110" s="236"/>
      <c r="B1110" s="236"/>
      <c r="C1110" s="298"/>
      <c r="D1110" s="300"/>
      <c r="E1110" s="300"/>
      <c r="F1110" s="300"/>
      <c r="G1110" s="300"/>
      <c r="H1110" s="300"/>
      <c r="I1110" s="236"/>
      <c r="J1110" s="112"/>
      <c r="K1110" s="112"/>
      <c r="L1110" s="112"/>
      <c r="M1110" s="112"/>
      <c r="N1110" s="112"/>
      <c r="O1110" s="112"/>
      <c r="P1110" s="112"/>
      <c r="Q1110" s="112"/>
      <c r="R1110" s="112"/>
      <c r="S1110" s="112"/>
      <c r="T1110" s="112"/>
      <c r="U1110" s="112"/>
      <c r="V1110" s="112"/>
      <c r="W1110" s="112"/>
      <c r="X1110" s="112"/>
      <c r="Y1110" s="112"/>
      <c r="Z1110" s="112"/>
      <c r="AA1110" s="112"/>
      <c r="AB1110" s="112"/>
      <c r="AC1110" s="112"/>
      <c r="AD1110" s="112"/>
      <c r="AE1110" s="112"/>
      <c r="AF1110" s="112"/>
      <c r="AG1110" s="112"/>
      <c r="AH1110" s="112"/>
      <c r="AI1110" s="112"/>
      <c r="AJ1110" s="112"/>
      <c r="AK1110" s="112"/>
      <c r="AL1110" s="112"/>
      <c r="AM1110" s="112"/>
      <c r="AN1110" s="112"/>
      <c r="AO1110" s="112"/>
      <c r="AP1110" s="112"/>
      <c r="AQ1110" s="112"/>
      <c r="AR1110" s="112"/>
    </row>
    <row r="1111" spans="1:44" ht="12.75" customHeight="1" x14ac:dyDescent="0.25">
      <c r="A1111" s="236"/>
      <c r="B1111" s="236"/>
      <c r="C1111" s="298"/>
      <c r="D1111" s="300"/>
      <c r="E1111" s="300"/>
      <c r="F1111" s="300"/>
      <c r="G1111" s="300"/>
      <c r="H1111" s="300"/>
      <c r="I1111" s="236"/>
      <c r="J1111" s="112"/>
      <c r="K1111" s="112"/>
      <c r="L1111" s="112"/>
      <c r="M1111" s="112"/>
      <c r="N1111" s="112"/>
      <c r="O1111" s="112"/>
      <c r="P1111" s="112"/>
      <c r="Q1111" s="112"/>
      <c r="R1111" s="112"/>
      <c r="S1111" s="112"/>
      <c r="T1111" s="112"/>
      <c r="U1111" s="112"/>
      <c r="V1111" s="112"/>
      <c r="W1111" s="112"/>
      <c r="X1111" s="112"/>
      <c r="Y1111" s="112"/>
      <c r="Z1111" s="112"/>
      <c r="AA1111" s="112"/>
      <c r="AB1111" s="112"/>
      <c r="AC1111" s="112"/>
      <c r="AD1111" s="112"/>
      <c r="AE1111" s="112"/>
      <c r="AF1111" s="112"/>
      <c r="AG1111" s="112"/>
      <c r="AH1111" s="112"/>
      <c r="AI1111" s="112"/>
      <c r="AJ1111" s="112"/>
      <c r="AK1111" s="112"/>
      <c r="AL1111" s="112"/>
      <c r="AM1111" s="112"/>
      <c r="AN1111" s="112"/>
      <c r="AO1111" s="112"/>
      <c r="AP1111" s="112"/>
      <c r="AQ1111" s="112"/>
      <c r="AR1111" s="112"/>
    </row>
    <row r="1112" spans="1:44" ht="12.75" customHeight="1" x14ac:dyDescent="0.25">
      <c r="A1112" s="236"/>
      <c r="B1112" s="236"/>
      <c r="C1112" s="298"/>
      <c r="D1112" s="300"/>
      <c r="E1112" s="300"/>
      <c r="F1112" s="300"/>
      <c r="G1112" s="300"/>
      <c r="H1112" s="300"/>
      <c r="I1112" s="236"/>
      <c r="J1112" s="112"/>
      <c r="K1112" s="112"/>
      <c r="L1112" s="112"/>
      <c r="M1112" s="112"/>
      <c r="N1112" s="112"/>
      <c r="O1112" s="112"/>
      <c r="P1112" s="112"/>
      <c r="Q1112" s="112"/>
      <c r="R1112" s="112"/>
      <c r="S1112" s="112"/>
      <c r="T1112" s="112"/>
      <c r="U1112" s="112"/>
      <c r="V1112" s="112"/>
      <c r="W1112" s="112"/>
      <c r="X1112" s="112"/>
      <c r="Y1112" s="112"/>
      <c r="Z1112" s="112"/>
      <c r="AA1112" s="112"/>
      <c r="AB1112" s="112"/>
      <c r="AC1112" s="112"/>
      <c r="AD1112" s="112"/>
      <c r="AE1112" s="112"/>
      <c r="AF1112" s="112"/>
      <c r="AG1112" s="112"/>
      <c r="AH1112" s="112"/>
      <c r="AI1112" s="112"/>
      <c r="AJ1112" s="112"/>
      <c r="AK1112" s="112"/>
      <c r="AL1112" s="112"/>
      <c r="AM1112" s="112"/>
      <c r="AN1112" s="112"/>
      <c r="AO1112" s="112"/>
      <c r="AP1112" s="112"/>
      <c r="AQ1112" s="112"/>
      <c r="AR1112" s="112"/>
    </row>
    <row r="1113" spans="1:44" ht="12.75" customHeight="1" x14ac:dyDescent="0.25">
      <c r="A1113" s="236"/>
      <c r="B1113" s="236"/>
      <c r="C1113" s="298"/>
      <c r="D1113" s="300"/>
      <c r="E1113" s="300"/>
      <c r="F1113" s="300"/>
      <c r="G1113" s="300"/>
      <c r="H1113" s="300"/>
      <c r="I1113" s="236"/>
      <c r="J1113" s="112"/>
      <c r="K1113" s="112"/>
      <c r="L1113" s="112"/>
      <c r="M1113" s="112"/>
      <c r="N1113" s="112"/>
      <c r="O1113" s="112"/>
      <c r="P1113" s="112"/>
      <c r="Q1113" s="112"/>
      <c r="R1113" s="112"/>
      <c r="S1113" s="112"/>
      <c r="T1113" s="112"/>
      <c r="U1113" s="112"/>
      <c r="V1113" s="112"/>
      <c r="W1113" s="112"/>
      <c r="X1113" s="112"/>
      <c r="Y1113" s="112"/>
      <c r="Z1113" s="112"/>
      <c r="AA1113" s="112"/>
      <c r="AB1113" s="112"/>
      <c r="AC1113" s="112"/>
      <c r="AD1113" s="112"/>
      <c r="AE1113" s="112"/>
      <c r="AF1113" s="112"/>
      <c r="AG1113" s="112"/>
      <c r="AH1113" s="112"/>
      <c r="AI1113" s="112"/>
      <c r="AJ1113" s="112"/>
      <c r="AK1113" s="112"/>
      <c r="AL1113" s="112"/>
      <c r="AM1113" s="112"/>
      <c r="AN1113" s="112"/>
      <c r="AO1113" s="112"/>
      <c r="AP1113" s="112"/>
      <c r="AQ1113" s="112"/>
      <c r="AR1113" s="112"/>
    </row>
    <row r="1114" spans="1:44" ht="12.75" customHeight="1" x14ac:dyDescent="0.25">
      <c r="A1114" s="236"/>
      <c r="B1114" s="236"/>
      <c r="C1114" s="298"/>
      <c r="D1114" s="300"/>
      <c r="E1114" s="300"/>
      <c r="F1114" s="300"/>
      <c r="G1114" s="300"/>
      <c r="H1114" s="300"/>
      <c r="I1114" s="236"/>
      <c r="J1114" s="112"/>
      <c r="K1114" s="112"/>
      <c r="L1114" s="112"/>
      <c r="M1114" s="112"/>
      <c r="N1114" s="112"/>
      <c r="O1114" s="112"/>
      <c r="P1114" s="112"/>
      <c r="Q1114" s="112"/>
      <c r="R1114" s="112"/>
      <c r="S1114" s="112"/>
      <c r="T1114" s="112"/>
      <c r="U1114" s="112"/>
      <c r="V1114" s="112"/>
      <c r="W1114" s="112"/>
      <c r="X1114" s="112"/>
      <c r="Y1114" s="112"/>
      <c r="Z1114" s="112"/>
      <c r="AA1114" s="112"/>
      <c r="AB1114" s="112"/>
      <c r="AC1114" s="112"/>
      <c r="AD1114" s="112"/>
      <c r="AE1114" s="112"/>
      <c r="AF1114" s="112"/>
      <c r="AG1114" s="112"/>
      <c r="AH1114" s="112"/>
      <c r="AI1114" s="112"/>
      <c r="AJ1114" s="112"/>
      <c r="AK1114" s="112"/>
      <c r="AL1114" s="112"/>
      <c r="AM1114" s="112"/>
      <c r="AN1114" s="112"/>
      <c r="AO1114" s="112"/>
      <c r="AP1114" s="112"/>
      <c r="AQ1114" s="112"/>
      <c r="AR1114" s="112"/>
    </row>
    <row r="1115" spans="1:44" ht="12.75" customHeight="1" x14ac:dyDescent="0.25">
      <c r="A1115" s="236"/>
      <c r="B1115" s="236"/>
      <c r="C1115" s="298"/>
      <c r="D1115" s="300"/>
      <c r="E1115" s="300"/>
      <c r="F1115" s="300"/>
      <c r="G1115" s="300"/>
      <c r="H1115" s="300"/>
      <c r="I1115" s="236"/>
      <c r="J1115" s="112"/>
      <c r="K1115" s="112"/>
      <c r="L1115" s="112"/>
      <c r="M1115" s="112"/>
      <c r="N1115" s="112"/>
      <c r="O1115" s="112"/>
      <c r="P1115" s="112"/>
      <c r="Q1115" s="112"/>
      <c r="R1115" s="112"/>
      <c r="S1115" s="112"/>
      <c r="T1115" s="112"/>
      <c r="U1115" s="112"/>
      <c r="V1115" s="112"/>
      <c r="W1115" s="112"/>
      <c r="X1115" s="112"/>
      <c r="Y1115" s="112"/>
      <c r="Z1115" s="112"/>
      <c r="AA1115" s="112"/>
      <c r="AB1115" s="112"/>
      <c r="AC1115" s="112"/>
      <c r="AD1115" s="112"/>
      <c r="AE1115" s="112"/>
      <c r="AF1115" s="112"/>
      <c r="AG1115" s="112"/>
      <c r="AH1115" s="112"/>
      <c r="AI1115" s="112"/>
      <c r="AJ1115" s="112"/>
      <c r="AK1115" s="112"/>
      <c r="AL1115" s="112"/>
      <c r="AM1115" s="112"/>
      <c r="AN1115" s="112"/>
      <c r="AO1115" s="112"/>
      <c r="AP1115" s="112"/>
      <c r="AQ1115" s="112"/>
      <c r="AR1115" s="112"/>
    </row>
    <row r="1116" spans="1:44" ht="12.75" customHeight="1" x14ac:dyDescent="0.25">
      <c r="A1116" s="236"/>
      <c r="B1116" s="236"/>
      <c r="C1116" s="298"/>
      <c r="D1116" s="300"/>
      <c r="E1116" s="300"/>
      <c r="F1116" s="300"/>
      <c r="G1116" s="300"/>
      <c r="H1116" s="300"/>
      <c r="I1116" s="236"/>
      <c r="J1116" s="112"/>
      <c r="K1116" s="112"/>
      <c r="L1116" s="112"/>
      <c r="M1116" s="112"/>
      <c r="N1116" s="112"/>
      <c r="O1116" s="112"/>
      <c r="P1116" s="112"/>
      <c r="Q1116" s="112"/>
      <c r="R1116" s="112"/>
      <c r="S1116" s="112"/>
      <c r="T1116" s="112"/>
      <c r="U1116" s="112"/>
      <c r="V1116" s="112"/>
      <c r="W1116" s="112"/>
      <c r="X1116" s="112"/>
      <c r="Y1116" s="112"/>
      <c r="Z1116" s="112"/>
      <c r="AA1116" s="112"/>
      <c r="AB1116" s="112"/>
      <c r="AC1116" s="112"/>
      <c r="AD1116" s="112"/>
      <c r="AE1116" s="112"/>
      <c r="AF1116" s="112"/>
      <c r="AG1116" s="112"/>
      <c r="AH1116" s="112"/>
      <c r="AI1116" s="112"/>
      <c r="AJ1116" s="112"/>
      <c r="AK1116" s="112"/>
      <c r="AL1116" s="112"/>
      <c r="AM1116" s="112"/>
      <c r="AN1116" s="112"/>
      <c r="AO1116" s="112"/>
      <c r="AP1116" s="112"/>
      <c r="AQ1116" s="112"/>
      <c r="AR1116" s="112"/>
    </row>
    <row r="1117" spans="1:44" ht="12.75" customHeight="1" x14ac:dyDescent="0.25">
      <c r="A1117" s="236"/>
      <c r="B1117" s="236"/>
      <c r="C1117" s="298"/>
      <c r="D1117" s="300"/>
      <c r="E1117" s="300"/>
      <c r="F1117" s="300"/>
      <c r="G1117" s="300"/>
      <c r="H1117" s="300"/>
      <c r="I1117" s="236"/>
      <c r="J1117" s="112"/>
      <c r="K1117" s="112"/>
      <c r="L1117" s="112"/>
      <c r="M1117" s="112"/>
      <c r="N1117" s="112"/>
      <c r="O1117" s="112"/>
      <c r="P1117" s="112"/>
      <c r="Q1117" s="112"/>
      <c r="R1117" s="112"/>
      <c r="S1117" s="112"/>
      <c r="T1117" s="112"/>
      <c r="U1117" s="112"/>
      <c r="V1117" s="112"/>
      <c r="W1117" s="112"/>
      <c r="X1117" s="112"/>
      <c r="Y1117" s="112"/>
      <c r="Z1117" s="112"/>
      <c r="AA1117" s="112"/>
      <c r="AB1117" s="112"/>
      <c r="AC1117" s="112"/>
      <c r="AD1117" s="112"/>
      <c r="AE1117" s="112"/>
      <c r="AF1117" s="112"/>
      <c r="AG1117" s="112"/>
      <c r="AH1117" s="112"/>
      <c r="AI1117" s="112"/>
      <c r="AJ1117" s="112"/>
      <c r="AK1117" s="112"/>
      <c r="AL1117" s="112"/>
      <c r="AM1117" s="112"/>
      <c r="AN1117" s="112"/>
      <c r="AO1117" s="112"/>
      <c r="AP1117" s="112"/>
      <c r="AQ1117" s="112"/>
      <c r="AR1117" s="112"/>
    </row>
    <row r="1118" spans="1:44" ht="12.75" customHeight="1" x14ac:dyDescent="0.25">
      <c r="A1118" s="236"/>
      <c r="B1118" s="236"/>
      <c r="C1118" s="298"/>
      <c r="D1118" s="300"/>
      <c r="E1118" s="300"/>
      <c r="F1118" s="300"/>
      <c r="G1118" s="300"/>
      <c r="H1118" s="300"/>
      <c r="I1118" s="236"/>
      <c r="J1118" s="112"/>
      <c r="K1118" s="112"/>
      <c r="L1118" s="112"/>
      <c r="M1118" s="112"/>
      <c r="N1118" s="112"/>
      <c r="O1118" s="112"/>
      <c r="P1118" s="112"/>
      <c r="Q1118" s="112"/>
      <c r="R1118" s="112"/>
      <c r="S1118" s="112"/>
      <c r="T1118" s="112"/>
      <c r="U1118" s="112"/>
      <c r="V1118" s="112"/>
      <c r="W1118" s="112"/>
      <c r="X1118" s="112"/>
      <c r="Y1118" s="112"/>
      <c r="Z1118" s="112"/>
      <c r="AA1118" s="112"/>
      <c r="AB1118" s="112"/>
      <c r="AC1118" s="112"/>
      <c r="AD1118" s="112"/>
      <c r="AE1118" s="112"/>
      <c r="AF1118" s="112"/>
      <c r="AG1118" s="112"/>
      <c r="AH1118" s="112"/>
      <c r="AI1118" s="112"/>
      <c r="AJ1118" s="112"/>
      <c r="AK1118" s="112"/>
      <c r="AL1118" s="112"/>
      <c r="AM1118" s="112"/>
      <c r="AN1118" s="112"/>
      <c r="AO1118" s="112"/>
      <c r="AP1118" s="112"/>
      <c r="AQ1118" s="112"/>
      <c r="AR1118" s="112"/>
    </row>
    <row r="1119" spans="1:44" ht="12.75" customHeight="1" x14ac:dyDescent="0.25">
      <c r="A1119" s="236"/>
      <c r="B1119" s="236"/>
      <c r="C1119" s="298"/>
      <c r="D1119" s="300"/>
      <c r="E1119" s="300"/>
      <c r="F1119" s="300"/>
      <c r="G1119" s="300"/>
      <c r="H1119" s="300"/>
      <c r="I1119" s="236"/>
      <c r="J1119" s="112"/>
      <c r="K1119" s="112"/>
      <c r="L1119" s="112"/>
      <c r="M1119" s="112"/>
      <c r="N1119" s="112"/>
      <c r="O1119" s="112"/>
      <c r="P1119" s="112"/>
      <c r="Q1119" s="112"/>
      <c r="R1119" s="112"/>
      <c r="S1119" s="112"/>
      <c r="T1119" s="112"/>
      <c r="U1119" s="112"/>
      <c r="V1119" s="112"/>
      <c r="W1119" s="112"/>
      <c r="X1119" s="112"/>
      <c r="Y1119" s="112"/>
      <c r="Z1119" s="112"/>
      <c r="AA1119" s="112"/>
      <c r="AB1119" s="112"/>
      <c r="AC1119" s="112"/>
      <c r="AD1119" s="112"/>
      <c r="AE1119" s="112"/>
      <c r="AF1119" s="112"/>
      <c r="AG1119" s="112"/>
      <c r="AH1119" s="112"/>
      <c r="AI1119" s="112"/>
      <c r="AJ1119" s="112"/>
      <c r="AK1119" s="112"/>
      <c r="AL1119" s="112"/>
      <c r="AM1119" s="112"/>
      <c r="AN1119" s="112"/>
      <c r="AO1119" s="112"/>
      <c r="AP1119" s="112"/>
      <c r="AQ1119" s="112"/>
      <c r="AR1119" s="112"/>
    </row>
    <row r="1120" spans="1:44" ht="12.75" customHeight="1" x14ac:dyDescent="0.25">
      <c r="A1120" s="236"/>
      <c r="B1120" s="236"/>
      <c r="C1120" s="298"/>
      <c r="D1120" s="300"/>
      <c r="E1120" s="300"/>
      <c r="F1120" s="300"/>
      <c r="G1120" s="300"/>
      <c r="H1120" s="300"/>
      <c r="I1120" s="236"/>
      <c r="J1120" s="112"/>
      <c r="K1120" s="112"/>
      <c r="L1120" s="112"/>
      <c r="M1120" s="112"/>
      <c r="N1120" s="112"/>
      <c r="O1120" s="112"/>
      <c r="P1120" s="112"/>
      <c r="Q1120" s="112"/>
      <c r="R1120" s="112"/>
      <c r="S1120" s="112"/>
      <c r="T1120" s="112"/>
      <c r="U1120" s="112"/>
      <c r="V1120" s="112"/>
      <c r="W1120" s="112"/>
      <c r="X1120" s="112"/>
      <c r="Y1120" s="112"/>
      <c r="Z1120" s="112"/>
      <c r="AA1120" s="112"/>
      <c r="AB1120" s="112"/>
      <c r="AC1120" s="112"/>
      <c r="AD1120" s="112"/>
      <c r="AE1120" s="112"/>
      <c r="AF1120" s="112"/>
      <c r="AG1120" s="112"/>
      <c r="AH1120" s="112"/>
      <c r="AI1120" s="112"/>
      <c r="AJ1120" s="112"/>
      <c r="AK1120" s="112"/>
      <c r="AL1120" s="112"/>
      <c r="AM1120" s="112"/>
      <c r="AN1120" s="112"/>
      <c r="AO1120" s="112"/>
      <c r="AP1120" s="112"/>
      <c r="AQ1120" s="112"/>
      <c r="AR1120" s="112"/>
    </row>
    <row r="1121" spans="1:44" ht="12.75" customHeight="1" x14ac:dyDescent="0.25">
      <c r="A1121" s="236"/>
      <c r="B1121" s="236"/>
      <c r="C1121" s="298"/>
      <c r="D1121" s="300"/>
      <c r="E1121" s="300"/>
      <c r="F1121" s="300"/>
      <c r="G1121" s="300"/>
      <c r="H1121" s="300"/>
      <c r="I1121" s="236"/>
      <c r="J1121" s="112"/>
      <c r="K1121" s="112"/>
      <c r="L1121" s="112"/>
      <c r="M1121" s="112"/>
      <c r="N1121" s="112"/>
      <c r="O1121" s="112"/>
      <c r="P1121" s="112"/>
      <c r="Q1121" s="112"/>
      <c r="R1121" s="112"/>
      <c r="S1121" s="112"/>
      <c r="T1121" s="112"/>
      <c r="U1121" s="112"/>
      <c r="V1121" s="112"/>
      <c r="W1121" s="112"/>
      <c r="X1121" s="112"/>
      <c r="Y1121" s="112"/>
      <c r="Z1121" s="112"/>
      <c r="AA1121" s="112"/>
      <c r="AB1121" s="112"/>
      <c r="AC1121" s="112"/>
      <c r="AD1121" s="112"/>
      <c r="AE1121" s="112"/>
      <c r="AF1121" s="112"/>
      <c r="AG1121" s="112"/>
      <c r="AH1121" s="112"/>
      <c r="AI1121" s="112"/>
      <c r="AJ1121" s="112"/>
      <c r="AK1121" s="112"/>
      <c r="AL1121" s="112"/>
      <c r="AM1121" s="112"/>
      <c r="AN1121" s="112"/>
      <c r="AO1121" s="112"/>
      <c r="AP1121" s="112"/>
      <c r="AQ1121" s="112"/>
      <c r="AR1121" s="112"/>
    </row>
    <row r="1122" spans="1:44" ht="12.75" customHeight="1" x14ac:dyDescent="0.25">
      <c r="A1122" s="236"/>
      <c r="B1122" s="236"/>
      <c r="C1122" s="298"/>
      <c r="D1122" s="300"/>
      <c r="E1122" s="300"/>
      <c r="F1122" s="300"/>
      <c r="G1122" s="300"/>
      <c r="H1122" s="300"/>
      <c r="I1122" s="236"/>
      <c r="J1122" s="112"/>
      <c r="K1122" s="112"/>
      <c r="L1122" s="112"/>
      <c r="M1122" s="112"/>
      <c r="N1122" s="112"/>
      <c r="O1122" s="112"/>
      <c r="P1122" s="112"/>
      <c r="Q1122" s="112"/>
      <c r="R1122" s="112"/>
      <c r="S1122" s="112"/>
      <c r="T1122" s="112"/>
      <c r="U1122" s="112"/>
      <c r="V1122" s="112"/>
      <c r="W1122" s="112"/>
      <c r="X1122" s="112"/>
      <c r="Y1122" s="112"/>
      <c r="Z1122" s="112"/>
      <c r="AA1122" s="112"/>
      <c r="AB1122" s="112"/>
      <c r="AC1122" s="112"/>
      <c r="AD1122" s="112"/>
      <c r="AE1122" s="112"/>
      <c r="AF1122" s="112"/>
      <c r="AG1122" s="112"/>
      <c r="AH1122" s="112"/>
      <c r="AI1122" s="112"/>
      <c r="AJ1122" s="112"/>
      <c r="AK1122" s="112"/>
      <c r="AL1122" s="112"/>
      <c r="AM1122" s="112"/>
      <c r="AN1122" s="112"/>
      <c r="AO1122" s="112"/>
      <c r="AP1122" s="112"/>
      <c r="AQ1122" s="112"/>
      <c r="AR1122" s="112"/>
    </row>
    <row r="1123" spans="1:44" ht="12.75" customHeight="1" x14ac:dyDescent="0.25">
      <c r="A1123" s="236"/>
      <c r="B1123" s="236"/>
      <c r="C1123" s="298"/>
      <c r="D1123" s="300"/>
      <c r="E1123" s="300"/>
      <c r="F1123" s="300"/>
      <c r="G1123" s="300"/>
      <c r="H1123" s="300"/>
      <c r="I1123" s="236"/>
      <c r="J1123" s="112"/>
      <c r="K1123" s="112"/>
      <c r="L1123" s="112"/>
      <c r="M1123" s="112"/>
      <c r="N1123" s="112"/>
      <c r="O1123" s="112"/>
      <c r="P1123" s="112"/>
      <c r="Q1123" s="112"/>
      <c r="R1123" s="112"/>
      <c r="S1123" s="112"/>
      <c r="T1123" s="112"/>
      <c r="U1123" s="112"/>
      <c r="V1123" s="112"/>
      <c r="W1123" s="112"/>
      <c r="X1123" s="112"/>
      <c r="Y1123" s="112"/>
      <c r="Z1123" s="112"/>
      <c r="AA1123" s="112"/>
      <c r="AB1123" s="112"/>
      <c r="AC1123" s="112"/>
      <c r="AD1123" s="112"/>
      <c r="AE1123" s="112"/>
      <c r="AF1123" s="112"/>
      <c r="AG1123" s="112"/>
      <c r="AH1123" s="112"/>
      <c r="AI1123" s="112"/>
      <c r="AJ1123" s="112"/>
      <c r="AK1123" s="112"/>
      <c r="AL1123" s="112"/>
      <c r="AM1123" s="112"/>
      <c r="AN1123" s="112"/>
      <c r="AO1123" s="112"/>
      <c r="AP1123" s="112"/>
      <c r="AQ1123" s="112"/>
      <c r="AR1123" s="112"/>
    </row>
    <row r="1124" spans="1:44" ht="12.75" customHeight="1" x14ac:dyDescent="0.25">
      <c r="A1124" s="236"/>
      <c r="B1124" s="236"/>
      <c r="C1124" s="298"/>
      <c r="D1124" s="300"/>
      <c r="E1124" s="300"/>
      <c r="F1124" s="300"/>
      <c r="G1124" s="300"/>
      <c r="H1124" s="300"/>
      <c r="I1124" s="236"/>
      <c r="J1124" s="112"/>
      <c r="K1124" s="112"/>
      <c r="L1124" s="112"/>
      <c r="M1124" s="112"/>
      <c r="N1124" s="112"/>
      <c r="O1124" s="112"/>
      <c r="P1124" s="112"/>
      <c r="Q1124" s="112"/>
      <c r="R1124" s="112"/>
      <c r="S1124" s="112"/>
      <c r="T1124" s="112"/>
      <c r="U1124" s="112"/>
      <c r="V1124" s="112"/>
      <c r="W1124" s="112"/>
      <c r="X1124" s="112"/>
      <c r="Y1124" s="112"/>
      <c r="Z1124" s="112"/>
      <c r="AA1124" s="112"/>
      <c r="AB1124" s="112"/>
      <c r="AC1124" s="112"/>
      <c r="AD1124" s="112"/>
      <c r="AE1124" s="112"/>
      <c r="AF1124" s="112"/>
      <c r="AG1124" s="112"/>
      <c r="AH1124" s="112"/>
      <c r="AI1124" s="112"/>
      <c r="AJ1124" s="112"/>
      <c r="AK1124" s="112"/>
      <c r="AL1124" s="112"/>
      <c r="AM1124" s="112"/>
      <c r="AN1124" s="112"/>
      <c r="AO1124" s="112"/>
      <c r="AP1124" s="112"/>
      <c r="AQ1124" s="112"/>
      <c r="AR1124" s="112"/>
    </row>
    <row r="1125" spans="1:44" ht="12.75" customHeight="1" x14ac:dyDescent="0.25">
      <c r="A1125" s="236"/>
      <c r="B1125" s="236"/>
      <c r="C1125" s="298"/>
      <c r="D1125" s="300"/>
      <c r="E1125" s="300"/>
      <c r="F1125" s="300"/>
      <c r="G1125" s="300"/>
      <c r="H1125" s="300"/>
      <c r="I1125" s="236"/>
      <c r="J1125" s="112"/>
      <c r="K1125" s="112"/>
      <c r="L1125" s="112"/>
      <c r="M1125" s="112"/>
      <c r="N1125" s="112"/>
      <c r="O1125" s="112"/>
      <c r="P1125" s="112"/>
      <c r="Q1125" s="112"/>
      <c r="R1125" s="112"/>
      <c r="S1125" s="112"/>
      <c r="T1125" s="112"/>
      <c r="U1125" s="112"/>
      <c r="V1125" s="112"/>
      <c r="W1125" s="112"/>
      <c r="X1125" s="112"/>
      <c r="Y1125" s="112"/>
      <c r="Z1125" s="112"/>
      <c r="AA1125" s="112"/>
      <c r="AB1125" s="112"/>
      <c r="AC1125" s="112"/>
      <c r="AD1125" s="112"/>
      <c r="AE1125" s="112"/>
      <c r="AF1125" s="112"/>
      <c r="AG1125" s="112"/>
      <c r="AH1125" s="112"/>
      <c r="AI1125" s="112"/>
      <c r="AJ1125" s="112"/>
      <c r="AK1125" s="112"/>
      <c r="AL1125" s="112"/>
      <c r="AM1125" s="112"/>
      <c r="AN1125" s="112"/>
      <c r="AO1125" s="112"/>
      <c r="AP1125" s="112"/>
      <c r="AQ1125" s="112"/>
      <c r="AR1125" s="112"/>
    </row>
    <row r="1126" spans="1:44" ht="12.75" customHeight="1" x14ac:dyDescent="0.25">
      <c r="A1126" s="236"/>
      <c r="B1126" s="236"/>
      <c r="C1126" s="298"/>
      <c r="D1126" s="300"/>
      <c r="E1126" s="300"/>
      <c r="F1126" s="300"/>
      <c r="G1126" s="300"/>
      <c r="H1126" s="300"/>
      <c r="I1126" s="236"/>
      <c r="J1126" s="112"/>
      <c r="K1126" s="112"/>
      <c r="L1126" s="112"/>
      <c r="M1126" s="112"/>
      <c r="N1126" s="112"/>
      <c r="O1126" s="112"/>
      <c r="P1126" s="112"/>
      <c r="Q1126" s="112"/>
      <c r="R1126" s="112"/>
      <c r="S1126" s="112"/>
      <c r="T1126" s="112"/>
      <c r="U1126" s="112"/>
      <c r="V1126" s="112"/>
      <c r="W1126" s="112"/>
      <c r="X1126" s="112"/>
      <c r="Y1126" s="112"/>
      <c r="Z1126" s="112"/>
      <c r="AA1126" s="112"/>
      <c r="AB1126" s="112"/>
      <c r="AC1126" s="112"/>
      <c r="AD1126" s="112"/>
      <c r="AE1126" s="112"/>
      <c r="AF1126" s="112"/>
      <c r="AG1126" s="112"/>
      <c r="AH1126" s="112"/>
      <c r="AI1126" s="112"/>
      <c r="AJ1126" s="112"/>
      <c r="AK1126" s="112"/>
      <c r="AL1126" s="112"/>
      <c r="AM1126" s="112"/>
      <c r="AN1126" s="112"/>
      <c r="AO1126" s="112"/>
      <c r="AP1126" s="112"/>
      <c r="AQ1126" s="112"/>
      <c r="AR1126" s="112"/>
    </row>
    <row r="1127" spans="1:44" ht="12.75" customHeight="1" x14ac:dyDescent="0.25">
      <c r="A1127" s="236"/>
      <c r="B1127" s="236"/>
      <c r="C1127" s="298"/>
      <c r="D1127" s="300"/>
      <c r="E1127" s="300"/>
      <c r="F1127" s="300"/>
      <c r="G1127" s="300"/>
      <c r="H1127" s="300"/>
      <c r="I1127" s="236"/>
      <c r="J1127" s="112"/>
      <c r="K1127" s="112"/>
      <c r="L1127" s="112"/>
      <c r="M1127" s="112"/>
      <c r="N1127" s="112"/>
      <c r="O1127" s="112"/>
      <c r="P1127" s="112"/>
      <c r="Q1127" s="112"/>
      <c r="R1127" s="112"/>
      <c r="S1127" s="112"/>
      <c r="T1127" s="112"/>
      <c r="U1127" s="112"/>
      <c r="V1127" s="112"/>
      <c r="W1127" s="112"/>
      <c r="X1127" s="112"/>
      <c r="Y1127" s="112"/>
      <c r="Z1127" s="112"/>
      <c r="AA1127" s="112"/>
      <c r="AB1127" s="112"/>
      <c r="AC1127" s="112"/>
      <c r="AD1127" s="112"/>
      <c r="AE1127" s="112"/>
      <c r="AF1127" s="112"/>
      <c r="AG1127" s="112"/>
      <c r="AH1127" s="112"/>
      <c r="AI1127" s="112"/>
      <c r="AJ1127" s="112"/>
      <c r="AK1127" s="112"/>
      <c r="AL1127" s="112"/>
      <c r="AM1127" s="112"/>
      <c r="AN1127" s="112"/>
      <c r="AO1127" s="112"/>
      <c r="AP1127" s="112"/>
      <c r="AQ1127" s="112"/>
      <c r="AR1127" s="112"/>
    </row>
    <row r="1128" spans="1:44" ht="12.75" customHeight="1" x14ac:dyDescent="0.25">
      <c r="A1128" s="236"/>
      <c r="B1128" s="236"/>
      <c r="C1128" s="298"/>
      <c r="D1128" s="300"/>
      <c r="E1128" s="300"/>
      <c r="F1128" s="300"/>
      <c r="G1128" s="300"/>
      <c r="H1128" s="300"/>
      <c r="I1128" s="236"/>
      <c r="J1128" s="112"/>
      <c r="K1128" s="112"/>
      <c r="L1128" s="112"/>
      <c r="M1128" s="112"/>
      <c r="N1128" s="112"/>
      <c r="O1128" s="112"/>
      <c r="P1128" s="112"/>
      <c r="Q1128" s="112"/>
      <c r="R1128" s="112"/>
      <c r="S1128" s="112"/>
      <c r="T1128" s="112"/>
      <c r="U1128" s="112"/>
      <c r="V1128" s="112"/>
      <c r="W1128" s="112"/>
      <c r="X1128" s="112"/>
      <c r="Y1128" s="112"/>
      <c r="Z1128" s="112"/>
      <c r="AA1128" s="112"/>
      <c r="AB1128" s="112"/>
      <c r="AC1128" s="112"/>
      <c r="AD1128" s="112"/>
      <c r="AE1128" s="112"/>
      <c r="AF1128" s="112"/>
      <c r="AG1128" s="112"/>
      <c r="AH1128" s="112"/>
      <c r="AI1128" s="112"/>
      <c r="AJ1128" s="112"/>
      <c r="AK1128" s="112"/>
      <c r="AL1128" s="112"/>
      <c r="AM1128" s="112"/>
      <c r="AN1128" s="112"/>
      <c r="AO1128" s="112"/>
      <c r="AP1128" s="112"/>
      <c r="AQ1128" s="112"/>
      <c r="AR1128" s="112"/>
    </row>
    <row r="1129" spans="1:44" ht="12.75" customHeight="1" x14ac:dyDescent="0.25">
      <c r="A1129" s="236"/>
      <c r="B1129" s="236"/>
      <c r="C1129" s="298"/>
      <c r="D1129" s="300"/>
      <c r="E1129" s="300"/>
      <c r="F1129" s="300"/>
      <c r="G1129" s="300"/>
      <c r="H1129" s="300"/>
      <c r="I1129" s="236"/>
      <c r="J1129" s="112"/>
      <c r="K1129" s="112"/>
      <c r="L1129" s="112"/>
      <c r="M1129" s="112"/>
      <c r="N1129" s="112"/>
      <c r="O1129" s="112"/>
      <c r="P1129" s="112"/>
      <c r="Q1129" s="112"/>
      <c r="R1129" s="112"/>
      <c r="S1129" s="112"/>
      <c r="T1129" s="112"/>
      <c r="U1129" s="112"/>
      <c r="V1129" s="112"/>
      <c r="W1129" s="112"/>
      <c r="X1129" s="112"/>
      <c r="Y1129" s="112"/>
      <c r="Z1129" s="112"/>
      <c r="AA1129" s="112"/>
      <c r="AB1129" s="112"/>
      <c r="AC1129" s="112"/>
      <c r="AD1129" s="112"/>
      <c r="AE1129" s="112"/>
      <c r="AF1129" s="112"/>
      <c r="AG1129" s="112"/>
      <c r="AH1129" s="112"/>
      <c r="AI1129" s="112"/>
      <c r="AJ1129" s="112"/>
      <c r="AK1129" s="112"/>
      <c r="AL1129" s="112"/>
      <c r="AM1129" s="112"/>
      <c r="AN1129" s="112"/>
      <c r="AO1129" s="112"/>
      <c r="AP1129" s="112"/>
      <c r="AQ1129" s="112"/>
      <c r="AR1129" s="112"/>
    </row>
    <row r="1130" spans="1:44" ht="12.75" customHeight="1" x14ac:dyDescent="0.25">
      <c r="A1130" s="236"/>
      <c r="B1130" s="236"/>
      <c r="C1130" s="298"/>
      <c r="D1130" s="300"/>
      <c r="E1130" s="300"/>
      <c r="F1130" s="300"/>
      <c r="G1130" s="300"/>
      <c r="H1130" s="300"/>
      <c r="I1130" s="236"/>
      <c r="J1130" s="112"/>
      <c r="K1130" s="112"/>
      <c r="L1130" s="112"/>
      <c r="M1130" s="112"/>
      <c r="N1130" s="112"/>
      <c r="O1130" s="112"/>
      <c r="P1130" s="112"/>
      <c r="Q1130" s="112"/>
      <c r="R1130" s="112"/>
      <c r="S1130" s="112"/>
      <c r="T1130" s="112"/>
      <c r="U1130" s="112"/>
      <c r="V1130" s="112"/>
      <c r="W1130" s="112"/>
      <c r="X1130" s="112"/>
      <c r="Y1130" s="112"/>
      <c r="Z1130" s="112"/>
      <c r="AA1130" s="112"/>
      <c r="AB1130" s="112"/>
      <c r="AC1130" s="112"/>
      <c r="AD1130" s="112"/>
      <c r="AE1130" s="112"/>
      <c r="AF1130" s="112"/>
      <c r="AG1130" s="112"/>
      <c r="AH1130" s="112"/>
      <c r="AI1130" s="112"/>
      <c r="AJ1130" s="112"/>
      <c r="AK1130" s="112"/>
      <c r="AL1130" s="112"/>
      <c r="AM1130" s="112"/>
      <c r="AN1130" s="112"/>
      <c r="AO1130" s="112"/>
      <c r="AP1130" s="112"/>
      <c r="AQ1130" s="112"/>
      <c r="AR1130" s="112"/>
    </row>
    <row r="1131" spans="1:44" ht="12.75" customHeight="1" x14ac:dyDescent="0.25">
      <c r="A1131" s="236"/>
      <c r="B1131" s="236"/>
      <c r="C1131" s="298"/>
      <c r="D1131" s="300"/>
      <c r="E1131" s="300"/>
      <c r="F1131" s="300"/>
      <c r="G1131" s="300"/>
      <c r="H1131" s="300"/>
      <c r="I1131" s="236"/>
      <c r="J1131" s="112"/>
      <c r="K1131" s="112"/>
      <c r="L1131" s="112"/>
      <c r="M1131" s="112"/>
      <c r="N1131" s="112"/>
      <c r="O1131" s="112"/>
      <c r="P1131" s="112"/>
      <c r="Q1131" s="112"/>
      <c r="R1131" s="112"/>
      <c r="S1131" s="112"/>
      <c r="T1131" s="112"/>
      <c r="U1131" s="112"/>
      <c r="V1131" s="112"/>
      <c r="W1131" s="112"/>
      <c r="X1131" s="112"/>
      <c r="Y1131" s="112"/>
      <c r="Z1131" s="112"/>
      <c r="AA1131" s="112"/>
      <c r="AB1131" s="112"/>
      <c r="AC1131" s="112"/>
      <c r="AD1131" s="112"/>
      <c r="AE1131" s="112"/>
      <c r="AF1131" s="112"/>
      <c r="AG1131" s="112"/>
      <c r="AH1131" s="112"/>
      <c r="AI1131" s="112"/>
      <c r="AJ1131" s="112"/>
      <c r="AK1131" s="112"/>
      <c r="AL1131" s="112"/>
      <c r="AM1131" s="112"/>
      <c r="AN1131" s="112"/>
      <c r="AO1131" s="112"/>
      <c r="AP1131" s="112"/>
      <c r="AQ1131" s="112"/>
      <c r="AR1131" s="112"/>
    </row>
    <row r="1132" spans="1:44" ht="12.75" customHeight="1" x14ac:dyDescent="0.25">
      <c r="A1132" s="236"/>
      <c r="B1132" s="236"/>
      <c r="C1132" s="298"/>
      <c r="D1132" s="300"/>
      <c r="E1132" s="300"/>
      <c r="F1132" s="300"/>
      <c r="G1132" s="300"/>
      <c r="H1132" s="300"/>
      <c r="I1132" s="236"/>
      <c r="J1132" s="112"/>
      <c r="K1132" s="112"/>
      <c r="L1132" s="112"/>
      <c r="M1132" s="112"/>
      <c r="N1132" s="112"/>
      <c r="O1132" s="112"/>
      <c r="P1132" s="112"/>
      <c r="Q1132" s="112"/>
      <c r="R1132" s="112"/>
      <c r="S1132" s="112"/>
      <c r="T1132" s="112"/>
      <c r="U1132" s="112"/>
      <c r="V1132" s="112"/>
      <c r="W1132" s="112"/>
      <c r="X1132" s="112"/>
      <c r="Y1132" s="112"/>
      <c r="Z1132" s="112"/>
      <c r="AA1132" s="112"/>
      <c r="AB1132" s="112"/>
      <c r="AC1132" s="112"/>
      <c r="AD1132" s="112"/>
      <c r="AE1132" s="112"/>
      <c r="AF1132" s="112"/>
      <c r="AG1132" s="112"/>
      <c r="AH1132" s="112"/>
      <c r="AI1132" s="112"/>
      <c r="AJ1132" s="112"/>
      <c r="AK1132" s="112"/>
      <c r="AL1132" s="112"/>
      <c r="AM1132" s="112"/>
      <c r="AN1132" s="112"/>
      <c r="AO1132" s="112"/>
      <c r="AP1132" s="112"/>
      <c r="AQ1132" s="112"/>
      <c r="AR1132" s="112"/>
    </row>
    <row r="1133" spans="1:44" ht="12.75" customHeight="1" x14ac:dyDescent="0.25">
      <c r="A1133" s="236"/>
      <c r="B1133" s="236"/>
      <c r="C1133" s="298"/>
      <c r="D1133" s="300"/>
      <c r="E1133" s="300"/>
      <c r="F1133" s="300"/>
      <c r="G1133" s="300"/>
      <c r="H1133" s="300"/>
      <c r="I1133" s="236"/>
      <c r="J1133" s="112"/>
      <c r="K1133" s="112"/>
      <c r="L1133" s="112"/>
      <c r="M1133" s="112"/>
      <c r="N1133" s="112"/>
      <c r="O1133" s="112"/>
      <c r="P1133" s="112"/>
      <c r="Q1133" s="112"/>
      <c r="R1133" s="112"/>
      <c r="S1133" s="112"/>
      <c r="T1133" s="112"/>
      <c r="U1133" s="112"/>
      <c r="V1133" s="112"/>
      <c r="W1133" s="112"/>
      <c r="X1133" s="112"/>
      <c r="Y1133" s="112"/>
      <c r="Z1133" s="112"/>
      <c r="AA1133" s="112"/>
      <c r="AB1133" s="112"/>
      <c r="AC1133" s="112"/>
      <c r="AD1133" s="112"/>
      <c r="AE1133" s="112"/>
      <c r="AF1133" s="112"/>
      <c r="AG1133" s="112"/>
      <c r="AH1133" s="112"/>
      <c r="AI1133" s="112"/>
      <c r="AJ1133" s="112"/>
      <c r="AK1133" s="112"/>
      <c r="AL1133" s="112"/>
      <c r="AM1133" s="112"/>
      <c r="AN1133" s="112"/>
      <c r="AO1133" s="112"/>
      <c r="AP1133" s="112"/>
      <c r="AQ1133" s="112"/>
      <c r="AR1133" s="112"/>
    </row>
    <row r="1134" spans="1:44" ht="12.75" customHeight="1" x14ac:dyDescent="0.25">
      <c r="A1134" s="236"/>
      <c r="B1134" s="236"/>
      <c r="C1134" s="298"/>
      <c r="D1134" s="300"/>
      <c r="E1134" s="300"/>
      <c r="F1134" s="300"/>
      <c r="G1134" s="300"/>
      <c r="H1134" s="300"/>
      <c r="I1134" s="236"/>
      <c r="J1134" s="112"/>
      <c r="K1134" s="112"/>
      <c r="L1134" s="112"/>
      <c r="M1134" s="112"/>
      <c r="N1134" s="112"/>
      <c r="O1134" s="112"/>
      <c r="P1134" s="112"/>
      <c r="Q1134" s="112"/>
      <c r="R1134" s="112"/>
      <c r="S1134" s="112"/>
      <c r="T1134" s="112"/>
      <c r="U1134" s="112"/>
      <c r="V1134" s="112"/>
      <c r="W1134" s="112"/>
      <c r="X1134" s="112"/>
      <c r="Y1134" s="112"/>
      <c r="Z1134" s="112"/>
      <c r="AA1134" s="112"/>
      <c r="AB1134" s="112"/>
      <c r="AC1134" s="112"/>
      <c r="AD1134" s="112"/>
      <c r="AE1134" s="112"/>
      <c r="AF1134" s="112"/>
      <c r="AG1134" s="112"/>
      <c r="AH1134" s="112"/>
      <c r="AI1134" s="112"/>
      <c r="AJ1134" s="112"/>
      <c r="AK1134" s="112"/>
      <c r="AL1134" s="112"/>
      <c r="AM1134" s="112"/>
      <c r="AN1134" s="112"/>
      <c r="AO1134" s="112"/>
      <c r="AP1134" s="112"/>
      <c r="AQ1134" s="112"/>
      <c r="AR1134" s="112"/>
    </row>
    <row r="1135" spans="1:44" ht="12.75" customHeight="1" x14ac:dyDescent="0.25">
      <c r="A1135" s="236"/>
      <c r="B1135" s="236"/>
      <c r="C1135" s="298"/>
      <c r="D1135" s="300"/>
      <c r="E1135" s="300"/>
      <c r="F1135" s="300"/>
      <c r="G1135" s="300"/>
      <c r="H1135" s="300"/>
      <c r="I1135" s="236"/>
      <c r="J1135" s="112"/>
      <c r="K1135" s="112"/>
      <c r="L1135" s="112"/>
      <c r="M1135" s="112"/>
      <c r="N1135" s="112"/>
      <c r="O1135" s="112"/>
      <c r="P1135" s="112"/>
      <c r="Q1135" s="112"/>
      <c r="R1135" s="112"/>
      <c r="S1135" s="112"/>
      <c r="T1135" s="112"/>
      <c r="U1135" s="112"/>
      <c r="V1135" s="112"/>
      <c r="W1135" s="112"/>
      <c r="X1135" s="112"/>
      <c r="Y1135" s="112"/>
      <c r="Z1135" s="112"/>
      <c r="AA1135" s="112"/>
      <c r="AB1135" s="112"/>
      <c r="AC1135" s="112"/>
      <c r="AD1135" s="112"/>
      <c r="AE1135" s="112"/>
      <c r="AF1135" s="112"/>
      <c r="AG1135" s="112"/>
      <c r="AH1135" s="112"/>
      <c r="AI1135" s="112"/>
      <c r="AJ1135" s="112"/>
      <c r="AK1135" s="112"/>
      <c r="AL1135" s="112"/>
      <c r="AM1135" s="112"/>
      <c r="AN1135" s="112"/>
      <c r="AO1135" s="112"/>
      <c r="AP1135" s="112"/>
      <c r="AQ1135" s="112"/>
      <c r="AR1135" s="112"/>
    </row>
    <row r="1136" spans="1:44" ht="12.75" customHeight="1" x14ac:dyDescent="0.25">
      <c r="A1136" s="236"/>
      <c r="B1136" s="236"/>
      <c r="C1136" s="298"/>
      <c r="D1136" s="300"/>
      <c r="E1136" s="300"/>
      <c r="F1136" s="300"/>
      <c r="G1136" s="300"/>
      <c r="H1136" s="300"/>
      <c r="I1136" s="236"/>
      <c r="J1136" s="112"/>
      <c r="K1136" s="112"/>
      <c r="L1136" s="112"/>
      <c r="M1136" s="112"/>
      <c r="N1136" s="112"/>
      <c r="O1136" s="112"/>
      <c r="P1136" s="112"/>
      <c r="Q1136" s="112"/>
      <c r="R1136" s="112"/>
      <c r="S1136" s="112"/>
      <c r="T1136" s="112"/>
      <c r="U1136" s="112"/>
      <c r="V1136" s="112"/>
      <c r="W1136" s="112"/>
      <c r="X1136" s="112"/>
      <c r="Y1136" s="112"/>
      <c r="Z1136" s="112"/>
      <c r="AA1136" s="112"/>
      <c r="AB1136" s="112"/>
      <c r="AC1136" s="112"/>
      <c r="AD1136" s="112"/>
      <c r="AE1136" s="112"/>
      <c r="AF1136" s="112"/>
      <c r="AG1136" s="112"/>
      <c r="AH1136" s="112"/>
      <c r="AI1136" s="112"/>
      <c r="AJ1136" s="112"/>
      <c r="AK1136" s="112"/>
      <c r="AL1136" s="112"/>
      <c r="AM1136" s="112"/>
      <c r="AN1136" s="112"/>
      <c r="AO1136" s="112"/>
      <c r="AP1136" s="112"/>
      <c r="AQ1136" s="112"/>
      <c r="AR1136" s="112"/>
    </row>
    <row r="1137" spans="1:44" ht="12.75" customHeight="1" x14ac:dyDescent="0.25">
      <c r="A1137" s="236"/>
      <c r="B1137" s="236"/>
      <c r="C1137" s="298"/>
      <c r="D1137" s="300"/>
      <c r="E1137" s="300"/>
      <c r="F1137" s="300"/>
      <c r="G1137" s="300"/>
      <c r="H1137" s="300"/>
      <c r="I1137" s="236"/>
      <c r="J1137" s="112"/>
      <c r="K1137" s="112"/>
      <c r="L1137" s="112"/>
      <c r="M1137" s="112"/>
      <c r="N1137" s="112"/>
      <c r="O1137" s="112"/>
      <c r="P1137" s="112"/>
      <c r="Q1137" s="112"/>
      <c r="R1137" s="112"/>
      <c r="S1137" s="112"/>
      <c r="T1137" s="112"/>
      <c r="U1137" s="112"/>
      <c r="V1137" s="112"/>
      <c r="W1137" s="112"/>
      <c r="X1137" s="112"/>
      <c r="Y1137" s="112"/>
      <c r="Z1137" s="112"/>
      <c r="AA1137" s="112"/>
      <c r="AB1137" s="112"/>
      <c r="AC1137" s="112"/>
      <c r="AD1137" s="112"/>
      <c r="AE1137" s="112"/>
      <c r="AF1137" s="112"/>
      <c r="AG1137" s="112"/>
      <c r="AH1137" s="112"/>
      <c r="AI1137" s="112"/>
      <c r="AJ1137" s="112"/>
      <c r="AK1137" s="112"/>
      <c r="AL1137" s="112"/>
      <c r="AM1137" s="112"/>
      <c r="AN1137" s="112"/>
      <c r="AO1137" s="112"/>
      <c r="AP1137" s="112"/>
      <c r="AQ1137" s="112"/>
      <c r="AR1137" s="112"/>
    </row>
    <row r="1138" spans="1:44" ht="12.75" customHeight="1" x14ac:dyDescent="0.25">
      <c r="A1138" s="236"/>
      <c r="B1138" s="236"/>
      <c r="C1138" s="298"/>
      <c r="D1138" s="300"/>
      <c r="E1138" s="300"/>
      <c r="F1138" s="300"/>
      <c r="G1138" s="300"/>
      <c r="H1138" s="300"/>
      <c r="I1138" s="236"/>
      <c r="J1138" s="112"/>
      <c r="K1138" s="112"/>
      <c r="L1138" s="112"/>
      <c r="M1138" s="112"/>
      <c r="N1138" s="112"/>
      <c r="O1138" s="112"/>
      <c r="P1138" s="112"/>
      <c r="Q1138" s="112"/>
      <c r="R1138" s="112"/>
      <c r="S1138" s="112"/>
      <c r="T1138" s="112"/>
      <c r="U1138" s="112"/>
      <c r="V1138" s="112"/>
      <c r="W1138" s="112"/>
      <c r="X1138" s="112"/>
      <c r="Y1138" s="112"/>
      <c r="Z1138" s="112"/>
      <c r="AA1138" s="112"/>
      <c r="AB1138" s="112"/>
      <c r="AC1138" s="112"/>
      <c r="AD1138" s="112"/>
      <c r="AE1138" s="112"/>
      <c r="AF1138" s="112"/>
      <c r="AG1138" s="112"/>
      <c r="AH1138" s="112"/>
      <c r="AI1138" s="112"/>
      <c r="AJ1138" s="112"/>
      <c r="AK1138" s="112"/>
      <c r="AL1138" s="112"/>
      <c r="AM1138" s="112"/>
      <c r="AN1138" s="112"/>
      <c r="AO1138" s="112"/>
      <c r="AP1138" s="112"/>
      <c r="AQ1138" s="112"/>
      <c r="AR1138" s="112"/>
    </row>
    <row r="1139" spans="1:44" ht="12.75" customHeight="1" x14ac:dyDescent="0.25">
      <c r="A1139" s="236"/>
      <c r="B1139" s="236"/>
      <c r="C1139" s="298"/>
      <c r="D1139" s="300"/>
      <c r="E1139" s="300"/>
      <c r="F1139" s="300"/>
      <c r="G1139" s="300"/>
      <c r="H1139" s="300"/>
      <c r="I1139" s="236"/>
      <c r="J1139" s="112"/>
      <c r="K1139" s="112"/>
      <c r="L1139" s="112"/>
      <c r="M1139" s="112"/>
      <c r="N1139" s="112"/>
      <c r="O1139" s="112"/>
      <c r="P1139" s="112"/>
      <c r="Q1139" s="112"/>
      <c r="R1139" s="112"/>
      <c r="S1139" s="112"/>
      <c r="T1139" s="112"/>
      <c r="U1139" s="112"/>
      <c r="V1139" s="112"/>
      <c r="W1139" s="112"/>
      <c r="X1139" s="112"/>
      <c r="Y1139" s="112"/>
      <c r="Z1139" s="112"/>
      <c r="AA1139" s="112"/>
      <c r="AB1139" s="112"/>
      <c r="AC1139" s="112"/>
      <c r="AD1139" s="112"/>
      <c r="AE1139" s="112"/>
      <c r="AF1139" s="112"/>
      <c r="AG1139" s="112"/>
      <c r="AH1139" s="112"/>
      <c r="AI1139" s="112"/>
      <c r="AJ1139" s="112"/>
      <c r="AK1139" s="112"/>
      <c r="AL1139" s="112"/>
      <c r="AM1139" s="112"/>
      <c r="AN1139" s="112"/>
      <c r="AO1139" s="112"/>
      <c r="AP1139" s="112"/>
      <c r="AQ1139" s="112"/>
      <c r="AR1139" s="112"/>
    </row>
    <row r="1140" spans="1:44" ht="12.75" customHeight="1" x14ac:dyDescent="0.25">
      <c r="A1140" s="236"/>
      <c r="B1140" s="236"/>
      <c r="C1140" s="298"/>
      <c r="D1140" s="300"/>
      <c r="E1140" s="300"/>
      <c r="F1140" s="300"/>
      <c r="G1140" s="300"/>
      <c r="H1140" s="300"/>
      <c r="I1140" s="236"/>
      <c r="J1140" s="112"/>
      <c r="K1140" s="112"/>
      <c r="L1140" s="112"/>
      <c r="M1140" s="112"/>
      <c r="N1140" s="112"/>
      <c r="O1140" s="112"/>
      <c r="P1140" s="112"/>
      <c r="Q1140" s="112"/>
      <c r="R1140" s="112"/>
      <c r="S1140" s="112"/>
      <c r="T1140" s="112"/>
      <c r="U1140" s="112"/>
      <c r="V1140" s="112"/>
      <c r="W1140" s="112"/>
      <c r="X1140" s="112"/>
      <c r="Y1140" s="112"/>
      <c r="Z1140" s="112"/>
      <c r="AA1140" s="112"/>
      <c r="AB1140" s="112"/>
      <c r="AC1140" s="112"/>
      <c r="AD1140" s="112"/>
      <c r="AE1140" s="112"/>
      <c r="AF1140" s="112"/>
      <c r="AG1140" s="112"/>
      <c r="AH1140" s="112"/>
      <c r="AI1140" s="112"/>
      <c r="AJ1140" s="112"/>
      <c r="AK1140" s="112"/>
      <c r="AL1140" s="112"/>
      <c r="AM1140" s="112"/>
      <c r="AN1140" s="112"/>
      <c r="AO1140" s="112"/>
      <c r="AP1140" s="112"/>
      <c r="AQ1140" s="112"/>
      <c r="AR1140" s="112"/>
    </row>
    <row r="1141" spans="1:44" ht="12.75" customHeight="1" x14ac:dyDescent="0.25">
      <c r="A1141" s="236"/>
      <c r="B1141" s="236"/>
      <c r="C1141" s="298"/>
      <c r="D1141" s="300"/>
      <c r="E1141" s="300"/>
      <c r="F1141" s="300"/>
      <c r="G1141" s="300"/>
      <c r="H1141" s="300"/>
      <c r="I1141" s="236"/>
      <c r="J1141" s="112"/>
      <c r="K1141" s="112"/>
      <c r="L1141" s="112"/>
      <c r="M1141" s="112"/>
      <c r="N1141" s="112"/>
      <c r="O1141" s="112"/>
      <c r="P1141" s="112"/>
      <c r="Q1141" s="112"/>
      <c r="R1141" s="112"/>
      <c r="S1141" s="112"/>
      <c r="T1141" s="112"/>
      <c r="U1141" s="112"/>
      <c r="V1141" s="112"/>
      <c r="W1141" s="112"/>
      <c r="X1141" s="112"/>
      <c r="Y1141" s="112"/>
      <c r="Z1141" s="112"/>
      <c r="AA1141" s="112"/>
      <c r="AB1141" s="112"/>
      <c r="AC1141" s="112"/>
      <c r="AD1141" s="112"/>
      <c r="AE1141" s="112"/>
      <c r="AF1141" s="112"/>
      <c r="AG1141" s="112"/>
      <c r="AH1141" s="112"/>
      <c r="AI1141" s="112"/>
      <c r="AJ1141" s="112"/>
      <c r="AK1141" s="112"/>
      <c r="AL1141" s="112"/>
      <c r="AM1141" s="112"/>
      <c r="AN1141" s="112"/>
      <c r="AO1141" s="112"/>
      <c r="AP1141" s="112"/>
      <c r="AQ1141" s="112"/>
      <c r="AR1141" s="112"/>
    </row>
    <row r="1142" spans="1:44" ht="12.75" customHeight="1" x14ac:dyDescent="0.25">
      <c r="A1142" s="236"/>
      <c r="B1142" s="236"/>
      <c r="C1142" s="298"/>
      <c r="D1142" s="300"/>
      <c r="E1142" s="300"/>
      <c r="F1142" s="300"/>
      <c r="G1142" s="300"/>
      <c r="H1142" s="300"/>
      <c r="I1142" s="236"/>
      <c r="J1142" s="112"/>
      <c r="K1142" s="112"/>
      <c r="L1142" s="112"/>
      <c r="M1142" s="112"/>
      <c r="N1142" s="112"/>
      <c r="O1142" s="112"/>
      <c r="P1142" s="112"/>
      <c r="Q1142" s="112"/>
      <c r="R1142" s="112"/>
      <c r="S1142" s="112"/>
      <c r="T1142" s="112"/>
      <c r="U1142" s="112"/>
      <c r="V1142" s="112"/>
      <c r="W1142" s="112"/>
      <c r="X1142" s="112"/>
      <c r="Y1142" s="112"/>
      <c r="Z1142" s="112"/>
      <c r="AA1142" s="112"/>
      <c r="AB1142" s="112"/>
      <c r="AC1142" s="112"/>
      <c r="AD1142" s="112"/>
      <c r="AE1142" s="112"/>
      <c r="AF1142" s="112"/>
      <c r="AG1142" s="112"/>
      <c r="AH1142" s="112"/>
      <c r="AI1142" s="112"/>
      <c r="AJ1142" s="112"/>
      <c r="AK1142" s="112"/>
      <c r="AL1142" s="112"/>
      <c r="AM1142" s="112"/>
      <c r="AN1142" s="112"/>
      <c r="AO1142" s="112"/>
      <c r="AP1142" s="112"/>
      <c r="AQ1142" s="112"/>
      <c r="AR1142" s="112"/>
    </row>
    <row r="1143" spans="1:44" ht="12.75" customHeight="1" x14ac:dyDescent="0.25">
      <c r="A1143" s="236"/>
      <c r="B1143" s="236"/>
      <c r="C1143" s="298"/>
      <c r="D1143" s="300"/>
      <c r="E1143" s="300"/>
      <c r="F1143" s="300"/>
      <c r="G1143" s="300"/>
      <c r="H1143" s="300"/>
      <c r="I1143" s="236"/>
      <c r="J1143" s="112"/>
      <c r="K1143" s="112"/>
      <c r="L1143" s="112"/>
      <c r="M1143" s="112"/>
      <c r="N1143" s="112"/>
      <c r="O1143" s="112"/>
      <c r="P1143" s="112"/>
      <c r="Q1143" s="112"/>
      <c r="R1143" s="112"/>
      <c r="S1143" s="112"/>
      <c r="T1143" s="112"/>
      <c r="U1143" s="112"/>
      <c r="V1143" s="112"/>
      <c r="W1143" s="112"/>
      <c r="X1143" s="112"/>
      <c r="Y1143" s="112"/>
      <c r="Z1143" s="112"/>
      <c r="AA1143" s="112"/>
      <c r="AB1143" s="112"/>
      <c r="AC1143" s="112"/>
      <c r="AD1143" s="112"/>
      <c r="AE1143" s="112"/>
      <c r="AF1143" s="112"/>
      <c r="AG1143" s="112"/>
      <c r="AH1143" s="112"/>
      <c r="AI1143" s="112"/>
      <c r="AJ1143" s="112"/>
      <c r="AK1143" s="112"/>
      <c r="AL1143" s="112"/>
      <c r="AM1143" s="112"/>
      <c r="AN1143" s="112"/>
      <c r="AO1143" s="112"/>
      <c r="AP1143" s="112"/>
      <c r="AQ1143" s="112"/>
      <c r="AR1143" s="112"/>
    </row>
    <row r="1144" spans="1:44" ht="12.75" customHeight="1" x14ac:dyDescent="0.25">
      <c r="A1144" s="236"/>
      <c r="B1144" s="236"/>
      <c r="C1144" s="298"/>
      <c r="D1144" s="300"/>
      <c r="E1144" s="300"/>
      <c r="F1144" s="300"/>
      <c r="G1144" s="300"/>
      <c r="H1144" s="300"/>
      <c r="I1144" s="236"/>
      <c r="J1144" s="112"/>
      <c r="K1144" s="112"/>
      <c r="L1144" s="112"/>
      <c r="M1144" s="112"/>
      <c r="N1144" s="112"/>
      <c r="O1144" s="112"/>
      <c r="P1144" s="112"/>
      <c r="Q1144" s="112"/>
      <c r="R1144" s="112"/>
      <c r="S1144" s="112"/>
      <c r="T1144" s="112"/>
      <c r="U1144" s="112"/>
      <c r="V1144" s="112"/>
      <c r="W1144" s="112"/>
      <c r="X1144" s="112"/>
      <c r="Y1144" s="112"/>
      <c r="Z1144" s="112"/>
      <c r="AA1144" s="112"/>
      <c r="AB1144" s="112"/>
      <c r="AC1144" s="112"/>
      <c r="AD1144" s="112"/>
      <c r="AE1144" s="112"/>
      <c r="AF1144" s="112"/>
      <c r="AG1144" s="112"/>
      <c r="AH1144" s="112"/>
      <c r="AI1144" s="112"/>
      <c r="AJ1144" s="112"/>
      <c r="AK1144" s="112"/>
      <c r="AL1144" s="112"/>
      <c r="AM1144" s="112"/>
      <c r="AN1144" s="112"/>
      <c r="AO1144" s="112"/>
      <c r="AP1144" s="112"/>
      <c r="AQ1144" s="112"/>
      <c r="AR1144" s="112"/>
    </row>
    <row r="1145" spans="1:44" ht="12.75" customHeight="1" x14ac:dyDescent="0.25">
      <c r="A1145" s="236"/>
      <c r="B1145" s="236"/>
      <c r="C1145" s="298"/>
      <c r="D1145" s="300"/>
      <c r="E1145" s="300"/>
      <c r="F1145" s="300"/>
      <c r="G1145" s="300"/>
      <c r="H1145" s="300"/>
      <c r="I1145" s="236"/>
      <c r="J1145" s="112"/>
      <c r="K1145" s="112"/>
      <c r="L1145" s="112"/>
      <c r="M1145" s="112"/>
      <c r="N1145" s="112"/>
      <c r="O1145" s="112"/>
      <c r="P1145" s="112"/>
      <c r="Q1145" s="112"/>
      <c r="R1145" s="112"/>
      <c r="S1145" s="112"/>
      <c r="T1145" s="112"/>
      <c r="U1145" s="112"/>
      <c r="V1145" s="112"/>
      <c r="W1145" s="112"/>
      <c r="X1145" s="112"/>
      <c r="Y1145" s="112"/>
      <c r="Z1145" s="112"/>
      <c r="AA1145" s="112"/>
      <c r="AB1145" s="112"/>
      <c r="AC1145" s="112"/>
      <c r="AD1145" s="112"/>
      <c r="AE1145" s="112"/>
      <c r="AF1145" s="112"/>
      <c r="AG1145" s="112"/>
      <c r="AH1145" s="112"/>
      <c r="AI1145" s="112"/>
      <c r="AJ1145" s="112"/>
      <c r="AK1145" s="112"/>
      <c r="AL1145" s="112"/>
      <c r="AM1145" s="112"/>
      <c r="AN1145" s="112"/>
      <c r="AO1145" s="112"/>
      <c r="AP1145" s="112"/>
      <c r="AQ1145" s="112"/>
      <c r="AR1145" s="112"/>
    </row>
    <row r="1146" spans="1:44" ht="12.75" customHeight="1" x14ac:dyDescent="0.25">
      <c r="A1146" s="236"/>
      <c r="B1146" s="236"/>
      <c r="C1146" s="298"/>
      <c r="D1146" s="300"/>
      <c r="E1146" s="300"/>
      <c r="F1146" s="300"/>
      <c r="G1146" s="300"/>
      <c r="H1146" s="300"/>
      <c r="I1146" s="236"/>
      <c r="J1146" s="112"/>
      <c r="K1146" s="112"/>
      <c r="L1146" s="112"/>
      <c r="M1146" s="112"/>
      <c r="N1146" s="112"/>
      <c r="O1146" s="112"/>
      <c r="P1146" s="112"/>
      <c r="Q1146" s="112"/>
      <c r="R1146" s="112"/>
      <c r="S1146" s="112"/>
      <c r="T1146" s="112"/>
      <c r="U1146" s="112"/>
      <c r="V1146" s="112"/>
      <c r="W1146" s="112"/>
      <c r="X1146" s="112"/>
      <c r="Y1146" s="112"/>
      <c r="Z1146" s="112"/>
      <c r="AA1146" s="112"/>
      <c r="AB1146" s="112"/>
      <c r="AC1146" s="112"/>
      <c r="AD1146" s="112"/>
      <c r="AE1146" s="112"/>
      <c r="AF1146" s="112"/>
      <c r="AG1146" s="112"/>
      <c r="AH1146" s="112"/>
      <c r="AI1146" s="112"/>
      <c r="AJ1146" s="112"/>
      <c r="AK1146" s="112"/>
      <c r="AL1146" s="112"/>
      <c r="AM1146" s="112"/>
      <c r="AN1146" s="112"/>
      <c r="AO1146" s="112"/>
      <c r="AP1146" s="112"/>
      <c r="AQ1146" s="112"/>
      <c r="AR1146" s="112"/>
    </row>
    <row r="1147" spans="1:44" ht="12.75" customHeight="1" x14ac:dyDescent="0.25">
      <c r="A1147" s="236"/>
      <c r="B1147" s="236"/>
      <c r="C1147" s="298"/>
      <c r="D1147" s="300"/>
      <c r="E1147" s="300"/>
      <c r="F1147" s="300"/>
      <c r="G1147" s="300"/>
      <c r="H1147" s="300"/>
      <c r="I1147" s="236"/>
      <c r="J1147" s="112"/>
      <c r="K1147" s="112"/>
      <c r="L1147" s="112"/>
      <c r="M1147" s="112"/>
      <c r="N1147" s="112"/>
      <c r="O1147" s="112"/>
      <c r="P1147" s="112"/>
      <c r="Q1147" s="112"/>
      <c r="R1147" s="112"/>
      <c r="S1147" s="112"/>
      <c r="T1147" s="112"/>
      <c r="U1147" s="112"/>
      <c r="V1147" s="112"/>
      <c r="W1147" s="112"/>
      <c r="X1147" s="112"/>
      <c r="Y1147" s="112"/>
      <c r="Z1147" s="112"/>
      <c r="AA1147" s="112"/>
      <c r="AB1147" s="112"/>
      <c r="AC1147" s="112"/>
      <c r="AD1147" s="112"/>
      <c r="AE1147" s="112"/>
      <c r="AF1147" s="112"/>
      <c r="AG1147" s="112"/>
      <c r="AH1147" s="112"/>
      <c r="AI1147" s="112"/>
      <c r="AJ1147" s="112"/>
      <c r="AK1147" s="112"/>
      <c r="AL1147" s="112"/>
      <c r="AM1147" s="112"/>
      <c r="AN1147" s="112"/>
      <c r="AO1147" s="112"/>
      <c r="AP1147" s="112"/>
      <c r="AQ1147" s="112"/>
      <c r="AR1147" s="112"/>
    </row>
    <row r="1148" spans="1:44" ht="12.75" customHeight="1" x14ac:dyDescent="0.25">
      <c r="A1148" s="236"/>
      <c r="B1148" s="236"/>
      <c r="C1148" s="298"/>
      <c r="D1148" s="300"/>
      <c r="E1148" s="300"/>
      <c r="F1148" s="300"/>
      <c r="G1148" s="300"/>
      <c r="H1148" s="300"/>
      <c r="I1148" s="236"/>
      <c r="J1148" s="112"/>
      <c r="K1148" s="112"/>
      <c r="L1148" s="112"/>
      <c r="M1148" s="112"/>
      <c r="N1148" s="112"/>
      <c r="O1148" s="112"/>
      <c r="P1148" s="112"/>
      <c r="Q1148" s="112"/>
      <c r="R1148" s="112"/>
      <c r="S1148" s="112"/>
      <c r="T1148" s="112"/>
      <c r="U1148" s="112"/>
      <c r="V1148" s="112"/>
      <c r="W1148" s="112"/>
      <c r="X1148" s="112"/>
      <c r="Y1148" s="112"/>
      <c r="Z1148" s="112"/>
      <c r="AA1148" s="112"/>
      <c r="AB1148" s="112"/>
      <c r="AC1148" s="112"/>
      <c r="AD1148" s="112"/>
      <c r="AE1148" s="112"/>
      <c r="AF1148" s="112"/>
      <c r="AG1148" s="112"/>
      <c r="AH1148" s="112"/>
      <c r="AI1148" s="112"/>
      <c r="AJ1148" s="112"/>
      <c r="AK1148" s="112"/>
      <c r="AL1148" s="112"/>
      <c r="AM1148" s="112"/>
      <c r="AN1148" s="112"/>
      <c r="AO1148" s="112"/>
      <c r="AP1148" s="112"/>
      <c r="AQ1148" s="112"/>
      <c r="AR1148" s="112"/>
    </row>
    <row r="1149" spans="1:44" ht="12.75" customHeight="1" x14ac:dyDescent="0.25">
      <c r="A1149" s="236"/>
      <c r="B1149" s="236"/>
      <c r="C1149" s="298"/>
      <c r="D1149" s="300"/>
      <c r="E1149" s="300"/>
      <c r="F1149" s="300"/>
      <c r="G1149" s="300"/>
      <c r="H1149" s="300"/>
      <c r="I1149" s="236"/>
      <c r="J1149" s="112"/>
      <c r="K1149" s="112"/>
      <c r="L1149" s="112"/>
      <c r="M1149" s="112"/>
      <c r="N1149" s="112"/>
      <c r="O1149" s="112"/>
      <c r="P1149" s="112"/>
      <c r="Q1149" s="112"/>
      <c r="R1149" s="112"/>
      <c r="S1149" s="112"/>
      <c r="T1149" s="112"/>
      <c r="U1149" s="112"/>
      <c r="V1149" s="112"/>
      <c r="W1149" s="112"/>
      <c r="X1149" s="112"/>
      <c r="Y1149" s="112"/>
      <c r="Z1149" s="112"/>
      <c r="AA1149" s="112"/>
      <c r="AB1149" s="112"/>
      <c r="AC1149" s="112"/>
      <c r="AD1149" s="112"/>
      <c r="AE1149" s="112"/>
      <c r="AF1149" s="112"/>
      <c r="AG1149" s="112"/>
      <c r="AH1149" s="112"/>
      <c r="AI1149" s="112"/>
      <c r="AJ1149" s="112"/>
      <c r="AK1149" s="112"/>
      <c r="AL1149" s="112"/>
      <c r="AM1149" s="112"/>
      <c r="AN1149" s="112"/>
      <c r="AO1149" s="112"/>
      <c r="AP1149" s="112"/>
      <c r="AQ1149" s="112"/>
      <c r="AR1149" s="112"/>
    </row>
    <row r="1150" spans="1:44" ht="12.75" customHeight="1" x14ac:dyDescent="0.25">
      <c r="A1150" s="236"/>
      <c r="B1150" s="236"/>
      <c r="C1150" s="298"/>
      <c r="D1150" s="300"/>
      <c r="E1150" s="300"/>
      <c r="F1150" s="300"/>
      <c r="G1150" s="300"/>
      <c r="H1150" s="300"/>
      <c r="I1150" s="236"/>
      <c r="J1150" s="112"/>
      <c r="K1150" s="112"/>
      <c r="L1150" s="112"/>
      <c r="M1150" s="112"/>
      <c r="N1150" s="112"/>
      <c r="O1150" s="112"/>
      <c r="P1150" s="112"/>
      <c r="Q1150" s="112"/>
      <c r="R1150" s="112"/>
      <c r="S1150" s="112"/>
      <c r="T1150" s="112"/>
      <c r="U1150" s="112"/>
      <c r="V1150" s="112"/>
      <c r="W1150" s="112"/>
      <c r="X1150" s="112"/>
      <c r="Y1150" s="112"/>
      <c r="Z1150" s="112"/>
      <c r="AA1150" s="112"/>
      <c r="AB1150" s="112"/>
      <c r="AC1150" s="112"/>
      <c r="AD1150" s="112"/>
      <c r="AE1150" s="112"/>
      <c r="AF1150" s="112"/>
      <c r="AG1150" s="112"/>
      <c r="AH1150" s="112"/>
      <c r="AI1150" s="112"/>
      <c r="AJ1150" s="112"/>
      <c r="AK1150" s="112"/>
      <c r="AL1150" s="112"/>
      <c r="AM1150" s="112"/>
      <c r="AN1150" s="112"/>
      <c r="AO1150" s="112"/>
      <c r="AP1150" s="112"/>
      <c r="AQ1150" s="112"/>
      <c r="AR1150" s="112"/>
    </row>
    <row r="1151" spans="1:44" ht="12.75" customHeight="1" x14ac:dyDescent="0.25">
      <c r="A1151" s="236"/>
      <c r="B1151" s="236"/>
      <c r="C1151" s="298"/>
      <c r="D1151" s="300"/>
      <c r="E1151" s="300"/>
      <c r="F1151" s="300"/>
      <c r="G1151" s="300"/>
      <c r="H1151" s="300"/>
      <c r="I1151" s="236"/>
      <c r="J1151" s="112"/>
      <c r="K1151" s="112"/>
      <c r="L1151" s="112"/>
      <c r="M1151" s="112"/>
      <c r="N1151" s="112"/>
      <c r="O1151" s="112"/>
      <c r="P1151" s="112"/>
      <c r="Q1151" s="112"/>
      <c r="R1151" s="112"/>
      <c r="S1151" s="112"/>
      <c r="T1151" s="112"/>
      <c r="U1151" s="112"/>
      <c r="V1151" s="112"/>
      <c r="W1151" s="112"/>
      <c r="X1151" s="112"/>
      <c r="Y1151" s="112"/>
      <c r="Z1151" s="112"/>
      <c r="AA1151" s="112"/>
      <c r="AB1151" s="112"/>
      <c r="AC1151" s="112"/>
      <c r="AD1151" s="112"/>
      <c r="AE1151" s="112"/>
      <c r="AF1151" s="112"/>
      <c r="AG1151" s="112"/>
      <c r="AH1151" s="112"/>
      <c r="AI1151" s="112"/>
      <c r="AJ1151" s="112"/>
      <c r="AK1151" s="112"/>
      <c r="AL1151" s="112"/>
      <c r="AM1151" s="112"/>
      <c r="AN1151" s="112"/>
      <c r="AO1151" s="112"/>
      <c r="AP1151" s="112"/>
      <c r="AQ1151" s="112"/>
      <c r="AR1151" s="112"/>
    </row>
    <row r="1152" spans="1:44" ht="12.75" customHeight="1" x14ac:dyDescent="0.25">
      <c r="A1152" s="236"/>
      <c r="B1152" s="236"/>
      <c r="C1152" s="298"/>
      <c r="D1152" s="300"/>
      <c r="E1152" s="300"/>
      <c r="F1152" s="300"/>
      <c r="G1152" s="300"/>
      <c r="H1152" s="300"/>
      <c r="I1152" s="236"/>
      <c r="J1152" s="112"/>
      <c r="K1152" s="112"/>
      <c r="L1152" s="112"/>
      <c r="M1152" s="112"/>
      <c r="N1152" s="112"/>
      <c r="O1152" s="112"/>
      <c r="P1152" s="112"/>
      <c r="Q1152" s="112"/>
      <c r="R1152" s="112"/>
      <c r="S1152" s="112"/>
      <c r="T1152" s="112"/>
      <c r="U1152" s="112"/>
      <c r="V1152" s="112"/>
      <c r="W1152" s="112"/>
      <c r="X1152" s="112"/>
      <c r="Y1152" s="112"/>
      <c r="Z1152" s="112"/>
      <c r="AA1152" s="112"/>
      <c r="AB1152" s="112"/>
      <c r="AC1152" s="112"/>
      <c r="AD1152" s="112"/>
      <c r="AE1152" s="112"/>
      <c r="AF1152" s="112"/>
      <c r="AG1152" s="112"/>
      <c r="AH1152" s="112"/>
      <c r="AI1152" s="112"/>
      <c r="AJ1152" s="112"/>
      <c r="AK1152" s="112"/>
      <c r="AL1152" s="112"/>
      <c r="AM1152" s="112"/>
      <c r="AN1152" s="112"/>
      <c r="AO1152" s="112"/>
      <c r="AP1152" s="112"/>
      <c r="AQ1152" s="112"/>
      <c r="AR1152" s="112"/>
    </row>
    <row r="1153" spans="1:44" ht="12.75" customHeight="1" x14ac:dyDescent="0.25">
      <c r="A1153" s="236"/>
      <c r="B1153" s="236"/>
      <c r="C1153" s="298"/>
      <c r="D1153" s="300"/>
      <c r="E1153" s="300"/>
      <c r="F1153" s="300"/>
      <c r="G1153" s="300"/>
      <c r="H1153" s="300"/>
      <c r="I1153" s="236"/>
      <c r="J1153" s="112"/>
      <c r="K1153" s="112"/>
      <c r="L1153" s="112"/>
      <c r="M1153" s="112"/>
      <c r="N1153" s="112"/>
      <c r="O1153" s="112"/>
      <c r="P1153" s="112"/>
      <c r="Q1153" s="112"/>
      <c r="R1153" s="112"/>
      <c r="S1153" s="112"/>
      <c r="T1153" s="112"/>
      <c r="U1153" s="112"/>
      <c r="V1153" s="112"/>
      <c r="W1153" s="112"/>
      <c r="X1153" s="112"/>
      <c r="Y1153" s="112"/>
      <c r="Z1153" s="112"/>
      <c r="AA1153" s="112"/>
      <c r="AB1153" s="112"/>
      <c r="AC1153" s="112"/>
      <c r="AD1153" s="112"/>
      <c r="AE1153" s="112"/>
      <c r="AF1153" s="112"/>
      <c r="AG1153" s="112"/>
      <c r="AH1153" s="112"/>
      <c r="AI1153" s="112"/>
      <c r="AJ1153" s="112"/>
      <c r="AK1153" s="112"/>
      <c r="AL1153" s="112"/>
      <c r="AM1153" s="112"/>
      <c r="AN1153" s="112"/>
      <c r="AO1153" s="112"/>
      <c r="AP1153" s="112"/>
      <c r="AQ1153" s="112"/>
      <c r="AR1153" s="112"/>
    </row>
    <row r="1154" spans="1:44" ht="12.75" customHeight="1" x14ac:dyDescent="0.25">
      <c r="A1154" s="236"/>
      <c r="B1154" s="236"/>
      <c r="C1154" s="298"/>
      <c r="D1154" s="300"/>
      <c r="E1154" s="300"/>
      <c r="F1154" s="300"/>
      <c r="G1154" s="300"/>
      <c r="H1154" s="300"/>
      <c r="I1154" s="236"/>
      <c r="J1154" s="112"/>
      <c r="K1154" s="112"/>
      <c r="L1154" s="112"/>
      <c r="M1154" s="112"/>
      <c r="N1154" s="112"/>
      <c r="O1154" s="112"/>
      <c r="P1154" s="112"/>
      <c r="Q1154" s="112"/>
      <c r="R1154" s="112"/>
      <c r="S1154" s="112"/>
      <c r="T1154" s="112"/>
      <c r="U1154" s="112"/>
      <c r="V1154" s="112"/>
      <c r="W1154" s="112"/>
      <c r="X1154" s="112"/>
      <c r="Y1154" s="112"/>
      <c r="Z1154" s="112"/>
      <c r="AA1154" s="112"/>
      <c r="AB1154" s="112"/>
      <c r="AC1154" s="112"/>
      <c r="AD1154" s="112"/>
      <c r="AE1154" s="112"/>
      <c r="AF1154" s="112"/>
      <c r="AG1154" s="112"/>
      <c r="AH1154" s="112"/>
      <c r="AI1154" s="112"/>
      <c r="AJ1154" s="112"/>
      <c r="AK1154" s="112"/>
      <c r="AL1154" s="112"/>
      <c r="AM1154" s="112"/>
      <c r="AN1154" s="112"/>
      <c r="AO1154" s="112"/>
      <c r="AP1154" s="112"/>
      <c r="AQ1154" s="112"/>
      <c r="AR1154" s="112"/>
    </row>
    <row r="1155" spans="1:44" ht="12.75" customHeight="1" x14ac:dyDescent="0.25">
      <c r="A1155" s="236"/>
      <c r="B1155" s="236"/>
      <c r="C1155" s="298"/>
      <c r="D1155" s="300"/>
      <c r="E1155" s="300"/>
      <c r="F1155" s="300"/>
      <c r="G1155" s="300"/>
      <c r="H1155" s="300"/>
      <c r="I1155" s="236"/>
      <c r="J1155" s="112"/>
      <c r="K1155" s="112"/>
      <c r="L1155" s="112"/>
      <c r="M1155" s="112"/>
      <c r="N1155" s="112"/>
      <c r="O1155" s="112"/>
      <c r="P1155" s="112"/>
      <c r="Q1155" s="112"/>
      <c r="R1155" s="112"/>
      <c r="S1155" s="112"/>
      <c r="T1155" s="112"/>
      <c r="U1155" s="112"/>
      <c r="V1155" s="112"/>
      <c r="W1155" s="112"/>
      <c r="X1155" s="112"/>
      <c r="Y1155" s="112"/>
      <c r="Z1155" s="112"/>
      <c r="AA1155" s="112"/>
      <c r="AB1155" s="112"/>
      <c r="AC1155" s="112"/>
      <c r="AD1155" s="112"/>
      <c r="AE1155" s="112"/>
      <c r="AF1155" s="112"/>
      <c r="AG1155" s="112"/>
      <c r="AH1155" s="112"/>
      <c r="AI1155" s="112"/>
      <c r="AJ1155" s="112"/>
      <c r="AK1155" s="112"/>
      <c r="AL1155" s="112"/>
      <c r="AM1155" s="112"/>
      <c r="AN1155" s="112"/>
      <c r="AO1155" s="112"/>
      <c r="AP1155" s="112"/>
      <c r="AQ1155" s="112"/>
      <c r="AR1155" s="112"/>
    </row>
    <row r="1156" spans="1:44" ht="12.75" customHeight="1" x14ac:dyDescent="0.25">
      <c r="A1156" s="236"/>
      <c r="B1156" s="236"/>
      <c r="C1156" s="298"/>
      <c r="D1156" s="300"/>
      <c r="E1156" s="300"/>
      <c r="F1156" s="300"/>
      <c r="G1156" s="300"/>
      <c r="H1156" s="300"/>
      <c r="I1156" s="236"/>
      <c r="J1156" s="112"/>
      <c r="K1156" s="112"/>
      <c r="L1156" s="112"/>
      <c r="M1156" s="112"/>
      <c r="N1156" s="112"/>
      <c r="O1156" s="112"/>
      <c r="P1156" s="112"/>
      <c r="Q1156" s="112"/>
      <c r="R1156" s="112"/>
      <c r="S1156" s="112"/>
      <c r="T1156" s="112"/>
      <c r="U1156" s="112"/>
      <c r="V1156" s="112"/>
      <c r="W1156" s="112"/>
      <c r="X1156" s="112"/>
      <c r="Y1156" s="112"/>
      <c r="Z1156" s="112"/>
      <c r="AA1156" s="112"/>
      <c r="AB1156" s="112"/>
      <c r="AC1156" s="112"/>
      <c r="AD1156" s="112"/>
      <c r="AE1156" s="112"/>
      <c r="AF1156" s="112"/>
      <c r="AG1156" s="112"/>
      <c r="AH1156" s="112"/>
      <c r="AI1156" s="112"/>
      <c r="AJ1156" s="112"/>
      <c r="AK1156" s="112"/>
      <c r="AL1156" s="112"/>
      <c r="AM1156" s="112"/>
      <c r="AN1156" s="112"/>
      <c r="AO1156" s="112"/>
      <c r="AP1156" s="112"/>
      <c r="AQ1156" s="112"/>
      <c r="AR1156" s="112"/>
    </row>
    <row r="1157" spans="1:44" ht="12.75" customHeight="1" x14ac:dyDescent="0.25">
      <c r="A1157" s="236"/>
      <c r="B1157" s="236"/>
      <c r="C1157" s="298"/>
      <c r="D1157" s="300"/>
      <c r="E1157" s="300"/>
      <c r="F1157" s="300"/>
      <c r="G1157" s="300"/>
      <c r="H1157" s="300"/>
      <c r="I1157" s="236"/>
      <c r="J1157" s="112"/>
      <c r="K1157" s="112"/>
      <c r="L1157" s="112"/>
      <c r="M1157" s="112"/>
      <c r="N1157" s="112"/>
      <c r="O1157" s="112"/>
      <c r="P1157" s="112"/>
      <c r="Q1157" s="112"/>
      <c r="R1157" s="112"/>
      <c r="S1157" s="112"/>
      <c r="T1157" s="112"/>
      <c r="U1157" s="112"/>
      <c r="V1157" s="112"/>
      <c r="W1157" s="112"/>
      <c r="X1157" s="112"/>
      <c r="Y1157" s="112"/>
      <c r="Z1157" s="112"/>
      <c r="AA1157" s="112"/>
      <c r="AB1157" s="112"/>
      <c r="AC1157" s="112"/>
      <c r="AD1157" s="112"/>
      <c r="AE1157" s="112"/>
      <c r="AF1157" s="112"/>
      <c r="AG1157" s="112"/>
      <c r="AH1157" s="112"/>
      <c r="AI1157" s="112"/>
      <c r="AJ1157" s="112"/>
      <c r="AK1157" s="112"/>
      <c r="AL1157" s="112"/>
      <c r="AM1157" s="112"/>
      <c r="AN1157" s="112"/>
      <c r="AO1157" s="112"/>
      <c r="AP1157" s="112"/>
      <c r="AQ1157" s="112"/>
      <c r="AR1157" s="112"/>
    </row>
    <row r="1158" spans="1:44" ht="12.75" customHeight="1" x14ac:dyDescent="0.25">
      <c r="A1158" s="236"/>
      <c r="B1158" s="236"/>
      <c r="C1158" s="298"/>
      <c r="D1158" s="300"/>
      <c r="E1158" s="300"/>
      <c r="F1158" s="300"/>
      <c r="G1158" s="300"/>
      <c r="H1158" s="300"/>
      <c r="I1158" s="236"/>
      <c r="J1158" s="112"/>
      <c r="K1158" s="112"/>
      <c r="L1158" s="112"/>
      <c r="M1158" s="112"/>
      <c r="N1158" s="112"/>
      <c r="O1158" s="112"/>
      <c r="P1158" s="112"/>
      <c r="Q1158" s="112"/>
      <c r="R1158" s="112"/>
      <c r="S1158" s="112"/>
      <c r="T1158" s="112"/>
      <c r="U1158" s="112"/>
      <c r="V1158" s="112"/>
      <c r="W1158" s="112"/>
      <c r="X1158" s="112"/>
      <c r="Y1158" s="112"/>
      <c r="Z1158" s="112"/>
      <c r="AA1158" s="112"/>
      <c r="AB1158" s="112"/>
      <c r="AC1158" s="112"/>
      <c r="AD1158" s="112"/>
      <c r="AE1158" s="112"/>
      <c r="AF1158" s="112"/>
      <c r="AG1158" s="112"/>
      <c r="AH1158" s="112"/>
      <c r="AI1158" s="112"/>
      <c r="AJ1158" s="112"/>
      <c r="AK1158" s="112"/>
      <c r="AL1158" s="112"/>
      <c r="AM1158" s="112"/>
      <c r="AN1158" s="112"/>
      <c r="AO1158" s="112"/>
      <c r="AP1158" s="112"/>
      <c r="AQ1158" s="112"/>
      <c r="AR1158" s="112"/>
    </row>
    <row r="1159" spans="1:44" ht="12.75" customHeight="1" x14ac:dyDescent="0.25">
      <c r="A1159" s="236"/>
      <c r="B1159" s="236"/>
      <c r="C1159" s="298"/>
      <c r="D1159" s="300"/>
      <c r="E1159" s="300"/>
      <c r="F1159" s="300"/>
      <c r="G1159" s="300"/>
      <c r="H1159" s="300"/>
      <c r="I1159" s="236"/>
      <c r="J1159" s="112"/>
      <c r="K1159" s="112"/>
      <c r="L1159" s="112"/>
      <c r="M1159" s="112"/>
      <c r="N1159" s="112"/>
      <c r="O1159" s="112"/>
      <c r="P1159" s="112"/>
      <c r="Q1159" s="112"/>
      <c r="R1159" s="112"/>
      <c r="S1159" s="112"/>
      <c r="T1159" s="112"/>
      <c r="U1159" s="112"/>
      <c r="V1159" s="112"/>
      <c r="W1159" s="112"/>
      <c r="X1159" s="112"/>
      <c r="Y1159" s="112"/>
      <c r="Z1159" s="112"/>
      <c r="AA1159" s="112"/>
      <c r="AB1159" s="112"/>
      <c r="AC1159" s="112"/>
      <c r="AD1159" s="112"/>
      <c r="AE1159" s="112"/>
      <c r="AF1159" s="112"/>
      <c r="AG1159" s="112"/>
      <c r="AH1159" s="112"/>
      <c r="AI1159" s="112"/>
      <c r="AJ1159" s="112"/>
      <c r="AK1159" s="112"/>
      <c r="AL1159" s="112"/>
      <c r="AM1159" s="112"/>
      <c r="AN1159" s="112"/>
      <c r="AO1159" s="112"/>
      <c r="AP1159" s="112"/>
      <c r="AQ1159" s="112"/>
      <c r="AR1159" s="112"/>
    </row>
    <row r="1160" spans="1:44" ht="12.75" customHeight="1" x14ac:dyDescent="0.25">
      <c r="A1160" s="236"/>
      <c r="B1160" s="236"/>
      <c r="C1160" s="298"/>
      <c r="D1160" s="300"/>
      <c r="E1160" s="300"/>
      <c r="F1160" s="300"/>
      <c r="G1160" s="300"/>
      <c r="H1160" s="300"/>
      <c r="I1160" s="236"/>
      <c r="J1160" s="112"/>
      <c r="K1160" s="112"/>
      <c r="L1160" s="112"/>
      <c r="M1160" s="112"/>
      <c r="N1160" s="112"/>
      <c r="O1160" s="112"/>
      <c r="P1160" s="112"/>
      <c r="Q1160" s="112"/>
      <c r="R1160" s="112"/>
      <c r="S1160" s="112"/>
      <c r="T1160" s="112"/>
      <c r="U1160" s="112"/>
      <c r="V1160" s="112"/>
      <c r="W1160" s="112"/>
      <c r="X1160" s="112"/>
      <c r="Y1160" s="112"/>
      <c r="Z1160" s="112"/>
      <c r="AA1160" s="112"/>
      <c r="AB1160" s="112"/>
      <c r="AC1160" s="112"/>
      <c r="AD1160" s="112"/>
      <c r="AE1160" s="112"/>
      <c r="AF1160" s="112"/>
      <c r="AG1160" s="112"/>
      <c r="AH1160" s="112"/>
      <c r="AI1160" s="112"/>
      <c r="AJ1160" s="112"/>
      <c r="AK1160" s="112"/>
      <c r="AL1160" s="112"/>
      <c r="AM1160" s="112"/>
      <c r="AN1160" s="112"/>
      <c r="AO1160" s="112"/>
      <c r="AP1160" s="112"/>
      <c r="AQ1160" s="112"/>
      <c r="AR1160" s="112"/>
    </row>
    <row r="1161" spans="1:44" ht="12.75" customHeight="1" x14ac:dyDescent="0.25">
      <c r="A1161" s="236"/>
      <c r="B1161" s="236"/>
      <c r="C1161" s="298"/>
      <c r="D1161" s="300"/>
      <c r="E1161" s="300"/>
      <c r="F1161" s="300"/>
      <c r="G1161" s="300"/>
      <c r="H1161" s="300"/>
      <c r="I1161" s="236"/>
      <c r="J1161" s="112"/>
      <c r="K1161" s="112"/>
      <c r="L1161" s="112"/>
      <c r="M1161" s="112"/>
      <c r="N1161" s="112"/>
      <c r="O1161" s="112"/>
      <c r="P1161" s="112"/>
      <c r="Q1161" s="112"/>
      <c r="R1161" s="112"/>
      <c r="S1161" s="112"/>
      <c r="T1161" s="112"/>
      <c r="U1161" s="112"/>
      <c r="V1161" s="112"/>
      <c r="W1161" s="112"/>
      <c r="X1161" s="112"/>
      <c r="Y1161" s="112"/>
      <c r="Z1161" s="112"/>
      <c r="AA1161" s="112"/>
      <c r="AB1161" s="112"/>
      <c r="AC1161" s="112"/>
      <c r="AD1161" s="112"/>
      <c r="AE1161" s="112"/>
      <c r="AF1161" s="112"/>
      <c r="AG1161" s="112"/>
      <c r="AH1161" s="112"/>
      <c r="AI1161" s="112"/>
      <c r="AJ1161" s="112"/>
      <c r="AK1161" s="112"/>
      <c r="AL1161" s="112"/>
      <c r="AM1161" s="112"/>
      <c r="AN1161" s="112"/>
      <c r="AO1161" s="112"/>
      <c r="AP1161" s="112"/>
      <c r="AQ1161" s="112"/>
      <c r="AR1161" s="112"/>
    </row>
    <row r="1162" spans="1:44" ht="12.75" customHeight="1" x14ac:dyDescent="0.25">
      <c r="A1162" s="236"/>
      <c r="B1162" s="236"/>
      <c r="C1162" s="298"/>
      <c r="D1162" s="300"/>
      <c r="E1162" s="300"/>
      <c r="F1162" s="300"/>
      <c r="G1162" s="300"/>
      <c r="H1162" s="300"/>
      <c r="I1162" s="236"/>
      <c r="J1162" s="112"/>
      <c r="K1162" s="112"/>
      <c r="L1162" s="112"/>
      <c r="M1162" s="112"/>
      <c r="N1162" s="112"/>
      <c r="O1162" s="112"/>
      <c r="P1162" s="112"/>
      <c r="Q1162" s="112"/>
      <c r="R1162" s="112"/>
      <c r="S1162" s="112"/>
      <c r="T1162" s="112"/>
      <c r="U1162" s="112"/>
      <c r="V1162" s="112"/>
      <c r="W1162" s="112"/>
      <c r="X1162" s="112"/>
      <c r="Y1162" s="112"/>
      <c r="Z1162" s="112"/>
      <c r="AA1162" s="112"/>
      <c r="AB1162" s="112"/>
      <c r="AC1162" s="112"/>
      <c r="AD1162" s="112"/>
      <c r="AE1162" s="112"/>
      <c r="AF1162" s="112"/>
      <c r="AG1162" s="112"/>
      <c r="AH1162" s="112"/>
      <c r="AI1162" s="112"/>
      <c r="AJ1162" s="112"/>
      <c r="AK1162" s="112"/>
      <c r="AL1162" s="112"/>
      <c r="AM1162" s="112"/>
      <c r="AN1162" s="112"/>
      <c r="AO1162" s="112"/>
      <c r="AP1162" s="112"/>
      <c r="AQ1162" s="112"/>
      <c r="AR1162" s="112"/>
    </row>
    <row r="1163" spans="1:44" ht="12.75" customHeight="1" x14ac:dyDescent="0.25">
      <c r="A1163" s="236"/>
      <c r="B1163" s="236"/>
      <c r="C1163" s="298"/>
      <c r="D1163" s="300"/>
      <c r="E1163" s="300"/>
      <c r="F1163" s="300"/>
      <c r="G1163" s="300"/>
      <c r="H1163" s="300"/>
      <c r="I1163" s="236"/>
      <c r="J1163" s="112"/>
      <c r="K1163" s="112"/>
      <c r="L1163" s="112"/>
      <c r="M1163" s="112"/>
      <c r="N1163" s="112"/>
      <c r="O1163" s="112"/>
      <c r="P1163" s="112"/>
      <c r="Q1163" s="112"/>
      <c r="R1163" s="112"/>
      <c r="S1163" s="112"/>
      <c r="T1163" s="112"/>
      <c r="U1163" s="112"/>
      <c r="V1163" s="112"/>
      <c r="W1163" s="112"/>
      <c r="X1163" s="112"/>
      <c r="Y1163" s="112"/>
      <c r="Z1163" s="112"/>
      <c r="AA1163" s="112"/>
      <c r="AB1163" s="112"/>
      <c r="AC1163" s="112"/>
      <c r="AD1163" s="112"/>
      <c r="AE1163" s="112"/>
      <c r="AF1163" s="112"/>
      <c r="AG1163" s="112"/>
      <c r="AH1163" s="112"/>
      <c r="AI1163" s="112"/>
      <c r="AJ1163" s="112"/>
      <c r="AK1163" s="112"/>
      <c r="AL1163" s="112"/>
      <c r="AM1163" s="112"/>
      <c r="AN1163" s="112"/>
      <c r="AO1163" s="112"/>
      <c r="AP1163" s="112"/>
      <c r="AQ1163" s="112"/>
      <c r="AR1163" s="112"/>
    </row>
    <row r="1164" spans="1:44" ht="12.75" customHeight="1" x14ac:dyDescent="0.25">
      <c r="A1164" s="236"/>
      <c r="B1164" s="236"/>
      <c r="C1164" s="298"/>
      <c r="D1164" s="300"/>
      <c r="E1164" s="300"/>
      <c r="F1164" s="300"/>
      <c r="G1164" s="300"/>
      <c r="H1164" s="300"/>
      <c r="I1164" s="236"/>
      <c r="J1164" s="112"/>
      <c r="K1164" s="112"/>
      <c r="L1164" s="112"/>
      <c r="M1164" s="112"/>
      <c r="N1164" s="112"/>
      <c r="O1164" s="112"/>
      <c r="P1164" s="112"/>
      <c r="Q1164" s="112"/>
      <c r="R1164" s="112"/>
      <c r="S1164" s="112"/>
      <c r="T1164" s="112"/>
      <c r="U1164" s="112"/>
      <c r="V1164" s="112"/>
      <c r="W1164" s="112"/>
      <c r="X1164" s="112"/>
      <c r="Y1164" s="112"/>
      <c r="Z1164" s="112"/>
      <c r="AA1164" s="112"/>
      <c r="AB1164" s="112"/>
      <c r="AC1164" s="112"/>
      <c r="AD1164" s="112"/>
      <c r="AE1164" s="112"/>
      <c r="AF1164" s="112"/>
      <c r="AG1164" s="112"/>
      <c r="AH1164" s="112"/>
      <c r="AI1164" s="112"/>
      <c r="AJ1164" s="112"/>
      <c r="AK1164" s="112"/>
      <c r="AL1164" s="112"/>
      <c r="AM1164" s="112"/>
      <c r="AN1164" s="112"/>
      <c r="AO1164" s="112"/>
      <c r="AP1164" s="112"/>
      <c r="AQ1164" s="112"/>
      <c r="AR1164" s="112"/>
    </row>
    <row r="1165" spans="1:44" ht="12.75" customHeight="1" x14ac:dyDescent="0.25">
      <c r="A1165" s="236"/>
      <c r="B1165" s="236"/>
      <c r="C1165" s="298"/>
      <c r="D1165" s="300"/>
      <c r="E1165" s="300"/>
      <c r="F1165" s="300"/>
      <c r="G1165" s="300"/>
      <c r="H1165" s="300"/>
      <c r="I1165" s="236"/>
      <c r="J1165" s="112"/>
      <c r="K1165" s="112"/>
      <c r="L1165" s="112"/>
      <c r="M1165" s="112"/>
      <c r="N1165" s="112"/>
      <c r="O1165" s="112"/>
      <c r="P1165" s="112"/>
      <c r="Q1165" s="112"/>
      <c r="R1165" s="112"/>
      <c r="S1165" s="112"/>
      <c r="T1165" s="112"/>
      <c r="U1165" s="112"/>
      <c r="V1165" s="112"/>
      <c r="W1165" s="112"/>
      <c r="X1165" s="112"/>
      <c r="Y1165" s="112"/>
      <c r="Z1165" s="112"/>
      <c r="AA1165" s="112"/>
      <c r="AB1165" s="112"/>
      <c r="AC1165" s="112"/>
      <c r="AD1165" s="112"/>
      <c r="AE1165" s="112"/>
      <c r="AF1165" s="112"/>
      <c r="AG1165" s="112"/>
      <c r="AH1165" s="112"/>
      <c r="AI1165" s="112"/>
      <c r="AJ1165" s="112"/>
      <c r="AK1165" s="112"/>
      <c r="AL1165" s="112"/>
      <c r="AM1165" s="112"/>
      <c r="AN1165" s="112"/>
      <c r="AO1165" s="112"/>
      <c r="AP1165" s="112"/>
      <c r="AQ1165" s="112"/>
      <c r="AR1165" s="112"/>
    </row>
    <row r="1166" spans="1:44" ht="12.75" customHeight="1" x14ac:dyDescent="0.25">
      <c r="A1166" s="236"/>
      <c r="B1166" s="236"/>
      <c r="C1166" s="298"/>
      <c r="D1166" s="300"/>
      <c r="E1166" s="300"/>
      <c r="F1166" s="300"/>
      <c r="G1166" s="300"/>
      <c r="H1166" s="300"/>
      <c r="I1166" s="236"/>
      <c r="J1166" s="112"/>
      <c r="K1166" s="112"/>
      <c r="L1166" s="112"/>
      <c r="M1166" s="112"/>
      <c r="N1166" s="112"/>
      <c r="O1166" s="112"/>
      <c r="P1166" s="112"/>
      <c r="Q1166" s="112"/>
      <c r="R1166" s="112"/>
      <c r="S1166" s="112"/>
      <c r="T1166" s="112"/>
      <c r="U1166" s="112"/>
      <c r="V1166" s="112"/>
      <c r="W1166" s="112"/>
      <c r="X1166" s="112"/>
      <c r="Y1166" s="112"/>
      <c r="Z1166" s="112"/>
      <c r="AA1166" s="112"/>
      <c r="AB1166" s="112"/>
      <c r="AC1166" s="112"/>
      <c r="AD1166" s="112"/>
      <c r="AE1166" s="112"/>
      <c r="AF1166" s="112"/>
      <c r="AG1166" s="112"/>
      <c r="AH1166" s="112"/>
      <c r="AI1166" s="112"/>
      <c r="AJ1166" s="112"/>
      <c r="AK1166" s="112"/>
      <c r="AL1166" s="112"/>
      <c r="AM1166" s="112"/>
      <c r="AN1166" s="112"/>
      <c r="AO1166" s="112"/>
      <c r="AP1166" s="112"/>
      <c r="AQ1166" s="112"/>
      <c r="AR1166" s="112"/>
    </row>
    <row r="1167" spans="1:44" ht="12.75" customHeight="1" x14ac:dyDescent="0.25">
      <c r="A1167" s="236"/>
      <c r="B1167" s="236"/>
      <c r="C1167" s="298"/>
      <c r="D1167" s="300"/>
      <c r="E1167" s="300"/>
      <c r="F1167" s="300"/>
      <c r="G1167" s="300"/>
      <c r="H1167" s="300"/>
      <c r="I1167" s="236"/>
      <c r="J1167" s="112"/>
      <c r="K1167" s="112"/>
      <c r="L1167" s="112"/>
      <c r="M1167" s="112"/>
      <c r="N1167" s="112"/>
      <c r="O1167" s="112"/>
      <c r="P1167" s="112"/>
      <c r="Q1167" s="112"/>
      <c r="R1167" s="112"/>
      <c r="S1167" s="112"/>
      <c r="T1167" s="112"/>
      <c r="U1167" s="112"/>
      <c r="V1167" s="112"/>
      <c r="W1167" s="112"/>
      <c r="X1167" s="112"/>
      <c r="Y1167" s="112"/>
      <c r="Z1167" s="112"/>
      <c r="AA1167" s="112"/>
      <c r="AB1167" s="112"/>
      <c r="AC1167" s="112"/>
      <c r="AD1167" s="112"/>
      <c r="AE1167" s="112"/>
      <c r="AF1167" s="112"/>
      <c r="AG1167" s="112"/>
      <c r="AH1167" s="112"/>
      <c r="AI1167" s="112"/>
      <c r="AJ1167" s="112"/>
      <c r="AK1167" s="112"/>
      <c r="AL1167" s="112"/>
      <c r="AM1167" s="112"/>
      <c r="AN1167" s="112"/>
      <c r="AO1167" s="112"/>
      <c r="AP1167" s="112"/>
      <c r="AQ1167" s="112"/>
      <c r="AR1167" s="112"/>
    </row>
    <row r="1168" spans="1:44" ht="12.75" customHeight="1" x14ac:dyDescent="0.25">
      <c r="A1168" s="236"/>
      <c r="B1168" s="236"/>
      <c r="C1168" s="298"/>
      <c r="D1168" s="300"/>
      <c r="E1168" s="300"/>
      <c r="F1168" s="300"/>
      <c r="G1168" s="300"/>
      <c r="H1168" s="300"/>
      <c r="I1168" s="236"/>
      <c r="J1168" s="112"/>
      <c r="K1168" s="112"/>
      <c r="L1168" s="112"/>
      <c r="M1168" s="112"/>
      <c r="N1168" s="112"/>
      <c r="O1168" s="112"/>
      <c r="P1168" s="112"/>
      <c r="Q1168" s="112"/>
      <c r="R1168" s="112"/>
      <c r="S1168" s="112"/>
      <c r="T1168" s="112"/>
      <c r="U1168" s="112"/>
      <c r="V1168" s="112"/>
      <c r="W1168" s="112"/>
      <c r="X1168" s="112"/>
      <c r="Y1168" s="112"/>
      <c r="Z1168" s="112"/>
      <c r="AA1168" s="112"/>
      <c r="AB1168" s="112"/>
      <c r="AC1168" s="112"/>
      <c r="AD1168" s="112"/>
      <c r="AE1168" s="112"/>
      <c r="AF1168" s="112"/>
      <c r="AG1168" s="112"/>
      <c r="AH1168" s="112"/>
      <c r="AI1168" s="112"/>
      <c r="AJ1168" s="112"/>
      <c r="AK1168" s="112"/>
      <c r="AL1168" s="112"/>
      <c r="AM1168" s="112"/>
      <c r="AN1168" s="112"/>
      <c r="AO1168" s="112"/>
      <c r="AP1168" s="112"/>
      <c r="AQ1168" s="112"/>
      <c r="AR1168" s="112"/>
    </row>
    <row r="1169" spans="1:44" ht="12.75" customHeight="1" x14ac:dyDescent="0.25">
      <c r="A1169" s="236"/>
      <c r="B1169" s="236"/>
      <c r="C1169" s="298"/>
      <c r="D1169" s="300"/>
      <c r="E1169" s="300"/>
      <c r="F1169" s="300"/>
      <c r="G1169" s="300"/>
      <c r="H1169" s="300"/>
      <c r="I1169" s="236"/>
      <c r="J1169" s="112"/>
      <c r="K1169" s="112"/>
      <c r="L1169" s="112"/>
      <c r="M1169" s="112"/>
      <c r="N1169" s="112"/>
      <c r="O1169" s="112"/>
      <c r="P1169" s="112"/>
      <c r="Q1169" s="112"/>
      <c r="R1169" s="112"/>
      <c r="S1169" s="112"/>
      <c r="T1169" s="112"/>
      <c r="U1169" s="112"/>
      <c r="V1169" s="112"/>
      <c r="W1169" s="112"/>
      <c r="X1169" s="112"/>
      <c r="Y1169" s="112"/>
      <c r="Z1169" s="112"/>
      <c r="AA1169" s="112"/>
      <c r="AB1169" s="112"/>
      <c r="AC1169" s="112"/>
      <c r="AD1169" s="112"/>
      <c r="AE1169" s="112"/>
      <c r="AF1169" s="112"/>
      <c r="AG1169" s="112"/>
      <c r="AH1169" s="112"/>
      <c r="AI1169" s="112"/>
      <c r="AJ1169" s="112"/>
      <c r="AK1169" s="112"/>
      <c r="AL1169" s="112"/>
      <c r="AM1169" s="112"/>
      <c r="AN1169" s="112"/>
      <c r="AO1169" s="112"/>
      <c r="AP1169" s="112"/>
      <c r="AQ1169" s="112"/>
      <c r="AR1169" s="112"/>
    </row>
    <row r="1170" spans="1:44" ht="12.75" customHeight="1" x14ac:dyDescent="0.25">
      <c r="A1170" s="236"/>
      <c r="B1170" s="236"/>
      <c r="C1170" s="298"/>
      <c r="D1170" s="300"/>
      <c r="E1170" s="300"/>
      <c r="F1170" s="300"/>
      <c r="G1170" s="300"/>
      <c r="H1170" s="300"/>
      <c r="I1170" s="236"/>
      <c r="J1170" s="112"/>
      <c r="K1170" s="112"/>
      <c r="L1170" s="112"/>
      <c r="M1170" s="112"/>
      <c r="N1170" s="112"/>
      <c r="O1170" s="112"/>
      <c r="P1170" s="112"/>
      <c r="Q1170" s="112"/>
      <c r="R1170" s="112"/>
      <c r="S1170" s="112"/>
      <c r="T1170" s="112"/>
      <c r="U1170" s="112"/>
      <c r="V1170" s="112"/>
      <c r="W1170" s="112"/>
      <c r="X1170" s="112"/>
      <c r="Y1170" s="112"/>
      <c r="Z1170" s="112"/>
      <c r="AA1170" s="112"/>
      <c r="AB1170" s="112"/>
      <c r="AC1170" s="112"/>
      <c r="AD1170" s="112"/>
      <c r="AE1170" s="112"/>
      <c r="AF1170" s="112"/>
      <c r="AG1170" s="112"/>
      <c r="AH1170" s="112"/>
      <c r="AI1170" s="112"/>
      <c r="AJ1170" s="112"/>
      <c r="AK1170" s="112"/>
      <c r="AL1170" s="112"/>
      <c r="AM1170" s="112"/>
      <c r="AN1170" s="112"/>
      <c r="AO1170" s="112"/>
      <c r="AP1170" s="112"/>
      <c r="AQ1170" s="112"/>
      <c r="AR1170" s="112"/>
    </row>
    <row r="1171" spans="1:44" ht="12.75" customHeight="1" x14ac:dyDescent="0.25">
      <c r="A1171" s="236"/>
      <c r="B1171" s="236"/>
      <c r="C1171" s="298"/>
      <c r="D1171" s="300"/>
      <c r="E1171" s="300"/>
      <c r="F1171" s="300"/>
      <c r="G1171" s="300"/>
      <c r="H1171" s="300"/>
      <c r="I1171" s="236"/>
      <c r="J1171" s="112"/>
      <c r="K1171" s="112"/>
      <c r="L1171" s="112"/>
      <c r="M1171" s="112"/>
      <c r="N1171" s="112"/>
      <c r="O1171" s="112"/>
      <c r="P1171" s="112"/>
      <c r="Q1171" s="112"/>
      <c r="R1171" s="112"/>
      <c r="S1171" s="112"/>
      <c r="T1171" s="112"/>
      <c r="U1171" s="112"/>
      <c r="V1171" s="112"/>
      <c r="W1171" s="112"/>
      <c r="X1171" s="112"/>
      <c r="Y1171" s="112"/>
      <c r="Z1171" s="112"/>
      <c r="AA1171" s="112"/>
      <c r="AB1171" s="112"/>
      <c r="AC1171" s="112"/>
      <c r="AD1171" s="112"/>
      <c r="AE1171" s="112"/>
      <c r="AF1171" s="112"/>
      <c r="AG1171" s="112"/>
      <c r="AH1171" s="112"/>
      <c r="AI1171" s="112"/>
      <c r="AJ1171" s="112"/>
      <c r="AK1171" s="112"/>
      <c r="AL1171" s="112"/>
      <c r="AM1171" s="112"/>
      <c r="AN1171" s="112"/>
      <c r="AO1171" s="112"/>
      <c r="AP1171" s="112"/>
      <c r="AQ1171" s="112"/>
      <c r="AR1171" s="112"/>
    </row>
    <row r="1172" spans="1:44" ht="12.75" customHeight="1" x14ac:dyDescent="0.25">
      <c r="A1172" s="236"/>
      <c r="B1172" s="236"/>
      <c r="C1172" s="298"/>
      <c r="D1172" s="300"/>
      <c r="E1172" s="300"/>
      <c r="F1172" s="300"/>
      <c r="G1172" s="300"/>
      <c r="H1172" s="300"/>
      <c r="I1172" s="236"/>
      <c r="J1172" s="112"/>
      <c r="K1172" s="112"/>
      <c r="L1172" s="112"/>
      <c r="M1172" s="112"/>
      <c r="N1172" s="112"/>
      <c r="O1172" s="112"/>
      <c r="P1172" s="112"/>
      <c r="Q1172" s="112"/>
      <c r="R1172" s="112"/>
      <c r="S1172" s="112"/>
      <c r="T1172" s="112"/>
      <c r="U1172" s="112"/>
      <c r="V1172" s="112"/>
      <c r="W1172" s="112"/>
      <c r="X1172" s="112"/>
      <c r="Y1172" s="112"/>
      <c r="Z1172" s="112"/>
      <c r="AA1172" s="112"/>
      <c r="AB1172" s="112"/>
      <c r="AC1172" s="112"/>
      <c r="AD1172" s="112"/>
      <c r="AE1172" s="112"/>
      <c r="AF1172" s="112"/>
      <c r="AG1172" s="112"/>
      <c r="AH1172" s="112"/>
      <c r="AI1172" s="112"/>
      <c r="AJ1172" s="112"/>
      <c r="AK1172" s="112"/>
      <c r="AL1172" s="112"/>
      <c r="AM1172" s="112"/>
      <c r="AN1172" s="112"/>
      <c r="AO1172" s="112"/>
      <c r="AP1172" s="112"/>
      <c r="AQ1172" s="112"/>
      <c r="AR1172" s="112"/>
    </row>
    <row r="1173" spans="1:44" ht="12.75" customHeight="1" x14ac:dyDescent="0.25">
      <c r="A1173" s="236"/>
      <c r="B1173" s="236"/>
      <c r="C1173" s="298"/>
      <c r="D1173" s="300"/>
      <c r="E1173" s="300"/>
      <c r="F1173" s="300"/>
      <c r="G1173" s="300"/>
      <c r="H1173" s="300"/>
      <c r="I1173" s="236"/>
      <c r="J1173" s="112"/>
      <c r="K1173" s="112"/>
      <c r="L1173" s="112"/>
      <c r="M1173" s="112"/>
      <c r="N1173" s="112"/>
      <c r="O1173" s="112"/>
      <c r="P1173" s="112"/>
      <c r="Q1173" s="112"/>
      <c r="R1173" s="112"/>
      <c r="S1173" s="112"/>
      <c r="T1173" s="112"/>
      <c r="U1173" s="112"/>
      <c r="V1173" s="112"/>
      <c r="W1173" s="112"/>
      <c r="X1173" s="112"/>
      <c r="Y1173" s="112"/>
      <c r="Z1173" s="112"/>
      <c r="AA1173" s="112"/>
      <c r="AB1173" s="112"/>
      <c r="AC1173" s="112"/>
      <c r="AD1173" s="112"/>
      <c r="AE1173" s="112"/>
      <c r="AF1173" s="112"/>
      <c r="AG1173" s="112"/>
      <c r="AH1173" s="112"/>
      <c r="AI1173" s="112"/>
      <c r="AJ1173" s="112"/>
      <c r="AK1173" s="112"/>
      <c r="AL1173" s="112"/>
      <c r="AM1173" s="112"/>
      <c r="AN1173" s="112"/>
      <c r="AO1173" s="112"/>
      <c r="AP1173" s="112"/>
      <c r="AQ1173" s="112"/>
      <c r="AR1173" s="112"/>
    </row>
    <row r="1174" spans="1:44" ht="12.75" customHeight="1" x14ac:dyDescent="0.25">
      <c r="A1174" s="236"/>
      <c r="B1174" s="236"/>
      <c r="C1174" s="298"/>
      <c r="D1174" s="300"/>
      <c r="E1174" s="300"/>
      <c r="F1174" s="300"/>
      <c r="G1174" s="300"/>
      <c r="H1174" s="300"/>
      <c r="I1174" s="236"/>
      <c r="J1174" s="112"/>
      <c r="K1174" s="112"/>
      <c r="L1174" s="112"/>
      <c r="M1174" s="112"/>
      <c r="N1174" s="112"/>
      <c r="O1174" s="112"/>
      <c r="P1174" s="112"/>
      <c r="Q1174" s="112"/>
      <c r="R1174" s="112"/>
      <c r="S1174" s="112"/>
      <c r="T1174" s="112"/>
      <c r="U1174" s="112"/>
      <c r="V1174" s="112"/>
      <c r="W1174" s="112"/>
      <c r="X1174" s="112"/>
      <c r="Y1174" s="112"/>
      <c r="Z1174" s="112"/>
      <c r="AA1174" s="112"/>
      <c r="AB1174" s="112"/>
      <c r="AC1174" s="112"/>
      <c r="AD1174" s="112"/>
      <c r="AE1174" s="112"/>
      <c r="AF1174" s="112"/>
      <c r="AG1174" s="112"/>
      <c r="AH1174" s="112"/>
      <c r="AI1174" s="112"/>
      <c r="AJ1174" s="112"/>
      <c r="AK1174" s="112"/>
      <c r="AL1174" s="112"/>
      <c r="AM1174" s="112"/>
      <c r="AN1174" s="112"/>
      <c r="AO1174" s="112"/>
      <c r="AP1174" s="112"/>
      <c r="AQ1174" s="112"/>
      <c r="AR1174" s="112"/>
    </row>
    <row r="1175" spans="1:44" ht="12.75" customHeight="1" x14ac:dyDescent="0.25">
      <c r="A1175" s="236"/>
      <c r="B1175" s="236"/>
      <c r="C1175" s="298"/>
      <c r="D1175" s="300"/>
      <c r="E1175" s="300"/>
      <c r="F1175" s="300"/>
      <c r="G1175" s="300"/>
      <c r="H1175" s="300"/>
      <c r="I1175" s="236"/>
      <c r="J1175" s="112"/>
      <c r="K1175" s="112"/>
      <c r="L1175" s="112"/>
      <c r="M1175" s="112"/>
      <c r="N1175" s="112"/>
      <c r="O1175" s="112"/>
      <c r="P1175" s="112"/>
      <c r="Q1175" s="112"/>
      <c r="R1175" s="112"/>
      <c r="S1175" s="112"/>
      <c r="T1175" s="112"/>
      <c r="U1175" s="112"/>
      <c r="V1175" s="112"/>
      <c r="W1175" s="112"/>
      <c r="X1175" s="112"/>
      <c r="Y1175" s="112"/>
      <c r="Z1175" s="112"/>
      <c r="AA1175" s="112"/>
      <c r="AB1175" s="112"/>
      <c r="AC1175" s="112"/>
      <c r="AD1175" s="112"/>
      <c r="AE1175" s="112"/>
      <c r="AF1175" s="112"/>
      <c r="AG1175" s="112"/>
      <c r="AH1175" s="112"/>
      <c r="AI1175" s="112"/>
      <c r="AJ1175" s="112"/>
      <c r="AK1175" s="112"/>
      <c r="AL1175" s="112"/>
      <c r="AM1175" s="112"/>
      <c r="AN1175" s="112"/>
      <c r="AO1175" s="112"/>
      <c r="AP1175" s="112"/>
      <c r="AQ1175" s="112"/>
      <c r="AR1175" s="112"/>
    </row>
    <row r="1176" spans="1:44" ht="12.75" customHeight="1" x14ac:dyDescent="0.25">
      <c r="A1176" s="236"/>
      <c r="B1176" s="236"/>
      <c r="C1176" s="298"/>
      <c r="D1176" s="300"/>
      <c r="E1176" s="300"/>
      <c r="F1176" s="300"/>
      <c r="G1176" s="300"/>
      <c r="H1176" s="300"/>
      <c r="I1176" s="236"/>
      <c r="J1176" s="112"/>
      <c r="K1176" s="112"/>
      <c r="L1176" s="112"/>
      <c r="M1176" s="112"/>
      <c r="N1176" s="112"/>
      <c r="O1176" s="112"/>
      <c r="P1176" s="112"/>
      <c r="Q1176" s="112"/>
      <c r="R1176" s="112"/>
      <c r="S1176" s="112"/>
      <c r="T1176" s="112"/>
      <c r="U1176" s="112"/>
      <c r="V1176" s="112"/>
      <c r="W1176" s="112"/>
      <c r="X1176" s="112"/>
      <c r="Y1176" s="112"/>
      <c r="Z1176" s="112"/>
      <c r="AA1176" s="112"/>
      <c r="AB1176" s="112"/>
      <c r="AC1176" s="112"/>
      <c r="AD1176" s="112"/>
      <c r="AE1176" s="112"/>
      <c r="AF1176" s="112"/>
      <c r="AG1176" s="112"/>
      <c r="AH1176" s="112"/>
      <c r="AI1176" s="112"/>
      <c r="AJ1176" s="112"/>
      <c r="AK1176" s="112"/>
      <c r="AL1176" s="112"/>
      <c r="AM1176" s="112"/>
      <c r="AN1176" s="112"/>
      <c r="AO1176" s="112"/>
      <c r="AP1176" s="112"/>
      <c r="AQ1176" s="112"/>
      <c r="AR1176" s="112"/>
    </row>
    <row r="1177" spans="1:44" ht="12.75" customHeight="1" x14ac:dyDescent="0.25">
      <c r="A1177" s="236"/>
      <c r="B1177" s="236"/>
      <c r="C1177" s="298"/>
      <c r="D1177" s="300"/>
      <c r="E1177" s="300"/>
      <c r="F1177" s="300"/>
      <c r="G1177" s="300"/>
      <c r="H1177" s="300"/>
      <c r="I1177" s="236"/>
      <c r="J1177" s="112"/>
      <c r="K1177" s="112"/>
      <c r="L1177" s="112"/>
      <c r="M1177" s="112"/>
      <c r="N1177" s="112"/>
      <c r="O1177" s="112"/>
      <c r="P1177" s="112"/>
      <c r="Q1177" s="112"/>
      <c r="R1177" s="112"/>
      <c r="S1177" s="112"/>
      <c r="T1177" s="112"/>
      <c r="U1177" s="112"/>
      <c r="V1177" s="112"/>
      <c r="W1177" s="112"/>
      <c r="X1177" s="112"/>
      <c r="Y1177" s="112"/>
      <c r="Z1177" s="112"/>
      <c r="AA1177" s="112"/>
      <c r="AB1177" s="112"/>
      <c r="AC1177" s="112"/>
      <c r="AD1177" s="112"/>
      <c r="AE1177" s="112"/>
      <c r="AF1177" s="112"/>
      <c r="AG1177" s="112"/>
      <c r="AH1177" s="112"/>
      <c r="AI1177" s="112"/>
      <c r="AJ1177" s="112"/>
      <c r="AK1177" s="112"/>
      <c r="AL1177" s="112"/>
      <c r="AM1177" s="112"/>
      <c r="AN1177" s="112"/>
      <c r="AO1177" s="112"/>
      <c r="AP1177" s="112"/>
      <c r="AQ1177" s="112"/>
      <c r="AR1177" s="112"/>
    </row>
    <row r="1178" spans="1:44" ht="12.75" customHeight="1" x14ac:dyDescent="0.25">
      <c r="A1178" s="236"/>
      <c r="B1178" s="236"/>
      <c r="C1178" s="298"/>
      <c r="D1178" s="300"/>
      <c r="E1178" s="300"/>
      <c r="F1178" s="300"/>
      <c r="G1178" s="300"/>
      <c r="H1178" s="300"/>
      <c r="I1178" s="236"/>
      <c r="J1178" s="112"/>
      <c r="K1178" s="112"/>
      <c r="L1178" s="112"/>
      <c r="M1178" s="112"/>
      <c r="N1178" s="112"/>
      <c r="O1178" s="112"/>
      <c r="P1178" s="112"/>
      <c r="Q1178" s="112"/>
      <c r="R1178" s="112"/>
      <c r="S1178" s="112"/>
      <c r="T1178" s="112"/>
      <c r="U1178" s="112"/>
      <c r="V1178" s="112"/>
      <c r="W1178" s="112"/>
      <c r="X1178" s="112"/>
      <c r="Y1178" s="112"/>
      <c r="Z1178" s="112"/>
      <c r="AA1178" s="112"/>
      <c r="AB1178" s="112"/>
      <c r="AC1178" s="112"/>
      <c r="AD1178" s="112"/>
      <c r="AE1178" s="112"/>
      <c r="AF1178" s="112"/>
      <c r="AG1178" s="112"/>
      <c r="AH1178" s="112"/>
      <c r="AI1178" s="112"/>
      <c r="AJ1178" s="112"/>
      <c r="AK1178" s="112"/>
      <c r="AL1178" s="112"/>
      <c r="AM1178" s="112"/>
      <c r="AN1178" s="112"/>
      <c r="AO1178" s="112"/>
      <c r="AP1178" s="112"/>
      <c r="AQ1178" s="112"/>
      <c r="AR1178" s="112"/>
    </row>
    <row r="1179" spans="1:44" ht="12.75" customHeight="1" x14ac:dyDescent="0.25">
      <c r="A1179" s="236"/>
      <c r="B1179" s="236"/>
      <c r="C1179" s="298"/>
      <c r="D1179" s="300"/>
      <c r="E1179" s="300"/>
      <c r="F1179" s="300"/>
      <c r="G1179" s="300"/>
      <c r="H1179" s="300"/>
      <c r="I1179" s="236"/>
      <c r="J1179" s="112"/>
      <c r="K1179" s="112"/>
      <c r="L1179" s="112"/>
      <c r="M1179" s="112"/>
      <c r="N1179" s="112"/>
      <c r="O1179" s="112"/>
      <c r="P1179" s="112"/>
      <c r="Q1179" s="112"/>
      <c r="R1179" s="112"/>
      <c r="S1179" s="112"/>
      <c r="T1179" s="112"/>
      <c r="U1179" s="112"/>
      <c r="V1179" s="112"/>
      <c r="W1179" s="112"/>
      <c r="X1179" s="112"/>
      <c r="Y1179" s="112"/>
      <c r="Z1179" s="112"/>
      <c r="AA1179" s="112"/>
      <c r="AB1179" s="112"/>
      <c r="AC1179" s="112"/>
      <c r="AD1179" s="112"/>
      <c r="AE1179" s="112"/>
      <c r="AF1179" s="112"/>
      <c r="AG1179" s="112"/>
      <c r="AH1179" s="112"/>
      <c r="AI1179" s="112"/>
      <c r="AJ1179" s="112"/>
      <c r="AK1179" s="112"/>
      <c r="AL1179" s="112"/>
      <c r="AM1179" s="112"/>
      <c r="AN1179" s="112"/>
      <c r="AO1179" s="112"/>
      <c r="AP1179" s="112"/>
      <c r="AQ1179" s="112"/>
      <c r="AR1179" s="112"/>
    </row>
    <row r="1180" spans="1:44" ht="12.75" customHeight="1" x14ac:dyDescent="0.25">
      <c r="A1180" s="236"/>
      <c r="B1180" s="236"/>
      <c r="C1180" s="298"/>
      <c r="D1180" s="300"/>
      <c r="E1180" s="300"/>
      <c r="F1180" s="300"/>
      <c r="G1180" s="300"/>
      <c r="H1180" s="300"/>
      <c r="I1180" s="236"/>
      <c r="J1180" s="112"/>
      <c r="K1180" s="112"/>
      <c r="L1180" s="112"/>
      <c r="M1180" s="112"/>
      <c r="N1180" s="112"/>
      <c r="O1180" s="112"/>
      <c r="P1180" s="112"/>
      <c r="Q1180" s="112"/>
      <c r="R1180" s="112"/>
      <c r="S1180" s="112"/>
      <c r="T1180" s="112"/>
      <c r="U1180" s="112"/>
      <c r="V1180" s="112"/>
      <c r="W1180" s="112"/>
      <c r="X1180" s="112"/>
      <c r="Y1180" s="112"/>
      <c r="Z1180" s="112"/>
      <c r="AA1180" s="112"/>
      <c r="AB1180" s="112"/>
      <c r="AC1180" s="112"/>
      <c r="AD1180" s="112"/>
      <c r="AE1180" s="112"/>
      <c r="AF1180" s="112"/>
      <c r="AG1180" s="112"/>
      <c r="AH1180" s="112"/>
      <c r="AI1180" s="112"/>
      <c r="AJ1180" s="112"/>
      <c r="AK1180" s="112"/>
      <c r="AL1180" s="112"/>
      <c r="AM1180" s="112"/>
      <c r="AN1180" s="112"/>
      <c r="AO1180" s="112"/>
      <c r="AP1180" s="112"/>
      <c r="AQ1180" s="112"/>
      <c r="AR1180" s="112"/>
    </row>
    <row r="1181" spans="1:44" ht="12.75" customHeight="1" x14ac:dyDescent="0.25">
      <c r="A1181" s="236"/>
      <c r="B1181" s="236"/>
      <c r="C1181" s="298"/>
      <c r="D1181" s="300"/>
      <c r="E1181" s="300"/>
      <c r="F1181" s="300"/>
      <c r="G1181" s="300"/>
      <c r="H1181" s="300"/>
      <c r="I1181" s="236"/>
      <c r="J1181" s="112"/>
      <c r="K1181" s="112"/>
      <c r="L1181" s="112"/>
      <c r="M1181" s="112"/>
      <c r="N1181" s="112"/>
      <c r="O1181" s="112"/>
      <c r="P1181" s="112"/>
      <c r="Q1181" s="112"/>
      <c r="R1181" s="112"/>
      <c r="S1181" s="112"/>
      <c r="T1181" s="112"/>
      <c r="U1181" s="112"/>
      <c r="V1181" s="112"/>
      <c r="W1181" s="112"/>
      <c r="X1181" s="112"/>
      <c r="Y1181" s="112"/>
      <c r="Z1181" s="112"/>
      <c r="AA1181" s="112"/>
      <c r="AB1181" s="112"/>
      <c r="AC1181" s="112"/>
      <c r="AD1181" s="112"/>
      <c r="AE1181" s="112"/>
      <c r="AF1181" s="112"/>
      <c r="AG1181" s="112"/>
      <c r="AH1181" s="112"/>
      <c r="AI1181" s="112"/>
      <c r="AJ1181" s="112"/>
      <c r="AK1181" s="112"/>
      <c r="AL1181" s="112"/>
      <c r="AM1181" s="112"/>
      <c r="AN1181" s="112"/>
      <c r="AO1181" s="112"/>
      <c r="AP1181" s="112"/>
      <c r="AQ1181" s="112"/>
      <c r="AR1181" s="112"/>
    </row>
    <row r="1182" spans="1:44" ht="12.75" customHeight="1" x14ac:dyDescent="0.25">
      <c r="A1182" s="236"/>
      <c r="B1182" s="236"/>
      <c r="C1182" s="298"/>
      <c r="D1182" s="300"/>
      <c r="E1182" s="300"/>
      <c r="F1182" s="300"/>
      <c r="G1182" s="300"/>
      <c r="H1182" s="300"/>
      <c r="I1182" s="236"/>
      <c r="J1182" s="112"/>
      <c r="K1182" s="112"/>
      <c r="L1182" s="112"/>
      <c r="M1182" s="112"/>
      <c r="N1182" s="112"/>
      <c r="O1182" s="112"/>
      <c r="P1182" s="112"/>
      <c r="Q1182" s="112"/>
      <c r="R1182" s="112"/>
      <c r="S1182" s="112"/>
      <c r="T1182" s="112"/>
      <c r="U1182" s="112"/>
      <c r="V1182" s="112"/>
      <c r="W1182" s="112"/>
      <c r="X1182" s="112"/>
      <c r="Y1182" s="112"/>
      <c r="Z1182" s="112"/>
      <c r="AA1182" s="112"/>
      <c r="AB1182" s="112"/>
      <c r="AC1182" s="112"/>
      <c r="AD1182" s="112"/>
      <c r="AE1182" s="112"/>
      <c r="AF1182" s="112"/>
      <c r="AG1182" s="112"/>
      <c r="AH1182" s="112"/>
      <c r="AI1182" s="112"/>
      <c r="AJ1182" s="112"/>
      <c r="AK1182" s="112"/>
      <c r="AL1182" s="112"/>
      <c r="AM1182" s="112"/>
      <c r="AN1182" s="112"/>
      <c r="AO1182" s="112"/>
      <c r="AP1182" s="112"/>
      <c r="AQ1182" s="112"/>
      <c r="AR1182" s="112"/>
    </row>
    <row r="1183" spans="1:44" ht="12.75" customHeight="1" x14ac:dyDescent="0.25">
      <c r="A1183" s="236"/>
      <c r="B1183" s="236"/>
      <c r="C1183" s="298"/>
      <c r="D1183" s="300"/>
      <c r="E1183" s="300"/>
      <c r="F1183" s="300"/>
      <c r="G1183" s="300"/>
      <c r="H1183" s="300"/>
      <c r="I1183" s="236"/>
      <c r="J1183" s="112"/>
      <c r="K1183" s="112"/>
      <c r="L1183" s="112"/>
      <c r="M1183" s="112"/>
      <c r="N1183" s="112"/>
      <c r="O1183" s="112"/>
      <c r="P1183" s="112"/>
      <c r="Q1183" s="112"/>
      <c r="R1183" s="112"/>
      <c r="S1183" s="112"/>
      <c r="T1183" s="112"/>
      <c r="U1183" s="112"/>
      <c r="V1183" s="112"/>
      <c r="W1183" s="112"/>
      <c r="X1183" s="112"/>
      <c r="Y1183" s="112"/>
      <c r="Z1183" s="112"/>
      <c r="AA1183" s="112"/>
      <c r="AB1183" s="112"/>
      <c r="AC1183" s="112"/>
      <c r="AD1183" s="112"/>
      <c r="AE1183" s="112"/>
      <c r="AF1183" s="112"/>
      <c r="AG1183" s="112"/>
      <c r="AH1183" s="112"/>
      <c r="AI1183" s="112"/>
      <c r="AJ1183" s="112"/>
      <c r="AK1183" s="112"/>
      <c r="AL1183" s="112"/>
      <c r="AM1183" s="112"/>
      <c r="AN1183" s="112"/>
      <c r="AO1183" s="112"/>
      <c r="AP1183" s="112"/>
      <c r="AQ1183" s="112"/>
      <c r="AR1183" s="112"/>
    </row>
    <row r="1184" spans="1:44" ht="12.75" customHeight="1" x14ac:dyDescent="0.25">
      <c r="A1184" s="236"/>
      <c r="B1184" s="236"/>
      <c r="C1184" s="298"/>
      <c r="D1184" s="300"/>
      <c r="E1184" s="300"/>
      <c r="F1184" s="300"/>
      <c r="G1184" s="300"/>
      <c r="H1184" s="300"/>
      <c r="I1184" s="236"/>
      <c r="J1184" s="112"/>
      <c r="K1184" s="112"/>
      <c r="L1184" s="112"/>
      <c r="M1184" s="112"/>
      <c r="N1184" s="112"/>
      <c r="O1184" s="112"/>
      <c r="P1184" s="112"/>
      <c r="Q1184" s="112"/>
      <c r="R1184" s="112"/>
      <c r="S1184" s="112"/>
      <c r="T1184" s="112"/>
      <c r="U1184" s="112"/>
      <c r="V1184" s="112"/>
      <c r="W1184" s="112"/>
      <c r="X1184" s="112"/>
      <c r="Y1184" s="112"/>
      <c r="Z1184" s="112"/>
      <c r="AA1184" s="112"/>
      <c r="AB1184" s="112"/>
      <c r="AC1184" s="112"/>
      <c r="AD1184" s="112"/>
      <c r="AE1184" s="112"/>
      <c r="AF1184" s="112"/>
      <c r="AG1184" s="112"/>
      <c r="AH1184" s="112"/>
      <c r="AI1184" s="112"/>
      <c r="AJ1184" s="112"/>
      <c r="AK1184" s="112"/>
      <c r="AL1184" s="112"/>
      <c r="AM1184" s="112"/>
      <c r="AN1184" s="112"/>
      <c r="AO1184" s="112"/>
      <c r="AP1184" s="112"/>
      <c r="AQ1184" s="112"/>
      <c r="AR1184" s="112"/>
    </row>
    <row r="1185" spans="1:44" ht="12.75" customHeight="1" x14ac:dyDescent="0.25">
      <c r="A1185" s="236"/>
      <c r="B1185" s="236"/>
      <c r="C1185" s="298"/>
      <c r="D1185" s="300"/>
      <c r="E1185" s="300"/>
      <c r="F1185" s="300"/>
      <c r="G1185" s="300"/>
      <c r="H1185" s="300"/>
      <c r="I1185" s="236"/>
      <c r="J1185" s="112"/>
      <c r="K1185" s="112"/>
      <c r="L1185" s="112"/>
      <c r="M1185" s="112"/>
      <c r="N1185" s="112"/>
      <c r="O1185" s="112"/>
      <c r="P1185" s="112"/>
      <c r="Q1185" s="112"/>
      <c r="R1185" s="112"/>
      <c r="S1185" s="112"/>
      <c r="T1185" s="112"/>
      <c r="U1185" s="112"/>
      <c r="V1185" s="112"/>
      <c r="W1185" s="112"/>
      <c r="X1185" s="112"/>
      <c r="Y1185" s="112"/>
      <c r="Z1185" s="112"/>
      <c r="AA1185" s="112"/>
      <c r="AB1185" s="112"/>
      <c r="AC1185" s="112"/>
      <c r="AD1185" s="112"/>
      <c r="AE1185" s="112"/>
      <c r="AF1185" s="112"/>
      <c r="AG1185" s="112"/>
      <c r="AH1185" s="112"/>
      <c r="AI1185" s="112"/>
      <c r="AJ1185" s="112"/>
      <c r="AK1185" s="112"/>
      <c r="AL1185" s="112"/>
      <c r="AM1185" s="112"/>
      <c r="AN1185" s="112"/>
      <c r="AO1185" s="112"/>
      <c r="AP1185" s="112"/>
      <c r="AQ1185" s="112"/>
      <c r="AR1185" s="112"/>
    </row>
    <row r="1186" spans="1:44" ht="12.75" customHeight="1" x14ac:dyDescent="0.25">
      <c r="A1186" s="236"/>
      <c r="B1186" s="236"/>
      <c r="C1186" s="298"/>
      <c r="D1186" s="300"/>
      <c r="E1186" s="300"/>
      <c r="F1186" s="300"/>
      <c r="G1186" s="300"/>
      <c r="H1186" s="300"/>
      <c r="I1186" s="236"/>
      <c r="J1186" s="112"/>
      <c r="K1186" s="112"/>
      <c r="L1186" s="112"/>
      <c r="M1186" s="112"/>
      <c r="N1186" s="112"/>
      <c r="O1186" s="112"/>
      <c r="P1186" s="112"/>
      <c r="Q1186" s="112"/>
      <c r="R1186" s="112"/>
      <c r="S1186" s="112"/>
      <c r="T1186" s="112"/>
      <c r="U1186" s="112"/>
      <c r="V1186" s="112"/>
      <c r="W1186" s="112"/>
      <c r="X1186" s="112"/>
      <c r="Y1186" s="112"/>
      <c r="Z1186" s="112"/>
      <c r="AA1186" s="112"/>
      <c r="AB1186" s="112"/>
      <c r="AC1186" s="112"/>
      <c r="AD1186" s="112"/>
      <c r="AE1186" s="112"/>
      <c r="AF1186" s="112"/>
      <c r="AG1186" s="112"/>
      <c r="AH1186" s="112"/>
      <c r="AI1186" s="112"/>
      <c r="AJ1186" s="112"/>
      <c r="AK1186" s="112"/>
      <c r="AL1186" s="112"/>
      <c r="AM1186" s="112"/>
      <c r="AN1186" s="112"/>
      <c r="AO1186" s="112"/>
      <c r="AP1186" s="112"/>
      <c r="AQ1186" s="112"/>
      <c r="AR1186" s="112"/>
    </row>
    <row r="1187" spans="1:44" ht="12.75" customHeight="1" x14ac:dyDescent="0.25">
      <c r="A1187" s="236"/>
      <c r="B1187" s="236"/>
      <c r="C1187" s="298"/>
      <c r="D1187" s="300"/>
      <c r="E1187" s="300"/>
      <c r="F1187" s="300"/>
      <c r="G1187" s="300"/>
      <c r="H1187" s="300"/>
      <c r="I1187" s="236"/>
      <c r="J1187" s="112"/>
      <c r="K1187" s="112"/>
      <c r="L1187" s="112"/>
      <c r="M1187" s="112"/>
      <c r="N1187" s="112"/>
      <c r="O1187" s="112"/>
      <c r="P1187" s="112"/>
      <c r="Q1187" s="112"/>
      <c r="R1187" s="112"/>
      <c r="S1187" s="112"/>
      <c r="T1187" s="112"/>
      <c r="U1187" s="112"/>
      <c r="V1187" s="112"/>
      <c r="W1187" s="112"/>
      <c r="X1187" s="112"/>
      <c r="Y1187" s="112"/>
      <c r="Z1187" s="112"/>
      <c r="AA1187" s="112"/>
      <c r="AB1187" s="112"/>
      <c r="AC1187" s="112"/>
      <c r="AD1187" s="112"/>
      <c r="AE1187" s="112"/>
      <c r="AF1187" s="112"/>
      <c r="AG1187" s="112"/>
      <c r="AH1187" s="112"/>
      <c r="AI1187" s="112"/>
      <c r="AJ1187" s="112"/>
      <c r="AK1187" s="112"/>
      <c r="AL1187" s="112"/>
      <c r="AM1187" s="112"/>
      <c r="AN1187" s="112"/>
      <c r="AO1187" s="112"/>
      <c r="AP1187" s="112"/>
      <c r="AQ1187" s="112"/>
      <c r="AR1187" s="112"/>
    </row>
    <row r="1188" spans="1:44" ht="12.75" customHeight="1" x14ac:dyDescent="0.25">
      <c r="A1188" s="236"/>
      <c r="B1188" s="236"/>
      <c r="C1188" s="298"/>
      <c r="D1188" s="300"/>
      <c r="E1188" s="300"/>
      <c r="F1188" s="300"/>
      <c r="G1188" s="300"/>
      <c r="H1188" s="300"/>
      <c r="I1188" s="236"/>
      <c r="J1188" s="112"/>
      <c r="K1188" s="112"/>
      <c r="L1188" s="112"/>
      <c r="M1188" s="112"/>
      <c r="N1188" s="112"/>
      <c r="O1188" s="112"/>
      <c r="P1188" s="112"/>
      <c r="Q1188" s="112"/>
      <c r="R1188" s="112"/>
      <c r="S1188" s="112"/>
      <c r="T1188" s="112"/>
      <c r="U1188" s="112"/>
      <c r="V1188" s="112"/>
      <c r="W1188" s="112"/>
      <c r="X1188" s="112"/>
      <c r="Y1188" s="112"/>
      <c r="Z1188" s="112"/>
      <c r="AA1188" s="112"/>
      <c r="AB1188" s="112"/>
      <c r="AC1188" s="112"/>
      <c r="AD1188" s="112"/>
      <c r="AE1188" s="112"/>
      <c r="AF1188" s="112"/>
      <c r="AG1188" s="112"/>
      <c r="AH1188" s="112"/>
      <c r="AI1188" s="112"/>
      <c r="AJ1188" s="112"/>
      <c r="AK1188" s="112"/>
      <c r="AL1188" s="112"/>
      <c r="AM1188" s="112"/>
      <c r="AN1188" s="112"/>
      <c r="AO1188" s="112"/>
      <c r="AP1188" s="112"/>
      <c r="AQ1188" s="112"/>
      <c r="AR1188" s="112"/>
    </row>
    <row r="1189" spans="1:44" ht="12.75" customHeight="1" x14ac:dyDescent="0.25">
      <c r="A1189" s="236"/>
      <c r="B1189" s="236"/>
      <c r="C1189" s="298"/>
      <c r="D1189" s="300"/>
      <c r="E1189" s="300"/>
      <c r="F1189" s="300"/>
      <c r="G1189" s="300"/>
      <c r="H1189" s="300"/>
      <c r="I1189" s="236"/>
      <c r="J1189" s="112"/>
      <c r="K1189" s="112"/>
      <c r="L1189" s="112"/>
      <c r="M1189" s="112"/>
      <c r="N1189" s="112"/>
      <c r="O1189" s="112"/>
      <c r="P1189" s="112"/>
      <c r="Q1189" s="112"/>
      <c r="R1189" s="112"/>
      <c r="S1189" s="112"/>
      <c r="T1189" s="112"/>
      <c r="U1189" s="112"/>
      <c r="V1189" s="112"/>
      <c r="W1189" s="112"/>
      <c r="X1189" s="112"/>
      <c r="Y1189" s="112"/>
      <c r="Z1189" s="112"/>
      <c r="AA1189" s="112"/>
      <c r="AB1189" s="112"/>
      <c r="AC1189" s="112"/>
      <c r="AD1189" s="112"/>
      <c r="AE1189" s="112"/>
      <c r="AF1189" s="112"/>
      <c r="AG1189" s="112"/>
      <c r="AH1189" s="112"/>
      <c r="AI1189" s="112"/>
      <c r="AJ1189" s="112"/>
      <c r="AK1189" s="112"/>
      <c r="AL1189" s="112"/>
      <c r="AM1189" s="112"/>
      <c r="AN1189" s="112"/>
      <c r="AO1189" s="112"/>
      <c r="AP1189" s="112"/>
      <c r="AQ1189" s="112"/>
      <c r="AR1189" s="112"/>
    </row>
    <row r="1190" spans="1:44" ht="12.75" customHeight="1" x14ac:dyDescent="0.25">
      <c r="A1190" s="236"/>
      <c r="B1190" s="236"/>
      <c r="C1190" s="298"/>
      <c r="D1190" s="300"/>
      <c r="E1190" s="300"/>
      <c r="F1190" s="300"/>
      <c r="G1190" s="300"/>
      <c r="H1190" s="300"/>
      <c r="I1190" s="236"/>
      <c r="J1190" s="112"/>
      <c r="K1190" s="112"/>
      <c r="L1190" s="112"/>
      <c r="M1190" s="112"/>
      <c r="N1190" s="112"/>
      <c r="O1190" s="112"/>
      <c r="P1190" s="112"/>
      <c r="Q1190" s="112"/>
      <c r="R1190" s="112"/>
      <c r="S1190" s="112"/>
      <c r="T1190" s="112"/>
      <c r="U1190" s="112"/>
      <c r="V1190" s="112"/>
      <c r="W1190" s="112"/>
      <c r="X1190" s="112"/>
      <c r="Y1190" s="112"/>
      <c r="Z1190" s="112"/>
      <c r="AA1190" s="112"/>
      <c r="AB1190" s="112"/>
      <c r="AC1190" s="112"/>
      <c r="AD1190" s="112"/>
      <c r="AE1190" s="112"/>
      <c r="AF1190" s="112"/>
      <c r="AG1190" s="112"/>
      <c r="AH1190" s="112"/>
      <c r="AI1190" s="112"/>
      <c r="AJ1190" s="112"/>
      <c r="AK1190" s="112"/>
      <c r="AL1190" s="112"/>
      <c r="AM1190" s="112"/>
      <c r="AN1190" s="112"/>
      <c r="AO1190" s="112"/>
      <c r="AP1190" s="112"/>
      <c r="AQ1190" s="112"/>
      <c r="AR1190" s="112"/>
    </row>
    <row r="1191" spans="1:44" ht="12.75" customHeight="1" x14ac:dyDescent="0.25">
      <c r="A1191" s="236"/>
      <c r="B1191" s="236"/>
      <c r="C1191" s="298"/>
      <c r="D1191" s="300"/>
      <c r="E1191" s="300"/>
      <c r="F1191" s="300"/>
      <c r="G1191" s="300"/>
      <c r="H1191" s="300"/>
      <c r="I1191" s="236"/>
      <c r="J1191" s="112"/>
      <c r="K1191" s="112"/>
      <c r="L1191" s="112"/>
      <c r="M1191" s="112"/>
      <c r="N1191" s="112"/>
      <c r="O1191" s="112"/>
      <c r="P1191" s="112"/>
      <c r="Q1191" s="112"/>
      <c r="R1191" s="112"/>
      <c r="S1191" s="112"/>
      <c r="T1191" s="112"/>
      <c r="U1191" s="112"/>
      <c r="V1191" s="112"/>
      <c r="W1191" s="112"/>
      <c r="X1191" s="112"/>
      <c r="Y1191" s="112"/>
      <c r="Z1191" s="112"/>
      <c r="AA1191" s="112"/>
      <c r="AB1191" s="112"/>
      <c r="AC1191" s="112"/>
      <c r="AD1191" s="112"/>
      <c r="AE1191" s="112"/>
      <c r="AF1191" s="112"/>
      <c r="AG1191" s="112"/>
      <c r="AH1191" s="112"/>
      <c r="AI1191" s="112"/>
      <c r="AJ1191" s="112"/>
      <c r="AK1191" s="112"/>
      <c r="AL1191" s="112"/>
      <c r="AM1191" s="112"/>
      <c r="AN1191" s="112"/>
      <c r="AO1191" s="112"/>
      <c r="AP1191" s="112"/>
      <c r="AQ1191" s="112"/>
      <c r="AR1191" s="112"/>
    </row>
    <row r="1192" spans="1:44" ht="12.75" customHeight="1" x14ac:dyDescent="0.25">
      <c r="A1192" s="236"/>
      <c r="B1192" s="236"/>
      <c r="C1192" s="298"/>
      <c r="D1192" s="300"/>
      <c r="E1192" s="300"/>
      <c r="F1192" s="300"/>
      <c r="G1192" s="300"/>
      <c r="H1192" s="300"/>
      <c r="I1192" s="236"/>
      <c r="J1192" s="112"/>
      <c r="K1192" s="112"/>
      <c r="L1192" s="112"/>
      <c r="M1192" s="112"/>
      <c r="N1192" s="112"/>
      <c r="O1192" s="112"/>
      <c r="P1192" s="112"/>
      <c r="Q1192" s="112"/>
      <c r="R1192" s="112"/>
      <c r="S1192" s="112"/>
      <c r="T1192" s="112"/>
      <c r="U1192" s="112"/>
      <c r="V1192" s="112"/>
      <c r="W1192" s="112"/>
      <c r="X1192" s="112"/>
      <c r="Y1192" s="112"/>
      <c r="Z1192" s="112"/>
      <c r="AA1192" s="112"/>
      <c r="AB1192" s="112"/>
      <c r="AC1192" s="112"/>
      <c r="AD1192" s="112"/>
      <c r="AE1192" s="112"/>
      <c r="AF1192" s="112"/>
      <c r="AG1192" s="112"/>
      <c r="AH1192" s="112"/>
      <c r="AI1192" s="112"/>
      <c r="AJ1192" s="112"/>
      <c r="AK1192" s="112"/>
      <c r="AL1192" s="112"/>
      <c r="AM1192" s="112"/>
      <c r="AN1192" s="112"/>
      <c r="AO1192" s="112"/>
      <c r="AP1192" s="112"/>
      <c r="AQ1192" s="112"/>
      <c r="AR1192" s="112"/>
    </row>
    <row r="1193" spans="1:44" ht="12.75" customHeight="1" x14ac:dyDescent="0.25">
      <c r="A1193" s="236"/>
      <c r="B1193" s="236"/>
      <c r="C1193" s="298"/>
      <c r="D1193" s="300"/>
      <c r="E1193" s="300"/>
      <c r="F1193" s="300"/>
      <c r="G1193" s="300"/>
      <c r="H1193" s="300"/>
      <c r="I1193" s="236"/>
      <c r="J1193" s="112"/>
      <c r="K1193" s="112"/>
      <c r="L1193" s="112"/>
      <c r="M1193" s="112"/>
      <c r="N1193" s="112"/>
      <c r="O1193" s="112"/>
      <c r="P1193" s="112"/>
      <c r="Q1193" s="112"/>
      <c r="R1193" s="112"/>
      <c r="S1193" s="112"/>
      <c r="T1193" s="112"/>
      <c r="U1193" s="112"/>
      <c r="V1193" s="112"/>
      <c r="W1193" s="112"/>
      <c r="X1193" s="112"/>
      <c r="Y1193" s="112"/>
      <c r="Z1193" s="112"/>
      <c r="AA1193" s="112"/>
      <c r="AB1193" s="112"/>
      <c r="AC1193" s="112"/>
      <c r="AD1193" s="112"/>
      <c r="AE1193" s="112"/>
      <c r="AF1193" s="112"/>
      <c r="AG1193" s="112"/>
      <c r="AH1193" s="112"/>
      <c r="AI1193" s="112"/>
      <c r="AJ1193" s="112"/>
      <c r="AK1193" s="112"/>
      <c r="AL1193" s="112"/>
      <c r="AM1193" s="112"/>
      <c r="AN1193" s="112"/>
      <c r="AO1193" s="112"/>
      <c r="AP1193" s="112"/>
      <c r="AQ1193" s="112"/>
      <c r="AR1193" s="112"/>
    </row>
    <row r="1194" spans="1:44" ht="12.75" customHeight="1" x14ac:dyDescent="0.25">
      <c r="A1194" s="236"/>
      <c r="B1194" s="236"/>
      <c r="C1194" s="298"/>
      <c r="D1194" s="300"/>
      <c r="E1194" s="300"/>
      <c r="F1194" s="300"/>
      <c r="G1194" s="300"/>
      <c r="H1194" s="300"/>
      <c r="I1194" s="236"/>
      <c r="J1194" s="112"/>
      <c r="K1194" s="112"/>
      <c r="L1194" s="112"/>
      <c r="M1194" s="112"/>
      <c r="N1194" s="112"/>
      <c r="O1194" s="112"/>
      <c r="P1194" s="112"/>
      <c r="Q1194" s="112"/>
      <c r="R1194" s="112"/>
      <c r="S1194" s="112"/>
      <c r="T1194" s="112"/>
      <c r="U1194" s="112"/>
      <c r="V1194" s="112"/>
      <c r="W1194" s="112"/>
      <c r="X1194" s="112"/>
      <c r="Y1194" s="112"/>
      <c r="Z1194" s="112"/>
      <c r="AA1194" s="112"/>
      <c r="AB1194" s="112"/>
      <c r="AC1194" s="112"/>
      <c r="AD1194" s="112"/>
      <c r="AE1194" s="112"/>
      <c r="AF1194" s="112"/>
      <c r="AG1194" s="112"/>
      <c r="AH1194" s="112"/>
      <c r="AI1194" s="112"/>
      <c r="AJ1194" s="112"/>
      <c r="AK1194" s="112"/>
      <c r="AL1194" s="112"/>
      <c r="AM1194" s="112"/>
      <c r="AN1194" s="112"/>
      <c r="AO1194" s="112"/>
      <c r="AP1194" s="112"/>
      <c r="AQ1194" s="112"/>
      <c r="AR1194" s="112"/>
    </row>
    <row r="1195" spans="1:44" ht="12.75" customHeight="1" x14ac:dyDescent="0.25">
      <c r="A1195" s="236"/>
      <c r="B1195" s="236"/>
      <c r="C1195" s="298"/>
      <c r="D1195" s="300"/>
      <c r="E1195" s="300"/>
      <c r="F1195" s="300"/>
      <c r="G1195" s="300"/>
      <c r="H1195" s="300"/>
      <c r="I1195" s="236"/>
      <c r="J1195" s="112"/>
      <c r="K1195" s="112"/>
      <c r="L1195" s="112"/>
      <c r="M1195" s="112"/>
      <c r="N1195" s="112"/>
      <c r="O1195" s="112"/>
      <c r="P1195" s="112"/>
      <c r="Q1195" s="112"/>
      <c r="R1195" s="112"/>
      <c r="S1195" s="112"/>
      <c r="T1195" s="112"/>
      <c r="U1195" s="112"/>
      <c r="V1195" s="112"/>
      <c r="W1195" s="112"/>
      <c r="X1195" s="112"/>
      <c r="Y1195" s="112"/>
      <c r="Z1195" s="112"/>
      <c r="AA1195" s="112"/>
      <c r="AB1195" s="112"/>
      <c r="AC1195" s="112"/>
      <c r="AD1195" s="112"/>
      <c r="AE1195" s="112"/>
      <c r="AF1195" s="112"/>
      <c r="AG1195" s="112"/>
      <c r="AH1195" s="112"/>
      <c r="AI1195" s="112"/>
      <c r="AJ1195" s="112"/>
      <c r="AK1195" s="112"/>
      <c r="AL1195" s="112"/>
      <c r="AM1195" s="112"/>
      <c r="AN1195" s="112"/>
      <c r="AO1195" s="112"/>
      <c r="AP1195" s="112"/>
      <c r="AQ1195" s="112"/>
      <c r="AR1195" s="112"/>
    </row>
    <row r="1196" spans="1:44" ht="12.75" customHeight="1" x14ac:dyDescent="0.25">
      <c r="A1196" s="236"/>
      <c r="B1196" s="236"/>
      <c r="C1196" s="298"/>
      <c r="D1196" s="300"/>
      <c r="E1196" s="300"/>
      <c r="F1196" s="300"/>
      <c r="G1196" s="300"/>
      <c r="H1196" s="300"/>
      <c r="I1196" s="236"/>
      <c r="J1196" s="112"/>
      <c r="K1196" s="112"/>
      <c r="L1196" s="112"/>
      <c r="M1196" s="112"/>
      <c r="N1196" s="112"/>
      <c r="O1196" s="112"/>
      <c r="P1196" s="112"/>
      <c r="Q1196" s="112"/>
      <c r="R1196" s="112"/>
      <c r="S1196" s="112"/>
      <c r="T1196" s="112"/>
      <c r="U1196" s="112"/>
      <c r="V1196" s="112"/>
      <c r="W1196" s="112"/>
      <c r="X1196" s="112"/>
      <c r="Y1196" s="112"/>
      <c r="Z1196" s="112"/>
      <c r="AA1196" s="112"/>
      <c r="AB1196" s="112"/>
      <c r="AC1196" s="112"/>
      <c r="AD1196" s="112"/>
      <c r="AE1196" s="112"/>
      <c r="AF1196" s="112"/>
      <c r="AG1196" s="112"/>
      <c r="AH1196" s="112"/>
      <c r="AI1196" s="112"/>
      <c r="AJ1196" s="112"/>
      <c r="AK1196" s="112"/>
      <c r="AL1196" s="112"/>
      <c r="AM1196" s="112"/>
      <c r="AN1196" s="112"/>
      <c r="AO1196" s="112"/>
      <c r="AP1196" s="112"/>
      <c r="AQ1196" s="112"/>
      <c r="AR1196" s="112"/>
    </row>
    <row r="1197" spans="1:44" ht="12.75" customHeight="1" x14ac:dyDescent="0.25">
      <c r="A1197" s="236"/>
      <c r="B1197" s="236"/>
      <c r="C1197" s="298"/>
      <c r="D1197" s="300"/>
      <c r="E1197" s="300"/>
      <c r="F1197" s="300"/>
      <c r="G1197" s="300"/>
      <c r="H1197" s="300"/>
      <c r="I1197" s="236"/>
      <c r="J1197" s="112"/>
      <c r="K1197" s="112"/>
      <c r="L1197" s="112"/>
      <c r="M1197" s="112"/>
      <c r="N1197" s="112"/>
      <c r="O1197" s="112"/>
      <c r="P1197" s="112"/>
      <c r="Q1197" s="112"/>
      <c r="R1197" s="112"/>
      <c r="S1197" s="112"/>
      <c r="T1197" s="112"/>
      <c r="U1197" s="112"/>
      <c r="V1197" s="112"/>
      <c r="W1197" s="112"/>
      <c r="X1197" s="112"/>
      <c r="Y1197" s="112"/>
      <c r="Z1197" s="112"/>
      <c r="AA1197" s="112"/>
      <c r="AB1197" s="112"/>
      <c r="AC1197" s="112"/>
      <c r="AD1197" s="112"/>
      <c r="AE1197" s="112"/>
      <c r="AF1197" s="112"/>
      <c r="AG1197" s="112"/>
      <c r="AH1197" s="112"/>
      <c r="AI1197" s="112"/>
      <c r="AJ1197" s="112"/>
      <c r="AK1197" s="112"/>
      <c r="AL1197" s="112"/>
      <c r="AM1197" s="112"/>
      <c r="AN1197" s="112"/>
      <c r="AO1197" s="112"/>
      <c r="AP1197" s="112"/>
      <c r="AQ1197" s="112"/>
      <c r="AR1197" s="112"/>
    </row>
    <row r="1198" spans="1:44" ht="12.75" customHeight="1" x14ac:dyDescent="0.25">
      <c r="A1198" s="236"/>
      <c r="B1198" s="236"/>
      <c r="C1198" s="298"/>
      <c r="D1198" s="300"/>
      <c r="E1198" s="300"/>
      <c r="F1198" s="300"/>
      <c r="G1198" s="300"/>
      <c r="H1198" s="300"/>
      <c r="I1198" s="236"/>
      <c r="J1198" s="112"/>
      <c r="K1198" s="112"/>
      <c r="L1198" s="112"/>
      <c r="M1198" s="112"/>
      <c r="N1198" s="112"/>
      <c r="O1198" s="112"/>
      <c r="P1198" s="112"/>
      <c r="Q1198" s="112"/>
      <c r="R1198" s="112"/>
      <c r="S1198" s="112"/>
      <c r="T1198" s="112"/>
      <c r="U1198" s="112"/>
      <c r="V1198" s="112"/>
      <c r="W1198" s="112"/>
      <c r="X1198" s="112"/>
      <c r="Y1198" s="112"/>
      <c r="Z1198" s="112"/>
      <c r="AA1198" s="112"/>
      <c r="AB1198" s="112"/>
      <c r="AC1198" s="112"/>
      <c r="AD1198" s="112"/>
      <c r="AE1198" s="112"/>
      <c r="AF1198" s="112"/>
      <c r="AG1198" s="112"/>
      <c r="AH1198" s="112"/>
      <c r="AI1198" s="112"/>
      <c r="AJ1198" s="112"/>
      <c r="AK1198" s="112"/>
      <c r="AL1198" s="112"/>
      <c r="AM1198" s="112"/>
      <c r="AN1198" s="112"/>
      <c r="AO1198" s="112"/>
      <c r="AP1198" s="112"/>
      <c r="AQ1198" s="112"/>
      <c r="AR1198" s="112"/>
    </row>
    <row r="1199" spans="1:44" ht="12.75" customHeight="1" x14ac:dyDescent="0.25">
      <c r="A1199" s="236"/>
      <c r="B1199" s="236"/>
      <c r="C1199" s="298"/>
      <c r="D1199" s="300"/>
      <c r="E1199" s="300"/>
      <c r="F1199" s="300"/>
      <c r="G1199" s="300"/>
      <c r="H1199" s="300"/>
      <c r="I1199" s="236"/>
      <c r="J1199" s="112"/>
      <c r="K1199" s="112"/>
      <c r="L1199" s="112"/>
      <c r="M1199" s="112"/>
      <c r="N1199" s="112"/>
      <c r="O1199" s="112"/>
      <c r="P1199" s="112"/>
      <c r="Q1199" s="112"/>
      <c r="R1199" s="112"/>
      <c r="S1199" s="112"/>
      <c r="T1199" s="112"/>
      <c r="U1199" s="112"/>
      <c r="V1199" s="112"/>
      <c r="W1199" s="112"/>
      <c r="X1199" s="112"/>
      <c r="Y1199" s="112"/>
      <c r="Z1199" s="112"/>
      <c r="AA1199" s="112"/>
      <c r="AB1199" s="112"/>
      <c r="AC1199" s="112"/>
      <c r="AD1199" s="112"/>
      <c r="AE1199" s="112"/>
      <c r="AF1199" s="112"/>
      <c r="AG1199" s="112"/>
      <c r="AH1199" s="112"/>
      <c r="AI1199" s="112"/>
      <c r="AJ1199" s="112"/>
      <c r="AK1199" s="112"/>
      <c r="AL1199" s="112"/>
      <c r="AM1199" s="112"/>
      <c r="AN1199" s="112"/>
      <c r="AO1199" s="112"/>
      <c r="AP1199" s="112"/>
      <c r="AQ1199" s="112"/>
      <c r="AR1199" s="112"/>
    </row>
    <row r="1200" spans="1:44" ht="12.75" customHeight="1" x14ac:dyDescent="0.25">
      <c r="A1200" s="236"/>
      <c r="B1200" s="236"/>
      <c r="C1200" s="298"/>
      <c r="D1200" s="300"/>
      <c r="E1200" s="300"/>
      <c r="F1200" s="300"/>
      <c r="G1200" s="300"/>
      <c r="H1200" s="300"/>
      <c r="I1200" s="236"/>
      <c r="J1200" s="112"/>
      <c r="K1200" s="112"/>
      <c r="L1200" s="112"/>
      <c r="M1200" s="112"/>
      <c r="N1200" s="112"/>
      <c r="O1200" s="112"/>
      <c r="P1200" s="112"/>
      <c r="Q1200" s="112"/>
      <c r="R1200" s="112"/>
      <c r="S1200" s="112"/>
      <c r="T1200" s="112"/>
      <c r="U1200" s="112"/>
      <c r="V1200" s="112"/>
      <c r="W1200" s="112"/>
      <c r="X1200" s="112"/>
      <c r="Y1200" s="112"/>
      <c r="Z1200" s="112"/>
      <c r="AA1200" s="112"/>
      <c r="AB1200" s="112"/>
      <c r="AC1200" s="112"/>
      <c r="AD1200" s="112"/>
      <c r="AE1200" s="112"/>
      <c r="AF1200" s="112"/>
      <c r="AG1200" s="112"/>
      <c r="AH1200" s="112"/>
      <c r="AI1200" s="112"/>
      <c r="AJ1200" s="112"/>
      <c r="AK1200" s="112"/>
      <c r="AL1200" s="112"/>
      <c r="AM1200" s="112"/>
      <c r="AN1200" s="112"/>
      <c r="AO1200" s="112"/>
      <c r="AP1200" s="112"/>
      <c r="AQ1200" s="112"/>
      <c r="AR1200" s="112"/>
    </row>
    <row r="1201" spans="1:44" ht="12.75" customHeight="1" x14ac:dyDescent="0.25">
      <c r="A1201" s="236"/>
      <c r="B1201" s="236"/>
      <c r="C1201" s="298"/>
      <c r="D1201" s="300"/>
      <c r="E1201" s="300"/>
      <c r="F1201" s="300"/>
      <c r="G1201" s="300"/>
      <c r="H1201" s="300"/>
      <c r="I1201" s="236"/>
      <c r="J1201" s="112"/>
      <c r="K1201" s="112"/>
      <c r="L1201" s="112"/>
      <c r="M1201" s="112"/>
      <c r="N1201" s="112"/>
      <c r="O1201" s="112"/>
      <c r="P1201" s="112"/>
      <c r="Q1201" s="112"/>
      <c r="R1201" s="112"/>
      <c r="S1201" s="112"/>
      <c r="T1201" s="112"/>
      <c r="U1201" s="112"/>
      <c r="V1201" s="112"/>
      <c r="W1201" s="112"/>
      <c r="X1201" s="112"/>
      <c r="Y1201" s="112"/>
      <c r="Z1201" s="112"/>
      <c r="AA1201" s="112"/>
      <c r="AB1201" s="112"/>
      <c r="AC1201" s="112"/>
      <c r="AD1201" s="112"/>
      <c r="AE1201" s="112"/>
      <c r="AF1201" s="112"/>
      <c r="AG1201" s="112"/>
      <c r="AH1201" s="112"/>
      <c r="AI1201" s="112"/>
      <c r="AJ1201" s="112"/>
      <c r="AK1201" s="112"/>
      <c r="AL1201" s="112"/>
      <c r="AM1201" s="112"/>
      <c r="AN1201" s="112"/>
      <c r="AO1201" s="112"/>
      <c r="AP1201" s="112"/>
      <c r="AQ1201" s="112"/>
      <c r="AR1201" s="112"/>
    </row>
    <row r="1202" spans="1:44" ht="12.75" customHeight="1" x14ac:dyDescent="0.25">
      <c r="A1202" s="236"/>
      <c r="B1202" s="236"/>
      <c r="C1202" s="298"/>
      <c r="D1202" s="300"/>
      <c r="E1202" s="300"/>
      <c r="F1202" s="300"/>
      <c r="G1202" s="300"/>
      <c r="H1202" s="300"/>
      <c r="I1202" s="236"/>
      <c r="J1202" s="112"/>
      <c r="K1202" s="112"/>
      <c r="L1202" s="112"/>
      <c r="M1202" s="112"/>
      <c r="N1202" s="112"/>
      <c r="O1202" s="112"/>
      <c r="P1202" s="112"/>
      <c r="Q1202" s="112"/>
      <c r="R1202" s="112"/>
      <c r="S1202" s="112"/>
      <c r="T1202" s="112"/>
      <c r="U1202" s="112"/>
      <c r="V1202" s="112"/>
      <c r="W1202" s="112"/>
      <c r="X1202" s="112"/>
      <c r="Y1202" s="112"/>
      <c r="Z1202" s="112"/>
      <c r="AA1202" s="112"/>
      <c r="AB1202" s="112"/>
      <c r="AC1202" s="112"/>
      <c r="AD1202" s="112"/>
      <c r="AE1202" s="112"/>
      <c r="AF1202" s="112"/>
      <c r="AG1202" s="112"/>
      <c r="AH1202" s="112"/>
      <c r="AI1202" s="112"/>
      <c r="AJ1202" s="112"/>
      <c r="AK1202" s="112"/>
      <c r="AL1202" s="112"/>
      <c r="AM1202" s="112"/>
      <c r="AN1202" s="112"/>
      <c r="AO1202" s="112"/>
      <c r="AP1202" s="112"/>
      <c r="AQ1202" s="112"/>
      <c r="AR1202" s="112"/>
    </row>
    <row r="1203" spans="1:44" ht="12.75" customHeight="1" x14ac:dyDescent="0.25">
      <c r="A1203" s="236"/>
      <c r="B1203" s="236"/>
      <c r="C1203" s="298"/>
      <c r="D1203" s="300"/>
      <c r="E1203" s="300"/>
      <c r="F1203" s="300"/>
      <c r="G1203" s="300"/>
      <c r="H1203" s="300"/>
      <c r="I1203" s="236"/>
      <c r="J1203" s="112"/>
      <c r="K1203" s="112"/>
      <c r="L1203" s="112"/>
      <c r="M1203" s="112"/>
      <c r="N1203" s="112"/>
      <c r="O1203" s="112"/>
      <c r="P1203" s="112"/>
      <c r="Q1203" s="112"/>
      <c r="R1203" s="112"/>
      <c r="S1203" s="112"/>
      <c r="T1203" s="112"/>
      <c r="U1203" s="112"/>
      <c r="V1203" s="112"/>
      <c r="W1203" s="112"/>
      <c r="X1203" s="112"/>
      <c r="Y1203" s="112"/>
      <c r="Z1203" s="112"/>
      <c r="AA1203" s="112"/>
      <c r="AB1203" s="112"/>
      <c r="AC1203" s="112"/>
      <c r="AD1203" s="112"/>
      <c r="AE1203" s="112"/>
      <c r="AF1203" s="112"/>
      <c r="AG1203" s="112"/>
      <c r="AH1203" s="112"/>
      <c r="AI1203" s="112"/>
      <c r="AJ1203" s="112"/>
      <c r="AK1203" s="112"/>
      <c r="AL1203" s="112"/>
      <c r="AM1203" s="112"/>
      <c r="AN1203" s="112"/>
      <c r="AO1203" s="112"/>
      <c r="AP1203" s="112"/>
      <c r="AQ1203" s="112"/>
      <c r="AR1203" s="112"/>
    </row>
    <row r="1204" spans="1:44" ht="12.75" customHeight="1" x14ac:dyDescent="0.25">
      <c r="A1204" s="236"/>
      <c r="B1204" s="236"/>
      <c r="C1204" s="298"/>
      <c r="D1204" s="300"/>
      <c r="E1204" s="300"/>
      <c r="F1204" s="300"/>
      <c r="G1204" s="300"/>
      <c r="H1204" s="300"/>
      <c r="I1204" s="236"/>
      <c r="J1204" s="112"/>
      <c r="K1204" s="112"/>
      <c r="L1204" s="112"/>
      <c r="M1204" s="112"/>
      <c r="N1204" s="112"/>
      <c r="O1204" s="112"/>
      <c r="P1204" s="112"/>
      <c r="Q1204" s="112"/>
      <c r="R1204" s="112"/>
      <c r="S1204" s="112"/>
      <c r="T1204" s="112"/>
      <c r="U1204" s="112"/>
      <c r="V1204" s="112"/>
      <c r="W1204" s="112"/>
      <c r="X1204" s="112"/>
      <c r="Y1204" s="112"/>
      <c r="Z1204" s="112"/>
      <c r="AA1204" s="112"/>
      <c r="AB1204" s="112"/>
      <c r="AC1204" s="112"/>
      <c r="AD1204" s="112"/>
      <c r="AE1204" s="112"/>
      <c r="AF1204" s="112"/>
      <c r="AG1204" s="112"/>
      <c r="AH1204" s="112"/>
      <c r="AI1204" s="112"/>
      <c r="AJ1204" s="112"/>
      <c r="AK1204" s="112"/>
      <c r="AL1204" s="112"/>
      <c r="AM1204" s="112"/>
      <c r="AN1204" s="112"/>
      <c r="AO1204" s="112"/>
      <c r="AP1204" s="112"/>
      <c r="AQ1204" s="112"/>
      <c r="AR1204" s="112"/>
    </row>
    <row r="1205" spans="1:44" ht="12.75" customHeight="1" x14ac:dyDescent="0.25">
      <c r="A1205" s="236"/>
      <c r="B1205" s="236"/>
      <c r="C1205" s="298"/>
      <c r="D1205" s="300"/>
      <c r="E1205" s="300"/>
      <c r="F1205" s="300"/>
      <c r="G1205" s="300"/>
      <c r="H1205" s="300"/>
      <c r="I1205" s="236"/>
      <c r="J1205" s="112"/>
      <c r="K1205" s="112"/>
      <c r="L1205" s="112"/>
      <c r="M1205" s="112"/>
      <c r="N1205" s="112"/>
      <c r="O1205" s="112"/>
      <c r="P1205" s="112"/>
      <c r="Q1205" s="112"/>
      <c r="R1205" s="112"/>
      <c r="S1205" s="112"/>
      <c r="T1205" s="112"/>
      <c r="U1205" s="112"/>
      <c r="V1205" s="112"/>
      <c r="W1205" s="112"/>
      <c r="X1205" s="112"/>
      <c r="Y1205" s="112"/>
      <c r="Z1205" s="112"/>
      <c r="AA1205" s="112"/>
      <c r="AB1205" s="112"/>
      <c r="AC1205" s="112"/>
      <c r="AD1205" s="112"/>
      <c r="AE1205" s="112"/>
      <c r="AF1205" s="112"/>
      <c r="AG1205" s="112"/>
      <c r="AH1205" s="112"/>
      <c r="AI1205" s="112"/>
      <c r="AJ1205" s="112"/>
      <c r="AK1205" s="112"/>
      <c r="AL1205" s="112"/>
      <c r="AM1205" s="112"/>
      <c r="AN1205" s="112"/>
      <c r="AO1205" s="112"/>
      <c r="AP1205" s="112"/>
      <c r="AQ1205" s="112"/>
      <c r="AR1205" s="112"/>
    </row>
    <row r="1206" spans="1:44" ht="12.75" customHeight="1" x14ac:dyDescent="0.25">
      <c r="A1206" s="236"/>
      <c r="B1206" s="236"/>
      <c r="C1206" s="298"/>
      <c r="D1206" s="300"/>
      <c r="E1206" s="300"/>
      <c r="F1206" s="300"/>
      <c r="G1206" s="300"/>
      <c r="H1206" s="300"/>
      <c r="I1206" s="236"/>
      <c r="J1206" s="112"/>
      <c r="K1206" s="112"/>
      <c r="L1206" s="112"/>
      <c r="M1206" s="112"/>
      <c r="N1206" s="112"/>
      <c r="O1206" s="112"/>
      <c r="P1206" s="112"/>
      <c r="Q1206" s="112"/>
      <c r="R1206" s="112"/>
      <c r="S1206" s="112"/>
      <c r="T1206" s="112"/>
      <c r="U1206" s="112"/>
      <c r="V1206" s="112"/>
      <c r="W1206" s="112"/>
      <c r="X1206" s="112"/>
      <c r="Y1206" s="112"/>
      <c r="Z1206" s="112"/>
      <c r="AA1206" s="112"/>
      <c r="AB1206" s="112"/>
      <c r="AC1206" s="112"/>
      <c r="AD1206" s="112"/>
      <c r="AE1206" s="112"/>
      <c r="AF1206" s="112"/>
      <c r="AG1206" s="112"/>
      <c r="AH1206" s="112"/>
      <c r="AI1206" s="112"/>
      <c r="AJ1206" s="112"/>
      <c r="AK1206" s="112"/>
      <c r="AL1206" s="112"/>
      <c r="AM1206" s="112"/>
      <c r="AN1206" s="112"/>
      <c r="AO1206" s="112"/>
      <c r="AP1206" s="112"/>
      <c r="AQ1206" s="112"/>
      <c r="AR1206" s="112"/>
    </row>
    <row r="1207" spans="1:44" ht="12.75" customHeight="1" x14ac:dyDescent="0.25">
      <c r="A1207" s="236"/>
      <c r="B1207" s="236"/>
      <c r="C1207" s="298"/>
      <c r="D1207" s="300"/>
      <c r="E1207" s="300"/>
      <c r="F1207" s="300"/>
      <c r="G1207" s="300"/>
      <c r="H1207" s="300"/>
      <c r="I1207" s="236"/>
      <c r="J1207" s="112"/>
      <c r="K1207" s="112"/>
      <c r="L1207" s="112"/>
      <c r="M1207" s="112"/>
      <c r="N1207" s="112"/>
      <c r="O1207" s="112"/>
      <c r="P1207" s="112"/>
      <c r="Q1207" s="112"/>
      <c r="R1207" s="112"/>
      <c r="S1207" s="112"/>
      <c r="T1207" s="112"/>
      <c r="U1207" s="112"/>
      <c r="V1207" s="112"/>
      <c r="W1207" s="112"/>
      <c r="X1207" s="112"/>
      <c r="Y1207" s="112"/>
      <c r="Z1207" s="112"/>
      <c r="AA1207" s="112"/>
      <c r="AB1207" s="112"/>
      <c r="AC1207" s="112"/>
      <c r="AD1207" s="112"/>
      <c r="AE1207" s="112"/>
      <c r="AF1207" s="112"/>
      <c r="AG1207" s="112"/>
      <c r="AH1207" s="112"/>
      <c r="AI1207" s="112"/>
      <c r="AJ1207" s="112"/>
      <c r="AK1207" s="112"/>
      <c r="AL1207" s="112"/>
      <c r="AM1207" s="112"/>
      <c r="AN1207" s="112"/>
      <c r="AO1207" s="112"/>
      <c r="AP1207" s="112"/>
      <c r="AQ1207" s="112"/>
      <c r="AR1207" s="112"/>
    </row>
    <row r="1208" spans="1:44" ht="12.75" customHeight="1" x14ac:dyDescent="0.25">
      <c r="A1208" s="236"/>
      <c r="B1208" s="236"/>
      <c r="C1208" s="298"/>
      <c r="D1208" s="300"/>
      <c r="E1208" s="300"/>
      <c r="F1208" s="300"/>
      <c r="G1208" s="300"/>
      <c r="H1208" s="300"/>
      <c r="I1208" s="236"/>
      <c r="J1208" s="112"/>
      <c r="K1208" s="112"/>
      <c r="L1208" s="112"/>
      <c r="M1208" s="112"/>
      <c r="N1208" s="112"/>
      <c r="O1208" s="112"/>
      <c r="P1208" s="112"/>
      <c r="Q1208" s="112"/>
      <c r="R1208" s="112"/>
      <c r="S1208" s="112"/>
      <c r="T1208" s="112"/>
      <c r="U1208" s="112"/>
      <c r="V1208" s="112"/>
      <c r="W1208" s="112"/>
      <c r="X1208" s="112"/>
      <c r="Y1208" s="112"/>
      <c r="Z1208" s="112"/>
      <c r="AA1208" s="112"/>
      <c r="AB1208" s="112"/>
      <c r="AC1208" s="112"/>
      <c r="AD1208" s="112"/>
      <c r="AE1208" s="112"/>
      <c r="AF1208" s="112"/>
      <c r="AG1208" s="112"/>
      <c r="AH1208" s="112"/>
      <c r="AI1208" s="112"/>
      <c r="AJ1208" s="112"/>
      <c r="AK1208" s="112"/>
      <c r="AL1208" s="112"/>
      <c r="AM1208" s="112"/>
      <c r="AN1208" s="112"/>
      <c r="AO1208" s="112"/>
      <c r="AP1208" s="112"/>
      <c r="AQ1208" s="112"/>
      <c r="AR1208" s="112"/>
    </row>
    <row r="1209" spans="1:44" ht="12.75" customHeight="1" x14ac:dyDescent="0.25">
      <c r="A1209" s="236"/>
      <c r="B1209" s="236"/>
      <c r="C1209" s="298"/>
      <c r="D1209" s="300"/>
      <c r="E1209" s="300"/>
      <c r="F1209" s="300"/>
      <c r="G1209" s="300"/>
      <c r="H1209" s="300"/>
      <c r="I1209" s="236"/>
      <c r="J1209" s="112"/>
      <c r="K1209" s="112"/>
      <c r="L1209" s="112"/>
      <c r="M1209" s="112"/>
      <c r="N1209" s="112"/>
      <c r="O1209" s="112"/>
      <c r="P1209" s="112"/>
      <c r="Q1209" s="112"/>
      <c r="R1209" s="112"/>
      <c r="S1209" s="112"/>
      <c r="T1209" s="112"/>
      <c r="U1209" s="112"/>
      <c r="V1209" s="112"/>
      <c r="W1209" s="112"/>
      <c r="X1209" s="112"/>
      <c r="Y1209" s="112"/>
      <c r="Z1209" s="112"/>
      <c r="AA1209" s="112"/>
      <c r="AB1209" s="112"/>
      <c r="AC1209" s="112"/>
      <c r="AD1209" s="112"/>
      <c r="AE1209" s="112"/>
      <c r="AF1209" s="112"/>
      <c r="AG1209" s="112"/>
      <c r="AH1209" s="112"/>
      <c r="AI1209" s="112"/>
      <c r="AJ1209" s="112"/>
      <c r="AK1209" s="112"/>
      <c r="AL1209" s="112"/>
      <c r="AM1209" s="112"/>
      <c r="AN1209" s="112"/>
      <c r="AO1209" s="112"/>
      <c r="AP1209" s="112"/>
      <c r="AQ1209" s="112"/>
      <c r="AR1209" s="112"/>
    </row>
    <row r="1210" spans="1:44" ht="12.75" customHeight="1" x14ac:dyDescent="0.25">
      <c r="A1210" s="236"/>
      <c r="B1210" s="236"/>
      <c r="C1210" s="298"/>
      <c r="D1210" s="300"/>
      <c r="E1210" s="300"/>
      <c r="F1210" s="300"/>
      <c r="G1210" s="300"/>
      <c r="H1210" s="300"/>
      <c r="I1210" s="236"/>
      <c r="J1210" s="112"/>
      <c r="K1210" s="112"/>
      <c r="L1210" s="112"/>
      <c r="M1210" s="112"/>
      <c r="N1210" s="112"/>
      <c r="O1210" s="112"/>
      <c r="P1210" s="112"/>
      <c r="Q1210" s="112"/>
      <c r="R1210" s="112"/>
      <c r="S1210" s="112"/>
      <c r="T1210" s="112"/>
      <c r="U1210" s="112"/>
      <c r="V1210" s="112"/>
      <c r="W1210" s="112"/>
      <c r="X1210" s="112"/>
      <c r="Y1210" s="112"/>
      <c r="Z1210" s="112"/>
      <c r="AA1210" s="112"/>
      <c r="AB1210" s="112"/>
      <c r="AC1210" s="112"/>
      <c r="AD1210" s="112"/>
      <c r="AE1210" s="112"/>
      <c r="AF1210" s="112"/>
      <c r="AG1210" s="112"/>
      <c r="AH1210" s="112"/>
      <c r="AI1210" s="112"/>
      <c r="AJ1210" s="112"/>
      <c r="AK1210" s="112"/>
      <c r="AL1210" s="112"/>
      <c r="AM1210" s="112"/>
      <c r="AN1210" s="112"/>
      <c r="AO1210" s="112"/>
      <c r="AP1210" s="112"/>
      <c r="AQ1210" s="112"/>
      <c r="AR1210" s="112"/>
    </row>
    <row r="1211" spans="1:44" ht="12.75" customHeight="1" x14ac:dyDescent="0.25">
      <c r="A1211" s="236"/>
      <c r="B1211" s="236"/>
      <c r="C1211" s="298"/>
      <c r="D1211" s="300"/>
      <c r="E1211" s="300"/>
      <c r="F1211" s="300"/>
      <c r="G1211" s="300"/>
      <c r="H1211" s="300"/>
      <c r="I1211" s="236"/>
      <c r="J1211" s="112"/>
      <c r="K1211" s="112"/>
      <c r="L1211" s="112"/>
      <c r="M1211" s="112"/>
      <c r="N1211" s="112"/>
      <c r="O1211" s="112"/>
      <c r="P1211" s="112"/>
      <c r="Q1211" s="112"/>
      <c r="R1211" s="112"/>
      <c r="S1211" s="112"/>
      <c r="T1211" s="112"/>
      <c r="U1211" s="112"/>
      <c r="V1211" s="112"/>
      <c r="W1211" s="112"/>
      <c r="X1211" s="112"/>
      <c r="Y1211" s="112"/>
      <c r="Z1211" s="112"/>
      <c r="AA1211" s="112"/>
      <c r="AB1211" s="112"/>
      <c r="AC1211" s="112"/>
      <c r="AD1211" s="112"/>
      <c r="AE1211" s="112"/>
      <c r="AF1211" s="112"/>
      <c r="AG1211" s="112"/>
      <c r="AH1211" s="112"/>
      <c r="AI1211" s="112"/>
      <c r="AJ1211" s="112"/>
      <c r="AK1211" s="112"/>
      <c r="AL1211" s="112"/>
      <c r="AM1211" s="112"/>
      <c r="AN1211" s="112"/>
      <c r="AO1211" s="112"/>
      <c r="AP1211" s="112"/>
      <c r="AQ1211" s="112"/>
      <c r="AR1211" s="112"/>
    </row>
    <row r="1212" spans="1:44" ht="12.75" customHeight="1" x14ac:dyDescent="0.25">
      <c r="A1212" s="236"/>
      <c r="B1212" s="236"/>
      <c r="C1212" s="298"/>
      <c r="D1212" s="300"/>
      <c r="E1212" s="300"/>
      <c r="F1212" s="300"/>
      <c r="G1212" s="300"/>
      <c r="H1212" s="300"/>
      <c r="I1212" s="236"/>
      <c r="J1212" s="112"/>
      <c r="K1212" s="112"/>
      <c r="L1212" s="112"/>
      <c r="M1212" s="112"/>
      <c r="N1212" s="112"/>
      <c r="O1212" s="112"/>
      <c r="P1212" s="112"/>
      <c r="Q1212" s="112"/>
      <c r="R1212" s="112"/>
      <c r="S1212" s="112"/>
      <c r="T1212" s="112"/>
      <c r="U1212" s="112"/>
      <c r="V1212" s="112"/>
      <c r="W1212" s="112"/>
      <c r="X1212" s="112"/>
      <c r="Y1212" s="112"/>
      <c r="Z1212" s="112"/>
      <c r="AA1212" s="112"/>
      <c r="AB1212" s="112"/>
      <c r="AC1212" s="112"/>
      <c r="AD1212" s="112"/>
      <c r="AE1212" s="112"/>
      <c r="AF1212" s="112"/>
      <c r="AG1212" s="112"/>
      <c r="AH1212" s="112"/>
      <c r="AI1212" s="112"/>
      <c r="AJ1212" s="112"/>
      <c r="AK1212" s="112"/>
      <c r="AL1212" s="112"/>
      <c r="AM1212" s="112"/>
      <c r="AN1212" s="112"/>
      <c r="AO1212" s="112"/>
      <c r="AP1212" s="112"/>
      <c r="AQ1212" s="112"/>
      <c r="AR1212" s="112"/>
    </row>
    <row r="1213" spans="1:44" ht="12.75" customHeight="1" x14ac:dyDescent="0.25">
      <c r="A1213" s="236"/>
      <c r="B1213" s="236"/>
      <c r="C1213" s="298"/>
      <c r="D1213" s="300"/>
      <c r="E1213" s="300"/>
      <c r="F1213" s="300"/>
      <c r="G1213" s="300"/>
      <c r="H1213" s="300"/>
      <c r="I1213" s="236"/>
      <c r="J1213" s="112"/>
      <c r="K1213" s="112"/>
      <c r="L1213" s="112"/>
      <c r="M1213" s="112"/>
      <c r="N1213" s="112"/>
      <c r="O1213" s="112"/>
      <c r="P1213" s="112"/>
      <c r="Q1213" s="112"/>
      <c r="R1213" s="112"/>
      <c r="S1213" s="112"/>
      <c r="T1213" s="112"/>
      <c r="U1213" s="112"/>
      <c r="V1213" s="112"/>
      <c r="W1213" s="112"/>
      <c r="X1213" s="112"/>
      <c r="Y1213" s="112"/>
      <c r="Z1213" s="112"/>
      <c r="AA1213" s="112"/>
      <c r="AB1213" s="112"/>
      <c r="AC1213" s="112"/>
      <c r="AD1213" s="112"/>
      <c r="AE1213" s="112"/>
      <c r="AF1213" s="112"/>
      <c r="AG1213" s="112"/>
      <c r="AH1213" s="112"/>
      <c r="AI1213" s="112"/>
      <c r="AJ1213" s="112"/>
      <c r="AK1213" s="112"/>
      <c r="AL1213" s="112"/>
      <c r="AM1213" s="112"/>
      <c r="AN1213" s="112"/>
      <c r="AO1213" s="112"/>
      <c r="AP1213" s="112"/>
      <c r="AQ1213" s="112"/>
      <c r="AR1213" s="112"/>
    </row>
    <row r="1214" spans="1:44" ht="12.75" customHeight="1" x14ac:dyDescent="0.25">
      <c r="A1214" s="236"/>
      <c r="B1214" s="236"/>
      <c r="C1214" s="298"/>
      <c r="D1214" s="300"/>
      <c r="E1214" s="300"/>
      <c r="F1214" s="300"/>
      <c r="G1214" s="300"/>
      <c r="H1214" s="300"/>
      <c r="I1214" s="236"/>
      <c r="J1214" s="112"/>
      <c r="K1214" s="112"/>
      <c r="L1214" s="112"/>
      <c r="M1214" s="112"/>
      <c r="N1214" s="112"/>
      <c r="O1214" s="112"/>
      <c r="P1214" s="112"/>
      <c r="Q1214" s="112"/>
      <c r="R1214" s="112"/>
      <c r="S1214" s="112"/>
      <c r="T1214" s="112"/>
      <c r="U1214" s="112"/>
      <c r="V1214" s="112"/>
      <c r="W1214" s="112"/>
      <c r="X1214" s="112"/>
      <c r="Y1214" s="112"/>
      <c r="Z1214" s="112"/>
      <c r="AA1214" s="112"/>
      <c r="AB1214" s="112"/>
      <c r="AC1214" s="112"/>
      <c r="AD1214" s="112"/>
      <c r="AE1214" s="112"/>
      <c r="AF1214" s="112"/>
      <c r="AG1214" s="112"/>
      <c r="AH1214" s="112"/>
      <c r="AI1214" s="112"/>
      <c r="AJ1214" s="112"/>
      <c r="AK1214" s="112"/>
      <c r="AL1214" s="112"/>
      <c r="AM1214" s="112"/>
      <c r="AN1214" s="112"/>
      <c r="AO1214" s="112"/>
      <c r="AP1214" s="112"/>
      <c r="AQ1214" s="112"/>
      <c r="AR1214" s="112"/>
    </row>
    <row r="1215" spans="1:44" ht="12.75" customHeight="1" x14ac:dyDescent="0.25">
      <c r="A1215" s="236"/>
      <c r="B1215" s="236"/>
      <c r="C1215" s="298"/>
      <c r="D1215" s="300"/>
      <c r="E1215" s="300"/>
      <c r="F1215" s="300"/>
      <c r="G1215" s="300"/>
      <c r="H1215" s="300"/>
      <c r="I1215" s="236"/>
      <c r="J1215" s="112"/>
      <c r="K1215" s="112"/>
      <c r="L1215" s="112"/>
      <c r="M1215" s="112"/>
      <c r="N1215" s="112"/>
      <c r="O1215" s="112"/>
      <c r="P1215" s="112"/>
      <c r="Q1215" s="112"/>
      <c r="R1215" s="112"/>
      <c r="S1215" s="112"/>
      <c r="T1215" s="112"/>
      <c r="U1215" s="112"/>
      <c r="V1215" s="112"/>
      <c r="W1215" s="112"/>
      <c r="X1215" s="112"/>
      <c r="Y1215" s="112"/>
      <c r="Z1215" s="112"/>
      <c r="AA1215" s="112"/>
      <c r="AB1215" s="112"/>
      <c r="AC1215" s="112"/>
      <c r="AD1215" s="112"/>
      <c r="AE1215" s="112"/>
      <c r="AF1215" s="112"/>
      <c r="AG1215" s="112"/>
      <c r="AH1215" s="112"/>
      <c r="AI1215" s="112"/>
      <c r="AJ1215" s="112"/>
      <c r="AK1215" s="112"/>
      <c r="AL1215" s="112"/>
      <c r="AM1215" s="112"/>
      <c r="AN1215" s="112"/>
      <c r="AO1215" s="112"/>
      <c r="AP1215" s="112"/>
      <c r="AQ1215" s="112"/>
      <c r="AR1215" s="112"/>
    </row>
    <row r="1216" spans="1:44" ht="12.75" customHeight="1" x14ac:dyDescent="0.25">
      <c r="A1216" s="236"/>
      <c r="B1216" s="236"/>
      <c r="C1216" s="298"/>
      <c r="D1216" s="300"/>
      <c r="E1216" s="300"/>
      <c r="F1216" s="300"/>
      <c r="G1216" s="300"/>
      <c r="H1216" s="300"/>
      <c r="I1216" s="236"/>
      <c r="J1216" s="112"/>
      <c r="K1216" s="112"/>
      <c r="L1216" s="112"/>
      <c r="M1216" s="112"/>
      <c r="N1216" s="112"/>
      <c r="O1216" s="112"/>
      <c r="P1216" s="112"/>
      <c r="Q1216" s="112"/>
      <c r="R1216" s="112"/>
      <c r="S1216" s="112"/>
      <c r="T1216" s="112"/>
      <c r="U1216" s="112"/>
      <c r="V1216" s="112"/>
      <c r="W1216" s="112"/>
      <c r="X1216" s="112"/>
      <c r="Y1216" s="112"/>
      <c r="Z1216" s="112"/>
      <c r="AA1216" s="112"/>
      <c r="AB1216" s="112"/>
      <c r="AC1216" s="112"/>
      <c r="AD1216" s="112"/>
      <c r="AE1216" s="112"/>
      <c r="AF1216" s="112"/>
      <c r="AG1216" s="112"/>
      <c r="AH1216" s="112"/>
      <c r="AI1216" s="112"/>
      <c r="AJ1216" s="112"/>
      <c r="AK1216" s="112"/>
      <c r="AL1216" s="112"/>
      <c r="AM1216" s="112"/>
      <c r="AN1216" s="112"/>
      <c r="AO1216" s="112"/>
      <c r="AP1216" s="112"/>
      <c r="AQ1216" s="112"/>
      <c r="AR1216" s="112"/>
    </row>
  </sheetData>
  <customSheetViews>
    <customSheetView guid="{A3FC2C64-8F18-4E91-812D-1C0A223CFD0E}" scale="85" fitToPage="1" topLeftCell="A129">
      <selection activeCell="S145" sqref="S145"/>
      <rowBreaks count="1" manualBreakCount="1">
        <brk id="386" max="16383" man="1"/>
      </rowBreaks>
      <colBreaks count="1" manualBreakCount="1">
        <brk id="17" max="1048575" man="1"/>
      </colBreaks>
      <pageMargins left="0.70866141732283472" right="0.70866141732283472" top="0.74803149606299213" bottom="0.74803149606299213" header="0" footer="0"/>
      <pageSetup paperSize="8" scale="72" fitToHeight="0" orientation="landscape" cellComments="asDisplayed" errors="dash" r:id="rId1"/>
    </customSheetView>
    <customSheetView guid="{445B5084-4AA9-4766-BDF3-F081BD99834E}" scale="85" showPageBreaks="1" fitToPage="1" printArea="1" topLeftCell="A127">
      <selection activeCell="A154" sqref="A154:Q154"/>
      <rowBreaks count="1" manualBreakCount="1">
        <brk id="386" max="16383" man="1"/>
      </rowBreaks>
      <colBreaks count="1" manualBreakCount="1">
        <brk id="17" max="1048575" man="1"/>
      </colBreaks>
      <pageMargins left="0.70866141732283472" right="0.70866141732283472" top="0.74803149606299213" bottom="0.74803149606299213" header="0" footer="0"/>
      <pageSetup paperSize="8" scale="72" fitToHeight="0" orientation="landscape" cellComments="asDisplayed" errors="dash" r:id="rId2"/>
    </customSheetView>
    <customSheetView guid="{AA74D617-46A2-4FDC-94DA-407647126A6B}" scale="80" showPageBreaks="1" fitToPage="1" printArea="1" topLeftCell="A13">
      <selection activeCell="E31" sqref="E31"/>
      <rowBreaks count="1" manualBreakCount="1">
        <brk id="401" max="16383" man="1"/>
      </rowBreaks>
      <colBreaks count="1" manualBreakCount="1">
        <brk id="17" max="1048575" man="1"/>
      </colBreaks>
      <pageMargins left="0.70866141732283472" right="0.70866141732283472" top="0.74803149606299213" bottom="0.74803149606299213" header="0" footer="0"/>
      <pageSetup paperSize="8" scale="46" fitToHeight="0" orientation="landscape" cellComments="asDisplayed" errors="dash" r:id="rId3"/>
    </customSheetView>
  </customSheetViews>
  <mergeCells count="527">
    <mergeCell ref="A1:Q2"/>
    <mergeCell ref="B185:B188"/>
    <mergeCell ref="G180:G184"/>
    <mergeCell ref="F180:F184"/>
    <mergeCell ref="E180:E184"/>
    <mergeCell ref="D180:D184"/>
    <mergeCell ref="C180:C184"/>
    <mergeCell ref="B180:B184"/>
    <mergeCell ref="B155:B159"/>
    <mergeCell ref="G164:G168"/>
    <mergeCell ref="F164:F168"/>
    <mergeCell ref="E164:E168"/>
    <mergeCell ref="D164:D168"/>
    <mergeCell ref="P3:Q3"/>
    <mergeCell ref="N3:O3"/>
    <mergeCell ref="L3:M3"/>
    <mergeCell ref="J3:K3"/>
    <mergeCell ref="D79:D83"/>
    <mergeCell ref="E79:E83"/>
    <mergeCell ref="F79:F83"/>
    <mergeCell ref="E185:E188"/>
    <mergeCell ref="P142:Q142"/>
    <mergeCell ref="A94:A103"/>
    <mergeCell ref="B127:B131"/>
    <mergeCell ref="G94:G98"/>
    <mergeCell ref="C94:C98"/>
    <mergeCell ref="B94:B98"/>
    <mergeCell ref="E99:E103"/>
    <mergeCell ref="D112:D116"/>
    <mergeCell ref="G99:G103"/>
    <mergeCell ref="F99:F103"/>
    <mergeCell ref="A112:A136"/>
    <mergeCell ref="F94:F98"/>
    <mergeCell ref="E94:E98"/>
    <mergeCell ref="B132:B136"/>
    <mergeCell ref="C132:C136"/>
    <mergeCell ref="D132:D136"/>
    <mergeCell ref="E132:E136"/>
    <mergeCell ref="F132:F136"/>
    <mergeCell ref="G132:G136"/>
    <mergeCell ref="D99:D103"/>
    <mergeCell ref="F122:F126"/>
    <mergeCell ref="E112:E116"/>
    <mergeCell ref="G122:G126"/>
    <mergeCell ref="C99:C103"/>
    <mergeCell ref="B99:B103"/>
    <mergeCell ref="G127:G131"/>
    <mergeCell ref="F127:F131"/>
    <mergeCell ref="P289:Q289"/>
    <mergeCell ref="C112:C116"/>
    <mergeCell ref="B112:B116"/>
    <mergeCell ref="G144:G148"/>
    <mergeCell ref="F144:F148"/>
    <mergeCell ref="E144:E148"/>
    <mergeCell ref="D144:D148"/>
    <mergeCell ref="C144:C148"/>
    <mergeCell ref="B144:B148"/>
    <mergeCell ref="F117:F121"/>
    <mergeCell ref="G117:G121"/>
    <mergeCell ref="G112:G116"/>
    <mergeCell ref="F112:F116"/>
    <mergeCell ref="G240:G243"/>
    <mergeCell ref="B230:B234"/>
    <mergeCell ref="G212:G216"/>
    <mergeCell ref="F212:F216"/>
    <mergeCell ref="E212:E216"/>
    <mergeCell ref="J142:K142"/>
    <mergeCell ref="L142:M142"/>
    <mergeCell ref="B235:B239"/>
    <mergeCell ref="E117:E121"/>
    <mergeCell ref="E127:E131"/>
    <mergeCell ref="D127:D131"/>
    <mergeCell ref="D160:D163"/>
    <mergeCell ref="N142:O142"/>
    <mergeCell ref="B296:B299"/>
    <mergeCell ref="C296:C299"/>
    <mergeCell ref="D296:D299"/>
    <mergeCell ref="E296:E299"/>
    <mergeCell ref="F296:F299"/>
    <mergeCell ref="G296:G299"/>
    <mergeCell ref="L194:M194"/>
    <mergeCell ref="N194:O194"/>
    <mergeCell ref="L205:M205"/>
    <mergeCell ref="N205:O205"/>
    <mergeCell ref="E240:E243"/>
    <mergeCell ref="D240:D243"/>
    <mergeCell ref="C240:C243"/>
    <mergeCell ref="B240:B243"/>
    <mergeCell ref="F235:F239"/>
    <mergeCell ref="E235:E239"/>
    <mergeCell ref="J289:K289"/>
    <mergeCell ref="L289:M289"/>
    <mergeCell ref="N289:O289"/>
    <mergeCell ref="F160:F163"/>
    <mergeCell ref="E160:E163"/>
    <mergeCell ref="B152:C152"/>
    <mergeCell ref="E155:E159"/>
    <mergeCell ref="D155:D159"/>
    <mergeCell ref="A286:Q286"/>
    <mergeCell ref="A287:Q287"/>
    <mergeCell ref="B300:B304"/>
    <mergeCell ref="C300:C304"/>
    <mergeCell ref="D300:D304"/>
    <mergeCell ref="E300:E304"/>
    <mergeCell ref="F300:F304"/>
    <mergeCell ref="G300:G304"/>
    <mergeCell ref="D217:D221"/>
    <mergeCell ref="E200:E203"/>
    <mergeCell ref="F200:F203"/>
    <mergeCell ref="G200:G203"/>
    <mergeCell ref="D235:D239"/>
    <mergeCell ref="C217:C221"/>
    <mergeCell ref="B217:B221"/>
    <mergeCell ref="D212:D216"/>
    <mergeCell ref="C235:C239"/>
    <mergeCell ref="G217:G221"/>
    <mergeCell ref="F217:F221"/>
    <mergeCell ref="A224:Q224"/>
    <mergeCell ref="B200:B203"/>
    <mergeCell ref="C200:C203"/>
    <mergeCell ref="J30:K30"/>
    <mergeCell ref="L30:M30"/>
    <mergeCell ref="N30:O30"/>
    <mergeCell ref="P30:Q30"/>
    <mergeCell ref="E9:E12"/>
    <mergeCell ref="C13:C16"/>
    <mergeCell ref="B13:B16"/>
    <mergeCell ref="G21:G24"/>
    <mergeCell ref="F21:F24"/>
    <mergeCell ref="E21:E24"/>
    <mergeCell ref="D21:D24"/>
    <mergeCell ref="F25:F28"/>
    <mergeCell ref="I29:Q29"/>
    <mergeCell ref="F17:F20"/>
    <mergeCell ref="G17:G20"/>
    <mergeCell ref="G9:G12"/>
    <mergeCell ref="F9:F12"/>
    <mergeCell ref="C25:C28"/>
    <mergeCell ref="B25:B28"/>
    <mergeCell ref="A44:Q44"/>
    <mergeCell ref="F32:F36"/>
    <mergeCell ref="B46:C46"/>
    <mergeCell ref="I46:Q46"/>
    <mergeCell ref="A49:A83"/>
    <mergeCell ref="C54:C58"/>
    <mergeCell ref="B54:B58"/>
    <mergeCell ref="G49:G53"/>
    <mergeCell ref="F49:F53"/>
    <mergeCell ref="E49:E53"/>
    <mergeCell ref="D49:D53"/>
    <mergeCell ref="C49:C53"/>
    <mergeCell ref="B69:B73"/>
    <mergeCell ref="C59:C63"/>
    <mergeCell ref="B59:B63"/>
    <mergeCell ref="F37:F41"/>
    <mergeCell ref="G37:G41"/>
    <mergeCell ref="D74:D78"/>
    <mergeCell ref="G69:G73"/>
    <mergeCell ref="E54:E58"/>
    <mergeCell ref="D54:D58"/>
    <mergeCell ref="D64:D68"/>
    <mergeCell ref="G59:G63"/>
    <mergeCell ref="F59:F63"/>
    <mergeCell ref="J92:K92"/>
    <mergeCell ref="L92:M92"/>
    <mergeCell ref="N92:O92"/>
    <mergeCell ref="P92:Q92"/>
    <mergeCell ref="C74:C78"/>
    <mergeCell ref="B74:B78"/>
    <mergeCell ref="B79:B83"/>
    <mergeCell ref="C79:C83"/>
    <mergeCell ref="A45:Q45"/>
    <mergeCell ref="A90:Q90"/>
    <mergeCell ref="A89:Q89"/>
    <mergeCell ref="P47:Q47"/>
    <mergeCell ref="A86:Q86"/>
    <mergeCell ref="G64:G68"/>
    <mergeCell ref="F64:F68"/>
    <mergeCell ref="E64:E68"/>
    <mergeCell ref="G79:G83"/>
    <mergeCell ref="J47:K47"/>
    <mergeCell ref="L47:M47"/>
    <mergeCell ref="N47:O47"/>
    <mergeCell ref="D59:D63"/>
    <mergeCell ref="G74:G78"/>
    <mergeCell ref="F74:F78"/>
    <mergeCell ref="E74:E78"/>
    <mergeCell ref="A5:A28"/>
    <mergeCell ref="A32:A41"/>
    <mergeCell ref="B37:B41"/>
    <mergeCell ref="C37:C41"/>
    <mergeCell ref="D37:D41"/>
    <mergeCell ref="E37:E41"/>
    <mergeCell ref="C21:C24"/>
    <mergeCell ref="B21:B24"/>
    <mergeCell ref="E17:E20"/>
    <mergeCell ref="E5:E8"/>
    <mergeCell ref="D5:D8"/>
    <mergeCell ref="C5:C8"/>
    <mergeCell ref="B5:B8"/>
    <mergeCell ref="E32:E36"/>
    <mergeCell ref="D32:D36"/>
    <mergeCell ref="C32:C36"/>
    <mergeCell ref="G5:G8"/>
    <mergeCell ref="F5:F8"/>
    <mergeCell ref="D9:D12"/>
    <mergeCell ref="C9:C12"/>
    <mergeCell ref="B9:B12"/>
    <mergeCell ref="B17:B20"/>
    <mergeCell ref="C17:C20"/>
    <mergeCell ref="D17:D20"/>
    <mergeCell ref="B32:B36"/>
    <mergeCell ref="G25:G28"/>
    <mergeCell ref="E25:E28"/>
    <mergeCell ref="D25:D28"/>
    <mergeCell ref="G13:G16"/>
    <mergeCell ref="F13:F16"/>
    <mergeCell ref="E13:E16"/>
    <mergeCell ref="D13:D16"/>
    <mergeCell ref="G32:G36"/>
    <mergeCell ref="E59:E63"/>
    <mergeCell ref="F69:F73"/>
    <mergeCell ref="E69:E73"/>
    <mergeCell ref="D69:D73"/>
    <mergeCell ref="F155:F159"/>
    <mergeCell ref="A207:A221"/>
    <mergeCell ref="C212:C216"/>
    <mergeCell ref="B212:B216"/>
    <mergeCell ref="J194:K194"/>
    <mergeCell ref="F185:F188"/>
    <mergeCell ref="D185:D188"/>
    <mergeCell ref="F176:F179"/>
    <mergeCell ref="A176:A188"/>
    <mergeCell ref="C185:C188"/>
    <mergeCell ref="E176:E179"/>
    <mergeCell ref="D176:D179"/>
    <mergeCell ref="G176:G179"/>
    <mergeCell ref="J205:K205"/>
    <mergeCell ref="G155:G159"/>
    <mergeCell ref="C155:C159"/>
    <mergeCell ref="G160:G163"/>
    <mergeCell ref="C164:C168"/>
    <mergeCell ref="B164:B168"/>
    <mergeCell ref="I173:Q173"/>
    <mergeCell ref="D200:D203"/>
    <mergeCell ref="A226:Q226"/>
    <mergeCell ref="A225:Q225"/>
    <mergeCell ref="P205:Q205"/>
    <mergeCell ref="D207:D211"/>
    <mergeCell ref="C207:C211"/>
    <mergeCell ref="B207:B211"/>
    <mergeCell ref="F207:F211"/>
    <mergeCell ref="E207:E211"/>
    <mergeCell ref="E217:E221"/>
    <mergeCell ref="G207:G211"/>
    <mergeCell ref="C230:C234"/>
    <mergeCell ref="I341:Q341"/>
    <mergeCell ref="A340:Q340"/>
    <mergeCell ref="B227:C227"/>
    <mergeCell ref="I227:Q227"/>
    <mergeCell ref="J228:K228"/>
    <mergeCell ref="L228:M228"/>
    <mergeCell ref="N228:O228"/>
    <mergeCell ref="P228:Q228"/>
    <mergeCell ref="A253:Q253"/>
    <mergeCell ref="A252:Q252"/>
    <mergeCell ref="A251:Q251"/>
    <mergeCell ref="G235:G239"/>
    <mergeCell ref="A283:Q283"/>
    <mergeCell ref="A284:Q284"/>
    <mergeCell ref="A285:Q285"/>
    <mergeCell ref="F240:F243"/>
    <mergeCell ref="L267:M267"/>
    <mergeCell ref="N267:O267"/>
    <mergeCell ref="P267:Q267"/>
    <mergeCell ref="A269:A280"/>
    <mergeCell ref="A292:A304"/>
    <mergeCell ref="B288:C288"/>
    <mergeCell ref="G230:G234"/>
    <mergeCell ref="E269:E272"/>
    <mergeCell ref="B49:B53"/>
    <mergeCell ref="G54:G58"/>
    <mergeCell ref="F54:F58"/>
    <mergeCell ref="J153:K153"/>
    <mergeCell ref="L153:M153"/>
    <mergeCell ref="D94:D98"/>
    <mergeCell ref="A108:Q108"/>
    <mergeCell ref="A107:Q107"/>
    <mergeCell ref="A106:Q106"/>
    <mergeCell ref="A88:Q88"/>
    <mergeCell ref="A87:Q87"/>
    <mergeCell ref="C64:C68"/>
    <mergeCell ref="B64:B68"/>
    <mergeCell ref="C69:C73"/>
    <mergeCell ref="P194:Q194"/>
    <mergeCell ref="A196:A203"/>
    <mergeCell ref="B196:B199"/>
    <mergeCell ref="C196:C199"/>
    <mergeCell ref="D196:D199"/>
    <mergeCell ref="E196:E199"/>
    <mergeCell ref="F230:F234"/>
    <mergeCell ref="E230:E234"/>
    <mergeCell ref="D230:D234"/>
    <mergeCell ref="N153:O153"/>
    <mergeCell ref="P153:Q153"/>
    <mergeCell ref="I152:Q152"/>
    <mergeCell ref="A151:Q151"/>
    <mergeCell ref="J110:K110"/>
    <mergeCell ref="L110:M110"/>
    <mergeCell ref="N110:O110"/>
    <mergeCell ref="P110:Q110"/>
    <mergeCell ref="I109:Q109"/>
    <mergeCell ref="B109:C109"/>
    <mergeCell ref="A138:Q138"/>
    <mergeCell ref="A139:Q139"/>
    <mergeCell ref="A140:Q140"/>
    <mergeCell ref="A141:Q141"/>
    <mergeCell ref="A144:A148"/>
    <mergeCell ref="C127:C131"/>
    <mergeCell ref="E122:E126"/>
    <mergeCell ref="D122:D126"/>
    <mergeCell ref="C122:C126"/>
    <mergeCell ref="B122:B126"/>
    <mergeCell ref="B117:B121"/>
    <mergeCell ref="C117:C121"/>
    <mergeCell ref="D117:D121"/>
    <mergeCell ref="C374:C378"/>
    <mergeCell ref="D374:D378"/>
    <mergeCell ref="E374:E378"/>
    <mergeCell ref="F374:F378"/>
    <mergeCell ref="F196:F199"/>
    <mergeCell ref="G196:G199"/>
    <mergeCell ref="A155:A168"/>
    <mergeCell ref="C176:C179"/>
    <mergeCell ref="B176:B179"/>
    <mergeCell ref="A192:Q192"/>
    <mergeCell ref="A191:Q191"/>
    <mergeCell ref="J174:K174"/>
    <mergeCell ref="L174:M174"/>
    <mergeCell ref="N174:O174"/>
    <mergeCell ref="P174:Q174"/>
    <mergeCell ref="C160:C163"/>
    <mergeCell ref="B160:B163"/>
    <mergeCell ref="G185:G188"/>
    <mergeCell ref="A172:Q172"/>
    <mergeCell ref="A171:Q171"/>
    <mergeCell ref="B173:C173"/>
    <mergeCell ref="B269:B272"/>
    <mergeCell ref="C269:C272"/>
    <mergeCell ref="D269:D272"/>
    <mergeCell ref="A389:Q389"/>
    <mergeCell ref="A390:Q390"/>
    <mergeCell ref="J392:K392"/>
    <mergeCell ref="L392:M392"/>
    <mergeCell ref="N392:O392"/>
    <mergeCell ref="P392:Q392"/>
    <mergeCell ref="A394:A411"/>
    <mergeCell ref="B394:B397"/>
    <mergeCell ref="C394:C397"/>
    <mergeCell ref="D394:D397"/>
    <mergeCell ref="E394:E397"/>
    <mergeCell ref="F394:F397"/>
    <mergeCell ref="G394:G397"/>
    <mergeCell ref="B398:B402"/>
    <mergeCell ref="C398:C402"/>
    <mergeCell ref="D398:D402"/>
    <mergeCell ref="E398:E402"/>
    <mergeCell ref="F398:F402"/>
    <mergeCell ref="G398:G402"/>
    <mergeCell ref="B403:B407"/>
    <mergeCell ref="C403:C407"/>
    <mergeCell ref="D403:D407"/>
    <mergeCell ref="E403:E407"/>
    <mergeCell ref="F403:F407"/>
    <mergeCell ref="A359:A362"/>
    <mergeCell ref="A365:Q365"/>
    <mergeCell ref="I366:Q366"/>
    <mergeCell ref="G343:G346"/>
    <mergeCell ref="B347:B350"/>
    <mergeCell ref="C347:C350"/>
    <mergeCell ref="D347:D350"/>
    <mergeCell ref="E347:E350"/>
    <mergeCell ref="F347:F350"/>
    <mergeCell ref="G347:G350"/>
    <mergeCell ref="B351:B354"/>
    <mergeCell ref="C351:C354"/>
    <mergeCell ref="D351:D354"/>
    <mergeCell ref="E351:E354"/>
    <mergeCell ref="F351:F354"/>
    <mergeCell ref="G351:G354"/>
    <mergeCell ref="B356:C356"/>
    <mergeCell ref="I356:Q356"/>
    <mergeCell ref="J357:K357"/>
    <mergeCell ref="L357:M357"/>
    <mergeCell ref="N357:O357"/>
    <mergeCell ref="P357:Q357"/>
    <mergeCell ref="B359:B362"/>
    <mergeCell ref="C359:C362"/>
    <mergeCell ref="A415:Q415"/>
    <mergeCell ref="A414:Q414"/>
    <mergeCell ref="G403:G407"/>
    <mergeCell ref="B408:B411"/>
    <mergeCell ref="C408:C411"/>
    <mergeCell ref="D408:D411"/>
    <mergeCell ref="E408:E411"/>
    <mergeCell ref="F408:F411"/>
    <mergeCell ref="G408:G411"/>
    <mergeCell ref="A369:A386"/>
    <mergeCell ref="A257:A264"/>
    <mergeCell ref="B257:B260"/>
    <mergeCell ref="C257:C260"/>
    <mergeCell ref="D257:D260"/>
    <mergeCell ref="E257:E260"/>
    <mergeCell ref="F257:F260"/>
    <mergeCell ref="G257:G260"/>
    <mergeCell ref="B261:B264"/>
    <mergeCell ref="C261:C264"/>
    <mergeCell ref="D261:D264"/>
    <mergeCell ref="E261:E264"/>
    <mergeCell ref="F261:F264"/>
    <mergeCell ref="G261:G264"/>
    <mergeCell ref="B266:C266"/>
    <mergeCell ref="F277:F280"/>
    <mergeCell ref="G277:G280"/>
    <mergeCell ref="A311:Q311"/>
    <mergeCell ref="G369:G373"/>
    <mergeCell ref="A343:A354"/>
    <mergeCell ref="B343:B346"/>
    <mergeCell ref="C343:C346"/>
    <mergeCell ref="D343:D346"/>
    <mergeCell ref="E343:E346"/>
    <mergeCell ref="G273:G276"/>
    <mergeCell ref="B277:B280"/>
    <mergeCell ref="C277:C280"/>
    <mergeCell ref="D277:D280"/>
    <mergeCell ref="E277:E280"/>
    <mergeCell ref="B383:B386"/>
    <mergeCell ref="C383:C386"/>
    <mergeCell ref="D383:D386"/>
    <mergeCell ref="E383:E386"/>
    <mergeCell ref="F383:F386"/>
    <mergeCell ref="G383:G386"/>
    <mergeCell ref="F343:F346"/>
    <mergeCell ref="G374:G378"/>
    <mergeCell ref="B379:B382"/>
    <mergeCell ref="C379:C382"/>
    <mergeCell ref="D379:D382"/>
    <mergeCell ref="E379:E382"/>
    <mergeCell ref="F379:F382"/>
    <mergeCell ref="G379:G382"/>
    <mergeCell ref="D359:D362"/>
    <mergeCell ref="E359:E362"/>
    <mergeCell ref="F359:F362"/>
    <mergeCell ref="G359:G362"/>
    <mergeCell ref="B374:B378"/>
    <mergeCell ref="G244:G248"/>
    <mergeCell ref="F244:F248"/>
    <mergeCell ref="E244:E248"/>
    <mergeCell ref="D244:D248"/>
    <mergeCell ref="A312:Q312"/>
    <mergeCell ref="A313:Q313"/>
    <mergeCell ref="A314:Q314"/>
    <mergeCell ref="B315:C315"/>
    <mergeCell ref="I315:Q315"/>
    <mergeCell ref="I266:Q266"/>
    <mergeCell ref="J267:K267"/>
    <mergeCell ref="P255:Q255"/>
    <mergeCell ref="N255:O255"/>
    <mergeCell ref="L255:M255"/>
    <mergeCell ref="J255:K255"/>
    <mergeCell ref="A307:Q307"/>
    <mergeCell ref="A308:Q308"/>
    <mergeCell ref="F269:F272"/>
    <mergeCell ref="G269:G272"/>
    <mergeCell ref="B273:B276"/>
    <mergeCell ref="C273:C276"/>
    <mergeCell ref="D273:D276"/>
    <mergeCell ref="E273:E276"/>
    <mergeCell ref="F273:F276"/>
    <mergeCell ref="D369:D373"/>
    <mergeCell ref="E369:E373"/>
    <mergeCell ref="F369:F373"/>
    <mergeCell ref="A336:Q336"/>
    <mergeCell ref="A335:Q335"/>
    <mergeCell ref="G291:G295"/>
    <mergeCell ref="F291:F295"/>
    <mergeCell ref="E291:E295"/>
    <mergeCell ref="D291:D295"/>
    <mergeCell ref="C291:C295"/>
    <mergeCell ref="B291:B295"/>
    <mergeCell ref="A309:Q309"/>
    <mergeCell ref="E328:E332"/>
    <mergeCell ref="F328:F332"/>
    <mergeCell ref="G328:G332"/>
    <mergeCell ref="A310:Q310"/>
    <mergeCell ref="J316:K316"/>
    <mergeCell ref="L316:M316"/>
    <mergeCell ref="N316:O316"/>
    <mergeCell ref="P316:Q316"/>
    <mergeCell ref="G324:G327"/>
    <mergeCell ref="B328:B332"/>
    <mergeCell ref="C328:C332"/>
    <mergeCell ref="D328:D332"/>
    <mergeCell ref="C244:C248"/>
    <mergeCell ref="A230:A248"/>
    <mergeCell ref="B244:B248"/>
    <mergeCell ref="A391:Q391"/>
    <mergeCell ref="F323:F327"/>
    <mergeCell ref="E323:E327"/>
    <mergeCell ref="D323:D327"/>
    <mergeCell ref="C323:C327"/>
    <mergeCell ref="B323:B327"/>
    <mergeCell ref="F318:F322"/>
    <mergeCell ref="E318:E322"/>
    <mergeCell ref="D318:D322"/>
    <mergeCell ref="C318:C322"/>
    <mergeCell ref="B318:B322"/>
    <mergeCell ref="G318:G322"/>
    <mergeCell ref="A318:A332"/>
    <mergeCell ref="A337:Q337"/>
    <mergeCell ref="A338:Q338"/>
    <mergeCell ref="J367:K367"/>
    <mergeCell ref="L367:M367"/>
    <mergeCell ref="N367:O367"/>
    <mergeCell ref="P367:Q367"/>
    <mergeCell ref="B369:B373"/>
    <mergeCell ref="C369:C373"/>
  </mergeCells>
  <pageMargins left="0.70866141732283472" right="0.70866141732283472" top="0.74803149606299213" bottom="0.74803149606299213" header="0" footer="0"/>
  <pageSetup paperSize="8" scale="58" fitToHeight="0" orientation="landscape" cellComments="asDisplayed" errors="dash" r:id="rId4"/>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18"/>
  <sheetViews>
    <sheetView workbookViewId="0">
      <selection activeCell="H4" sqref="H4:H18"/>
    </sheetView>
  </sheetViews>
  <sheetFormatPr defaultColWidth="8.7109375" defaultRowHeight="12.75" x14ac:dyDescent="0.2"/>
  <cols>
    <col min="1" max="1" width="88.28515625" style="28" customWidth="1"/>
    <col min="2" max="2" width="12.5703125" style="28" bestFit="1" customWidth="1"/>
    <col min="3" max="3" width="12.28515625" style="28" bestFit="1" customWidth="1"/>
    <col min="4" max="4" width="11.7109375" style="28" bestFit="1" customWidth="1"/>
    <col min="5" max="5" width="12.5703125" style="28" bestFit="1" customWidth="1"/>
    <col min="6" max="6" width="12.28515625" style="28" bestFit="1" customWidth="1"/>
    <col min="7" max="7" width="11.7109375" style="28" bestFit="1" customWidth="1"/>
    <col min="8" max="8" width="12.5703125" style="28" bestFit="1" customWidth="1"/>
    <col min="9" max="9" width="12.28515625" style="28" bestFit="1" customWidth="1"/>
    <col min="10" max="10" width="11.7109375" style="28" bestFit="1" customWidth="1"/>
    <col min="11" max="11" width="12.5703125" style="28" bestFit="1" customWidth="1"/>
    <col min="12" max="12" width="12.28515625" style="28" bestFit="1" customWidth="1"/>
    <col min="13" max="13" width="11.7109375" style="28" bestFit="1" customWidth="1"/>
    <col min="14" max="16384" width="8.7109375" style="28"/>
  </cols>
  <sheetData>
    <row r="1" spans="1:44" customFormat="1" ht="12.75" customHeight="1" x14ac:dyDescent="0.25">
      <c r="A1" s="1" t="s">
        <v>257</v>
      </c>
      <c r="B1" s="2"/>
      <c r="C1" s="3"/>
      <c r="D1" s="4"/>
      <c r="E1" s="4"/>
      <c r="F1" s="4"/>
      <c r="G1" s="4"/>
      <c r="H1" s="4"/>
      <c r="I1" s="2"/>
      <c r="J1" s="6"/>
      <c r="K1" s="6"/>
      <c r="L1" s="6"/>
      <c r="M1" s="6"/>
      <c r="N1" s="6"/>
      <c r="O1" s="6"/>
      <c r="P1" s="6"/>
      <c r="Q1" s="6"/>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row>
    <row r="2" spans="1:44" customFormat="1" ht="12.75" customHeight="1" x14ac:dyDescent="0.25">
      <c r="A2" s="48"/>
      <c r="B2" s="5"/>
      <c r="C2" s="4"/>
      <c r="D2" s="4"/>
      <c r="E2" s="4"/>
      <c r="F2" s="4"/>
      <c r="G2" s="4"/>
      <c r="H2" s="4"/>
      <c r="I2" s="5"/>
      <c r="J2" s="6"/>
      <c r="K2" s="6"/>
      <c r="L2" s="6"/>
      <c r="M2" s="6"/>
      <c r="N2" s="6"/>
      <c r="O2" s="6"/>
      <c r="P2" s="6"/>
      <c r="Q2" s="6"/>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row>
    <row r="3" spans="1:44" s="27" customFormat="1" ht="28.15" customHeight="1" x14ac:dyDescent="0.2">
      <c r="A3" s="27" t="s">
        <v>244</v>
      </c>
      <c r="B3" s="29" t="s">
        <v>245</v>
      </c>
      <c r="C3" s="29" t="s">
        <v>249</v>
      </c>
      <c r="D3" s="29" t="s">
        <v>250</v>
      </c>
      <c r="E3" s="34" t="s">
        <v>246</v>
      </c>
      <c r="F3" s="34" t="s">
        <v>251</v>
      </c>
      <c r="G3" s="34" t="s">
        <v>252</v>
      </c>
      <c r="H3" s="39" t="s">
        <v>247</v>
      </c>
      <c r="I3" s="39" t="s">
        <v>253</v>
      </c>
      <c r="J3" s="39" t="s">
        <v>254</v>
      </c>
      <c r="K3" s="45" t="s">
        <v>248</v>
      </c>
      <c r="L3" s="45" t="s">
        <v>255</v>
      </c>
      <c r="M3" s="45" t="s">
        <v>256</v>
      </c>
    </row>
    <row r="4" spans="1:44" x14ac:dyDescent="0.2">
      <c r="A4" s="16" t="s">
        <v>222</v>
      </c>
      <c r="B4" s="30">
        <v>6500000</v>
      </c>
      <c r="C4" s="31">
        <v>1</v>
      </c>
      <c r="D4" s="31">
        <v>0</v>
      </c>
      <c r="E4" s="35">
        <v>6000000</v>
      </c>
      <c r="F4" s="36">
        <v>1</v>
      </c>
      <c r="G4" s="36">
        <v>0</v>
      </c>
      <c r="H4" s="40">
        <v>6000000</v>
      </c>
      <c r="I4" s="41">
        <v>1</v>
      </c>
      <c r="J4" s="41">
        <v>0</v>
      </c>
      <c r="K4" s="46" t="s">
        <v>84</v>
      </c>
      <c r="L4" s="46" t="s">
        <v>84</v>
      </c>
      <c r="M4" s="46" t="s">
        <v>84</v>
      </c>
    </row>
    <row r="5" spans="1:44" x14ac:dyDescent="0.2">
      <c r="A5" s="16" t="s">
        <v>221</v>
      </c>
      <c r="B5" s="30">
        <v>20000000</v>
      </c>
      <c r="C5" s="31">
        <v>0.8</v>
      </c>
      <c r="D5" s="31">
        <v>0.2</v>
      </c>
      <c r="E5" s="35">
        <f>ROUND(20000000*339815/301395,-5)</f>
        <v>22500000</v>
      </c>
      <c r="F5" s="36">
        <v>0.8</v>
      </c>
      <c r="G5" s="36">
        <v>0.2</v>
      </c>
      <c r="H5" s="40">
        <v>24500000</v>
      </c>
      <c r="I5" s="41">
        <v>0.8</v>
      </c>
      <c r="J5" s="41">
        <v>0.2</v>
      </c>
      <c r="K5" s="46" t="s">
        <v>84</v>
      </c>
      <c r="L5" s="46" t="s">
        <v>84</v>
      </c>
      <c r="M5" s="46" t="s">
        <v>84</v>
      </c>
    </row>
    <row r="6" spans="1:44" x14ac:dyDescent="0.2">
      <c r="A6" s="16" t="s">
        <v>220</v>
      </c>
      <c r="B6" s="32">
        <v>10000000</v>
      </c>
      <c r="C6" s="33">
        <v>0.96</v>
      </c>
      <c r="D6" s="33">
        <v>0.04</v>
      </c>
      <c r="E6" s="37">
        <v>9000000</v>
      </c>
      <c r="F6" s="38">
        <v>0.96</v>
      </c>
      <c r="G6" s="38">
        <v>0.04</v>
      </c>
      <c r="H6" s="42">
        <v>9000000</v>
      </c>
      <c r="I6" s="43">
        <v>0.96</v>
      </c>
      <c r="J6" s="43">
        <v>0.04</v>
      </c>
      <c r="K6" s="47" t="s">
        <v>84</v>
      </c>
      <c r="L6" s="47" t="s">
        <v>84</v>
      </c>
      <c r="M6" s="47" t="s">
        <v>84</v>
      </c>
    </row>
    <row r="7" spans="1:44" x14ac:dyDescent="0.2">
      <c r="A7" s="16" t="s">
        <v>219</v>
      </c>
      <c r="B7" s="30">
        <v>15500000</v>
      </c>
      <c r="C7" s="31">
        <v>0.7</v>
      </c>
      <c r="D7" s="31">
        <v>0.3</v>
      </c>
      <c r="E7" s="35">
        <v>15500000</v>
      </c>
      <c r="F7" s="36">
        <v>0.7</v>
      </c>
      <c r="G7" s="36">
        <v>0.3</v>
      </c>
      <c r="H7" s="40">
        <v>17500000</v>
      </c>
      <c r="I7" s="41">
        <v>0.7</v>
      </c>
      <c r="J7" s="41">
        <v>0.3</v>
      </c>
      <c r="K7" s="47" t="s">
        <v>84</v>
      </c>
      <c r="L7" s="47" t="s">
        <v>84</v>
      </c>
      <c r="M7" s="47" t="s">
        <v>84</v>
      </c>
    </row>
    <row r="8" spans="1:44" x14ac:dyDescent="0.2">
      <c r="A8" s="16" t="s">
        <v>218</v>
      </c>
      <c r="B8" s="32">
        <v>4000000</v>
      </c>
      <c r="C8" s="33">
        <v>1</v>
      </c>
      <c r="D8" s="33">
        <v>0</v>
      </c>
      <c r="E8" s="37">
        <v>4000000</v>
      </c>
      <c r="F8" s="38">
        <v>1</v>
      </c>
      <c r="G8" s="38">
        <v>0</v>
      </c>
      <c r="H8" s="42">
        <v>4000000</v>
      </c>
      <c r="I8" s="43">
        <v>1</v>
      </c>
      <c r="J8" s="43">
        <v>0</v>
      </c>
      <c r="K8" s="47" t="s">
        <v>84</v>
      </c>
      <c r="L8" s="47" t="s">
        <v>84</v>
      </c>
      <c r="M8" s="47" t="s">
        <v>84</v>
      </c>
    </row>
    <row r="9" spans="1:44" x14ac:dyDescent="0.2">
      <c r="A9" s="16" t="s">
        <v>217</v>
      </c>
      <c r="B9" s="32">
        <v>1500000</v>
      </c>
      <c r="C9" s="33">
        <v>0.4</v>
      </c>
      <c r="D9" s="33">
        <v>0.6</v>
      </c>
      <c r="E9" s="37">
        <v>1500000</v>
      </c>
      <c r="F9" s="38">
        <v>0.4</v>
      </c>
      <c r="G9" s="38">
        <v>0.6</v>
      </c>
      <c r="H9" s="42">
        <v>1500000</v>
      </c>
      <c r="I9" s="43">
        <v>0.4</v>
      </c>
      <c r="J9" s="43">
        <v>0.6</v>
      </c>
      <c r="K9" s="47" t="s">
        <v>84</v>
      </c>
      <c r="L9" s="47" t="s">
        <v>84</v>
      </c>
      <c r="M9" s="47" t="s">
        <v>84</v>
      </c>
    </row>
    <row r="10" spans="1:44" x14ac:dyDescent="0.2">
      <c r="A10" s="16" t="s">
        <v>216</v>
      </c>
      <c r="B10" s="30">
        <v>16000000</v>
      </c>
      <c r="C10" s="31">
        <v>0.4</v>
      </c>
      <c r="D10" s="31">
        <v>0.6</v>
      </c>
      <c r="E10" s="35">
        <v>15000000</v>
      </c>
      <c r="F10" s="36">
        <v>0.4</v>
      </c>
      <c r="G10" s="36">
        <v>0.6</v>
      </c>
      <c r="H10" s="40">
        <v>15000000</v>
      </c>
      <c r="I10" s="41">
        <v>0.4</v>
      </c>
      <c r="J10" s="41">
        <v>0.6</v>
      </c>
      <c r="K10" s="47" t="s">
        <v>84</v>
      </c>
      <c r="L10" s="47" t="s">
        <v>84</v>
      </c>
      <c r="M10" s="47" t="s">
        <v>84</v>
      </c>
    </row>
    <row r="11" spans="1:44" x14ac:dyDescent="0.2">
      <c r="A11" s="16" t="s">
        <v>215</v>
      </c>
      <c r="B11" s="30">
        <v>17000000</v>
      </c>
      <c r="C11" s="31">
        <v>0.7</v>
      </c>
      <c r="D11" s="31">
        <v>0.3</v>
      </c>
      <c r="E11" s="35">
        <v>16500000</v>
      </c>
      <c r="F11" s="36">
        <v>0.6</v>
      </c>
      <c r="G11" s="36">
        <v>0.4</v>
      </c>
      <c r="H11" s="40">
        <v>16500000</v>
      </c>
      <c r="I11" s="41">
        <v>0.6</v>
      </c>
      <c r="J11" s="41">
        <v>0.4</v>
      </c>
      <c r="K11" s="47" t="s">
        <v>84</v>
      </c>
      <c r="L11" s="47" t="s">
        <v>84</v>
      </c>
      <c r="M11" s="47" t="s">
        <v>84</v>
      </c>
    </row>
    <row r="12" spans="1:44" x14ac:dyDescent="0.2">
      <c r="A12" s="16" t="s">
        <v>214</v>
      </c>
      <c r="B12" s="30">
        <v>9000000</v>
      </c>
      <c r="C12" s="31">
        <v>0.7</v>
      </c>
      <c r="D12" s="31">
        <v>0.3</v>
      </c>
      <c r="E12" s="35">
        <f>ROUND(9000000*73076/66433,-6)</f>
        <v>10000000</v>
      </c>
      <c r="F12" s="36">
        <v>0.7</v>
      </c>
      <c r="G12" s="36">
        <v>0.3</v>
      </c>
      <c r="H12" s="40">
        <f>ROUND(9000000*73076/66433,-6)</f>
        <v>10000000</v>
      </c>
      <c r="I12" s="41">
        <v>0.7</v>
      </c>
      <c r="J12" s="41">
        <v>0.3</v>
      </c>
      <c r="K12" s="47" t="s">
        <v>84</v>
      </c>
      <c r="L12" s="47" t="s">
        <v>84</v>
      </c>
      <c r="M12" s="47" t="s">
        <v>84</v>
      </c>
    </row>
    <row r="13" spans="1:44" x14ac:dyDescent="0.2">
      <c r="A13" s="16" t="s">
        <v>213</v>
      </c>
      <c r="B13" s="30">
        <v>6750000</v>
      </c>
      <c r="C13" s="31">
        <v>0.2</v>
      </c>
      <c r="D13" s="31">
        <v>0.8</v>
      </c>
      <c r="E13" s="35">
        <v>7500000</v>
      </c>
      <c r="F13" s="36">
        <v>0.15</v>
      </c>
      <c r="G13" s="36">
        <v>0.85</v>
      </c>
      <c r="H13" s="40">
        <v>7000000</v>
      </c>
      <c r="I13" s="41">
        <v>0.15</v>
      </c>
      <c r="J13" s="41">
        <v>0.85</v>
      </c>
      <c r="K13" s="47" t="s">
        <v>84</v>
      </c>
      <c r="L13" s="47" t="s">
        <v>84</v>
      </c>
      <c r="M13" s="47" t="s">
        <v>84</v>
      </c>
    </row>
    <row r="14" spans="1:44" x14ac:dyDescent="0.2">
      <c r="A14" s="16" t="s">
        <v>212</v>
      </c>
      <c r="B14" s="30">
        <v>15400000</v>
      </c>
      <c r="C14" s="31">
        <v>0.7</v>
      </c>
      <c r="D14" s="31">
        <v>0.3</v>
      </c>
      <c r="E14" s="35">
        <v>13500000</v>
      </c>
      <c r="F14" s="36">
        <v>0.65</v>
      </c>
      <c r="G14" s="36">
        <v>0.35</v>
      </c>
      <c r="H14" s="40">
        <v>13000000</v>
      </c>
      <c r="I14" s="41">
        <v>0.65</v>
      </c>
      <c r="J14" s="41">
        <v>0.35</v>
      </c>
      <c r="K14" s="47" t="s">
        <v>84</v>
      </c>
      <c r="L14" s="47" t="s">
        <v>84</v>
      </c>
      <c r="M14" s="47" t="s">
        <v>84</v>
      </c>
    </row>
    <row r="15" spans="1:44" x14ac:dyDescent="0.2">
      <c r="A15" s="16" t="s">
        <v>211</v>
      </c>
      <c r="B15" s="30">
        <v>10000000</v>
      </c>
      <c r="C15" s="31">
        <v>0.6</v>
      </c>
      <c r="D15" s="31">
        <v>0.4</v>
      </c>
      <c r="E15" s="35">
        <v>11000000</v>
      </c>
      <c r="F15" s="36">
        <v>0.6</v>
      </c>
      <c r="G15" s="36">
        <v>0.4</v>
      </c>
      <c r="H15" s="40">
        <v>10500000</v>
      </c>
      <c r="I15" s="41">
        <v>0.6</v>
      </c>
      <c r="J15" s="41">
        <v>0.4</v>
      </c>
      <c r="K15" s="47" t="s">
        <v>84</v>
      </c>
      <c r="L15" s="47" t="s">
        <v>84</v>
      </c>
      <c r="M15" s="47" t="s">
        <v>84</v>
      </c>
    </row>
    <row r="16" spans="1:44" x14ac:dyDescent="0.2">
      <c r="A16" s="16" t="s">
        <v>210</v>
      </c>
      <c r="B16" s="30">
        <v>5170000</v>
      </c>
      <c r="C16" s="31">
        <v>0.2</v>
      </c>
      <c r="D16" s="31">
        <v>0.8</v>
      </c>
      <c r="E16" s="35">
        <v>1584000</v>
      </c>
      <c r="F16" s="36">
        <v>0.1</v>
      </c>
      <c r="G16" s="36">
        <v>0.9</v>
      </c>
      <c r="H16" s="113">
        <f>E16</f>
        <v>1584000</v>
      </c>
      <c r="I16" s="44">
        <v>0.1</v>
      </c>
      <c r="J16" s="44">
        <v>0.9</v>
      </c>
      <c r="K16" s="47" t="s">
        <v>84</v>
      </c>
      <c r="L16" s="47" t="s">
        <v>84</v>
      </c>
      <c r="M16" s="47" t="s">
        <v>84</v>
      </c>
    </row>
    <row r="17" spans="1:13" x14ac:dyDescent="0.2">
      <c r="A17" s="16" t="s">
        <v>209</v>
      </c>
      <c r="B17" s="30">
        <v>19413000</v>
      </c>
      <c r="C17" s="31">
        <v>0.4</v>
      </c>
      <c r="D17" s="31">
        <v>0.6</v>
      </c>
      <c r="E17" s="35">
        <v>21384000</v>
      </c>
      <c r="F17" s="36">
        <v>0.3</v>
      </c>
      <c r="G17" s="36">
        <v>0.7</v>
      </c>
      <c r="H17" s="113">
        <f>E17</f>
        <v>21384000</v>
      </c>
      <c r="I17" s="44">
        <v>0.3</v>
      </c>
      <c r="J17" s="44">
        <v>0.7</v>
      </c>
      <c r="K17" s="47" t="s">
        <v>84</v>
      </c>
      <c r="L17" s="47" t="s">
        <v>84</v>
      </c>
      <c r="M17" s="47" t="s">
        <v>84</v>
      </c>
    </row>
    <row r="18" spans="1:13" x14ac:dyDescent="0.2">
      <c r="A18" s="16" t="s">
        <v>208</v>
      </c>
      <c r="B18" s="30">
        <v>7549000</v>
      </c>
      <c r="C18" s="31">
        <v>0.4</v>
      </c>
      <c r="D18" s="31">
        <v>0.6</v>
      </c>
      <c r="E18" s="35">
        <v>16632000</v>
      </c>
      <c r="F18" s="36">
        <v>0.3</v>
      </c>
      <c r="G18" s="36">
        <v>0.7</v>
      </c>
      <c r="H18" s="113">
        <f>E18</f>
        <v>16632000</v>
      </c>
      <c r="I18" s="44">
        <v>0.3</v>
      </c>
      <c r="J18" s="44">
        <v>0.7</v>
      </c>
      <c r="K18" s="47" t="s">
        <v>84</v>
      </c>
      <c r="L18" s="47" t="s">
        <v>84</v>
      </c>
      <c r="M18" s="47" t="s">
        <v>84</v>
      </c>
    </row>
  </sheetData>
  <autoFilter ref="A3:M18" xr:uid="{00000000-0009-0000-0000-000002000000}"/>
  <customSheetViews>
    <customSheetView guid="{A3FC2C64-8F18-4E91-812D-1C0A223CFD0E}" showAutoFilter="1">
      <selection activeCell="H9" sqref="H9"/>
      <pageMargins left="0.7" right="0.7" top="0.75" bottom="0.75" header="0.3" footer="0.3"/>
      <autoFilter ref="A3:M18" xr:uid="{00000000-0000-0000-0000-000000000000}"/>
    </customSheetView>
    <customSheetView guid="{445B5084-4AA9-4766-BDF3-F081BD99834E}" showAutoFilter="1">
      <selection activeCell="C11" sqref="C11"/>
      <pageMargins left="0.7" right="0.7" top="0.75" bottom="0.75" header="0.3" footer="0.3"/>
      <autoFilter ref="A3:M18" xr:uid="{00000000-0000-0000-0000-000000000000}"/>
    </customSheetView>
    <customSheetView guid="{AA74D617-46A2-4FDC-94DA-407647126A6B}" showAutoFilter="1">
      <selection activeCell="H9" sqref="H9"/>
      <pageMargins left="0.7" right="0.7" top="0.75" bottom="0.75" header="0.3" footer="0.3"/>
      <autoFilter ref="A3:M18" xr:uid="{00000000-0000-0000-0000-000000000000}"/>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vt:lpstr>
      <vt:lpstr>PR LOGFRAME</vt:lpstr>
      <vt:lpstr>PR FUNDING</vt:lpstr>
      <vt:lpstr>'PR LOGFRAME'!Print_Area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Jean-Charles Rouge</dc:creator>
  <cp:lastModifiedBy>Jean-Charles Rouge</cp:lastModifiedBy>
  <cp:lastPrinted>2019-01-25T06:33:04Z</cp:lastPrinted>
  <dcterms:created xsi:type="dcterms:W3CDTF">2018-10-13T08:56:22Z</dcterms:created>
  <dcterms:modified xsi:type="dcterms:W3CDTF">2019-02-22T14:10:57Z</dcterms:modified>
</cp:coreProperties>
</file>