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CCCM Cluster\CCCM Cluster Reporting Tools\Monthly Tools\Acitvity Info-Camp Flow Combined\Camp Flow\September\"/>
    </mc:Choice>
  </mc:AlternateContent>
  <xr:revisionPtr revIDLastSave="0" documentId="13_ncr:1_{B8408754-6CB0-4767-8162-F47D6A167B82}" xr6:coauthVersionLast="41" xr6:coauthVersionMax="41" xr10:uidLastSave="{00000000-0000-0000-0000-000000000000}"/>
  <bookViews>
    <workbookView xWindow="-120" yWindow="-120" windowWidth="29040" windowHeight="15840" xr2:uid="{7AB2F42A-13C0-4C7A-AD26-954245BE34A9}"/>
  </bookViews>
  <sheets>
    <sheet name="September 2019" sheetId="1" r:id="rId1"/>
  </sheets>
  <externalReferences>
    <externalReference r:id="rId2"/>
    <externalReference r:id="rId3"/>
  </externalReferences>
  <definedNames>
    <definedName name="_xlnm._FilterDatabase" localSheetId="0" hidden="1">'September 2019'!$B$7:$Y$99</definedName>
    <definedName name="_xlnm.Print_Area" localSheetId="0">'September 2019'!$B$1:$Y$124</definedName>
    <definedName name="_xlnm.Print_Titles" localSheetId="0">'September 2019'!$7:$7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3" i="1" l="1"/>
  <c r="K113" i="1"/>
  <c r="J113" i="1"/>
  <c r="I113" i="1"/>
  <c r="L107" i="1"/>
  <c r="K107" i="1"/>
  <c r="J107" i="1"/>
  <c r="I107" i="1"/>
  <c r="L106" i="1"/>
  <c r="K106" i="1"/>
  <c r="J106" i="1"/>
  <c r="I106" i="1"/>
  <c r="L105" i="1"/>
  <c r="L124" i="1" s="1"/>
  <c r="K105" i="1"/>
  <c r="K124" i="1" s="1"/>
  <c r="J105" i="1"/>
  <c r="J124" i="1" s="1"/>
  <c r="I105" i="1"/>
  <c r="I124" i="1" s="1"/>
  <c r="Y98" i="1"/>
  <c r="X98" i="1"/>
  <c r="W98" i="1"/>
  <c r="V98" i="1"/>
  <c r="U98" i="1"/>
  <c r="T98" i="1"/>
  <c r="S98" i="1"/>
  <c r="R98" i="1"/>
  <c r="Q98" i="1"/>
  <c r="P98" i="1"/>
  <c r="O98" i="1"/>
  <c r="N98" i="1"/>
  <c r="M98" i="1"/>
  <c r="L98" i="1"/>
  <c r="K98" i="1"/>
  <c r="J98" i="1"/>
  <c r="I98" i="1"/>
  <c r="Y97" i="1"/>
  <c r="X97" i="1"/>
  <c r="W97" i="1"/>
  <c r="V97" i="1"/>
  <c r="U97" i="1"/>
  <c r="T97" i="1"/>
  <c r="S97" i="1"/>
  <c r="R97" i="1"/>
  <c r="Q97" i="1"/>
  <c r="P97" i="1"/>
  <c r="O97" i="1"/>
  <c r="N97" i="1"/>
  <c r="M97" i="1"/>
  <c r="L97" i="1"/>
  <c r="K97" i="1"/>
  <c r="J97" i="1"/>
  <c r="I97" i="1"/>
  <c r="Y96" i="1"/>
  <c r="X96" i="1"/>
  <c r="W96" i="1"/>
  <c r="V96" i="1"/>
  <c r="U96" i="1"/>
  <c r="T96" i="1"/>
  <c r="S96" i="1"/>
  <c r="R96" i="1"/>
  <c r="Q96" i="1"/>
  <c r="P96" i="1"/>
  <c r="O96" i="1"/>
  <c r="N96" i="1"/>
  <c r="M96" i="1"/>
  <c r="L96" i="1"/>
  <c r="K96" i="1"/>
  <c r="J96" i="1"/>
  <c r="I96" i="1"/>
  <c r="Y95" i="1"/>
  <c r="X95" i="1"/>
  <c r="W95" i="1"/>
  <c r="V95" i="1"/>
  <c r="U95" i="1"/>
  <c r="T95" i="1"/>
  <c r="S95" i="1"/>
  <c r="R95" i="1"/>
  <c r="Q95" i="1"/>
  <c r="P95" i="1"/>
  <c r="O95" i="1"/>
  <c r="N95" i="1"/>
  <c r="M95" i="1"/>
  <c r="L95" i="1"/>
  <c r="K95" i="1"/>
  <c r="J95" i="1"/>
  <c r="I95" i="1"/>
  <c r="Y92" i="1"/>
  <c r="X92" i="1"/>
  <c r="W92" i="1"/>
  <c r="V92" i="1"/>
  <c r="U92" i="1"/>
  <c r="T92" i="1"/>
  <c r="S92" i="1"/>
  <c r="R92" i="1"/>
  <c r="Q92" i="1"/>
  <c r="P92" i="1"/>
  <c r="O92" i="1"/>
  <c r="N92" i="1"/>
  <c r="M92" i="1"/>
  <c r="L92" i="1"/>
  <c r="K92" i="1"/>
  <c r="J92" i="1"/>
  <c r="I92" i="1"/>
  <c r="Y91" i="1"/>
  <c r="X91" i="1"/>
  <c r="W91" i="1"/>
  <c r="V91" i="1"/>
  <c r="U91" i="1"/>
  <c r="T91" i="1"/>
  <c r="S91" i="1"/>
  <c r="R91" i="1"/>
  <c r="Q91" i="1"/>
  <c r="P91" i="1"/>
  <c r="O91" i="1"/>
  <c r="N91" i="1"/>
  <c r="M91" i="1"/>
  <c r="L91" i="1"/>
  <c r="K91" i="1"/>
  <c r="J91" i="1"/>
  <c r="I91" i="1"/>
  <c r="Y90" i="1"/>
  <c r="X90" i="1"/>
  <c r="W90" i="1"/>
  <c r="V90" i="1"/>
  <c r="U90" i="1"/>
  <c r="T90" i="1"/>
  <c r="S90" i="1"/>
  <c r="R90" i="1"/>
  <c r="Q90" i="1"/>
  <c r="P90" i="1"/>
  <c r="O90" i="1"/>
  <c r="N90" i="1"/>
  <c r="M90" i="1"/>
  <c r="L90" i="1"/>
  <c r="K90" i="1"/>
  <c r="J90" i="1"/>
  <c r="I90" i="1"/>
  <c r="Y88" i="1"/>
  <c r="X88" i="1"/>
  <c r="W88" i="1"/>
  <c r="V88" i="1"/>
  <c r="U88" i="1"/>
  <c r="T88" i="1"/>
  <c r="S88" i="1"/>
  <c r="R88" i="1"/>
  <c r="Q88" i="1"/>
  <c r="P88" i="1"/>
  <c r="O88" i="1"/>
  <c r="N88" i="1"/>
  <c r="M88" i="1"/>
  <c r="L88" i="1"/>
  <c r="K88" i="1"/>
  <c r="J88" i="1"/>
  <c r="I88" i="1"/>
  <c r="Y87" i="1"/>
  <c r="X87" i="1"/>
  <c r="W87" i="1"/>
  <c r="V87" i="1"/>
  <c r="U87" i="1"/>
  <c r="T87" i="1"/>
  <c r="S87" i="1"/>
  <c r="R87" i="1"/>
  <c r="Q87" i="1"/>
  <c r="P87" i="1"/>
  <c r="O87" i="1"/>
  <c r="N87" i="1"/>
  <c r="M87" i="1"/>
  <c r="L87" i="1"/>
  <c r="K87" i="1"/>
  <c r="J87" i="1"/>
  <c r="I87" i="1"/>
  <c r="Y86" i="1"/>
  <c r="X86" i="1"/>
  <c r="W86" i="1"/>
  <c r="V86" i="1"/>
  <c r="U86" i="1"/>
  <c r="T86" i="1"/>
  <c r="S86" i="1"/>
  <c r="R86" i="1"/>
  <c r="Q86" i="1"/>
  <c r="P86" i="1"/>
  <c r="O86" i="1"/>
  <c r="N86" i="1"/>
  <c r="M86" i="1"/>
  <c r="L86" i="1"/>
  <c r="K86" i="1"/>
  <c r="J86" i="1"/>
  <c r="I86" i="1"/>
  <c r="Y85" i="1"/>
  <c r="X85" i="1"/>
  <c r="W85" i="1"/>
  <c r="V85" i="1"/>
  <c r="U85" i="1"/>
  <c r="T85" i="1"/>
  <c r="S85" i="1"/>
  <c r="R85" i="1"/>
  <c r="Q85" i="1"/>
  <c r="P85" i="1"/>
  <c r="O85" i="1"/>
  <c r="N85" i="1"/>
  <c r="M85" i="1"/>
  <c r="L85" i="1"/>
  <c r="K85" i="1"/>
  <c r="J85" i="1"/>
  <c r="I85" i="1"/>
  <c r="Y84" i="1"/>
  <c r="X84" i="1"/>
  <c r="W84" i="1"/>
  <c r="V84" i="1"/>
  <c r="U84" i="1"/>
  <c r="T84" i="1"/>
  <c r="S84" i="1"/>
  <c r="R84" i="1"/>
  <c r="Q84" i="1"/>
  <c r="P84" i="1"/>
  <c r="O84" i="1"/>
  <c r="N84" i="1"/>
  <c r="M84" i="1"/>
  <c r="L84" i="1"/>
  <c r="K84" i="1"/>
  <c r="J84" i="1"/>
  <c r="I84" i="1"/>
  <c r="Y81" i="1"/>
  <c r="X81" i="1"/>
  <c r="W81" i="1"/>
  <c r="V81" i="1"/>
  <c r="U81" i="1"/>
  <c r="T81" i="1"/>
  <c r="S81" i="1"/>
  <c r="R81" i="1"/>
  <c r="Q81" i="1"/>
  <c r="P81" i="1"/>
  <c r="O81" i="1"/>
  <c r="N81" i="1"/>
  <c r="M81" i="1"/>
  <c r="L81" i="1"/>
  <c r="K81" i="1"/>
  <c r="J81" i="1"/>
  <c r="I81" i="1"/>
  <c r="Y80" i="1"/>
  <c r="X80" i="1"/>
  <c r="W80" i="1"/>
  <c r="V80" i="1"/>
  <c r="U80" i="1"/>
  <c r="T80" i="1"/>
  <c r="S80" i="1"/>
  <c r="R80" i="1"/>
  <c r="Q80" i="1"/>
  <c r="P80" i="1"/>
  <c r="O80" i="1"/>
  <c r="N80" i="1"/>
  <c r="M80" i="1"/>
  <c r="L80" i="1"/>
  <c r="K80" i="1"/>
  <c r="J80" i="1"/>
  <c r="I80" i="1"/>
  <c r="Y79" i="1"/>
  <c r="X79" i="1"/>
  <c r="W79" i="1"/>
  <c r="V79" i="1"/>
  <c r="U79" i="1"/>
  <c r="T79" i="1"/>
  <c r="S79" i="1"/>
  <c r="R79" i="1"/>
  <c r="Q79" i="1"/>
  <c r="P79" i="1"/>
  <c r="O79" i="1"/>
  <c r="N79" i="1"/>
  <c r="M79" i="1"/>
  <c r="L79" i="1"/>
  <c r="K79" i="1"/>
  <c r="J79" i="1"/>
  <c r="I79" i="1"/>
  <c r="Y78" i="1"/>
  <c r="X78" i="1"/>
  <c r="W78" i="1"/>
  <c r="V78" i="1"/>
  <c r="U78" i="1"/>
  <c r="T78" i="1"/>
  <c r="S78" i="1"/>
  <c r="R78" i="1"/>
  <c r="Q78" i="1"/>
  <c r="P78" i="1"/>
  <c r="O78" i="1"/>
  <c r="N78" i="1"/>
  <c r="M78" i="1"/>
  <c r="L78" i="1"/>
  <c r="K78" i="1"/>
  <c r="J78" i="1"/>
  <c r="I78" i="1"/>
  <c r="Y77" i="1"/>
  <c r="X77" i="1"/>
  <c r="W77" i="1"/>
  <c r="V77" i="1"/>
  <c r="U77" i="1"/>
  <c r="T77" i="1"/>
  <c r="S77" i="1"/>
  <c r="R77" i="1"/>
  <c r="Q77" i="1"/>
  <c r="P77" i="1"/>
  <c r="O77" i="1"/>
  <c r="N77" i="1"/>
  <c r="M77" i="1"/>
  <c r="L77" i="1"/>
  <c r="K77" i="1"/>
  <c r="J77" i="1"/>
  <c r="I77" i="1"/>
  <c r="Y76" i="1"/>
  <c r="X76" i="1"/>
  <c r="W76" i="1"/>
  <c r="V76" i="1"/>
  <c r="U76" i="1"/>
  <c r="T76" i="1"/>
  <c r="S76" i="1"/>
  <c r="R76" i="1"/>
  <c r="Q76" i="1"/>
  <c r="P76" i="1"/>
  <c r="O76" i="1"/>
  <c r="N76" i="1"/>
  <c r="M76" i="1"/>
  <c r="L76" i="1"/>
  <c r="K76" i="1"/>
  <c r="J76" i="1"/>
  <c r="I76" i="1"/>
  <c r="Y75" i="1"/>
  <c r="X75" i="1"/>
  <c r="W75" i="1"/>
  <c r="V75" i="1"/>
  <c r="U75" i="1"/>
  <c r="T75" i="1"/>
  <c r="S75" i="1"/>
  <c r="R75" i="1"/>
  <c r="Q75" i="1"/>
  <c r="P75" i="1"/>
  <c r="O75" i="1"/>
  <c r="N75" i="1"/>
  <c r="M75" i="1"/>
  <c r="L75" i="1"/>
  <c r="K75" i="1"/>
  <c r="J75" i="1"/>
  <c r="I75" i="1"/>
  <c r="Y74" i="1"/>
  <c r="X74" i="1"/>
  <c r="W74" i="1"/>
  <c r="V74" i="1"/>
  <c r="U74" i="1"/>
  <c r="T74" i="1"/>
  <c r="S74" i="1"/>
  <c r="R74" i="1"/>
  <c r="Q74" i="1"/>
  <c r="P74" i="1"/>
  <c r="O74" i="1"/>
  <c r="N74" i="1"/>
  <c r="M74" i="1"/>
  <c r="L74" i="1"/>
  <c r="K74" i="1"/>
  <c r="J74" i="1"/>
  <c r="I74" i="1"/>
  <c r="Y73" i="1"/>
  <c r="X73" i="1"/>
  <c r="W73" i="1"/>
  <c r="V73" i="1"/>
  <c r="U73" i="1"/>
  <c r="T73" i="1"/>
  <c r="S73" i="1"/>
  <c r="R73" i="1"/>
  <c r="Q73" i="1"/>
  <c r="P73" i="1"/>
  <c r="O73" i="1"/>
  <c r="N73" i="1"/>
  <c r="M73" i="1"/>
  <c r="L73" i="1"/>
  <c r="K73" i="1"/>
  <c r="J73" i="1"/>
  <c r="I73" i="1"/>
  <c r="Y72" i="1"/>
  <c r="X72" i="1"/>
  <c r="W72" i="1"/>
  <c r="V72" i="1"/>
  <c r="U72" i="1"/>
  <c r="T72" i="1"/>
  <c r="S72" i="1"/>
  <c r="R72" i="1"/>
  <c r="Q72" i="1"/>
  <c r="P72" i="1"/>
  <c r="O72" i="1"/>
  <c r="N72" i="1"/>
  <c r="M72" i="1"/>
  <c r="L72" i="1"/>
  <c r="K72" i="1"/>
  <c r="J72" i="1"/>
  <c r="I72" i="1"/>
  <c r="Y71" i="1"/>
  <c r="X71" i="1"/>
  <c r="W71" i="1"/>
  <c r="V71" i="1"/>
  <c r="U71" i="1"/>
  <c r="T71" i="1"/>
  <c r="S71" i="1"/>
  <c r="R71" i="1"/>
  <c r="Q71" i="1"/>
  <c r="P71" i="1"/>
  <c r="O71" i="1"/>
  <c r="N71" i="1"/>
  <c r="M71" i="1"/>
  <c r="L71" i="1"/>
  <c r="K71" i="1"/>
  <c r="J71" i="1"/>
  <c r="I71" i="1"/>
  <c r="Y70" i="1"/>
  <c r="X70" i="1"/>
  <c r="W70" i="1"/>
  <c r="V70" i="1"/>
  <c r="U70" i="1"/>
  <c r="T70" i="1"/>
  <c r="S70" i="1"/>
  <c r="R70" i="1"/>
  <c r="Q70" i="1"/>
  <c r="P70" i="1"/>
  <c r="O70" i="1"/>
  <c r="N70" i="1"/>
  <c r="M70" i="1"/>
  <c r="L70" i="1"/>
  <c r="K70" i="1"/>
  <c r="J70" i="1"/>
  <c r="I70" i="1"/>
  <c r="Y69" i="1"/>
  <c r="X69" i="1"/>
  <c r="W69" i="1"/>
  <c r="V69" i="1"/>
  <c r="U69" i="1"/>
  <c r="T69" i="1"/>
  <c r="S69" i="1"/>
  <c r="R69" i="1"/>
  <c r="Q69" i="1"/>
  <c r="P69" i="1"/>
  <c r="O69" i="1"/>
  <c r="N69" i="1"/>
  <c r="M69" i="1"/>
  <c r="L69" i="1"/>
  <c r="K69" i="1"/>
  <c r="J69" i="1"/>
  <c r="I69" i="1"/>
  <c r="Y68" i="1"/>
  <c r="X68" i="1"/>
  <c r="W68" i="1"/>
  <c r="V68" i="1"/>
  <c r="U68" i="1"/>
  <c r="T68" i="1"/>
  <c r="S68" i="1"/>
  <c r="R68" i="1"/>
  <c r="Q68" i="1"/>
  <c r="P68" i="1"/>
  <c r="O68" i="1"/>
  <c r="N68" i="1"/>
  <c r="M68" i="1"/>
  <c r="L68" i="1"/>
  <c r="K68" i="1"/>
  <c r="J68" i="1"/>
  <c r="I68" i="1"/>
  <c r="Y67" i="1"/>
  <c r="X67" i="1"/>
  <c r="W67" i="1"/>
  <c r="V67" i="1"/>
  <c r="U67" i="1"/>
  <c r="T67" i="1"/>
  <c r="S67" i="1"/>
  <c r="R67" i="1"/>
  <c r="Q67" i="1"/>
  <c r="P67" i="1"/>
  <c r="O67" i="1"/>
  <c r="N67" i="1"/>
  <c r="M67" i="1"/>
  <c r="L67" i="1"/>
  <c r="K67" i="1"/>
  <c r="J67" i="1"/>
  <c r="I67" i="1"/>
  <c r="Y66" i="1"/>
  <c r="X66" i="1"/>
  <c r="W66" i="1"/>
  <c r="V66" i="1"/>
  <c r="U66" i="1"/>
  <c r="T66" i="1"/>
  <c r="S66" i="1"/>
  <c r="R66" i="1"/>
  <c r="Q66" i="1"/>
  <c r="P66" i="1"/>
  <c r="O66" i="1"/>
  <c r="N66" i="1"/>
  <c r="M66" i="1"/>
  <c r="L66" i="1"/>
  <c r="K66" i="1"/>
  <c r="J66" i="1"/>
  <c r="I66" i="1"/>
  <c r="Y64" i="1"/>
  <c r="X64" i="1"/>
  <c r="W64" i="1"/>
  <c r="V64" i="1"/>
  <c r="U64" i="1"/>
  <c r="T64" i="1"/>
  <c r="S64" i="1"/>
  <c r="R64" i="1"/>
  <c r="Q64" i="1"/>
  <c r="P64" i="1"/>
  <c r="O64" i="1"/>
  <c r="N64" i="1"/>
  <c r="M64" i="1"/>
  <c r="L64" i="1"/>
  <c r="K64" i="1"/>
  <c r="J64" i="1"/>
  <c r="I64" i="1"/>
  <c r="Y63" i="1"/>
  <c r="X63" i="1"/>
  <c r="W63" i="1"/>
  <c r="V63" i="1"/>
  <c r="U63" i="1"/>
  <c r="T63" i="1"/>
  <c r="S63" i="1"/>
  <c r="R63" i="1"/>
  <c r="Q63" i="1"/>
  <c r="P63" i="1"/>
  <c r="O63" i="1"/>
  <c r="N63" i="1"/>
  <c r="M63" i="1"/>
  <c r="L63" i="1"/>
  <c r="K63" i="1"/>
  <c r="J63" i="1"/>
  <c r="I63" i="1"/>
  <c r="Y62" i="1"/>
  <c r="X62" i="1"/>
  <c r="W62" i="1"/>
  <c r="V62" i="1"/>
  <c r="U62" i="1"/>
  <c r="T62" i="1"/>
  <c r="S62" i="1"/>
  <c r="R62" i="1"/>
  <c r="Q62" i="1"/>
  <c r="P62" i="1"/>
  <c r="O62" i="1"/>
  <c r="N62" i="1"/>
  <c r="M62" i="1"/>
  <c r="L62" i="1"/>
  <c r="K62" i="1"/>
  <c r="J62" i="1"/>
  <c r="I62" i="1"/>
  <c r="Y61" i="1"/>
  <c r="X61" i="1"/>
  <c r="W61" i="1"/>
  <c r="V61" i="1"/>
  <c r="U61" i="1"/>
  <c r="T61" i="1"/>
  <c r="S61" i="1"/>
  <c r="R61" i="1"/>
  <c r="Q61" i="1"/>
  <c r="P61" i="1"/>
  <c r="O61" i="1"/>
  <c r="N61" i="1"/>
  <c r="M61" i="1"/>
  <c r="L61" i="1"/>
  <c r="K61" i="1"/>
  <c r="J61" i="1"/>
  <c r="I61" i="1"/>
  <c r="Y60" i="1"/>
  <c r="X60" i="1"/>
  <c r="W60" i="1"/>
  <c r="V60" i="1"/>
  <c r="U60" i="1"/>
  <c r="T60" i="1"/>
  <c r="S60" i="1"/>
  <c r="R60" i="1"/>
  <c r="Q60" i="1"/>
  <c r="P60" i="1"/>
  <c r="O60" i="1"/>
  <c r="N60" i="1"/>
  <c r="M60" i="1"/>
  <c r="L60" i="1"/>
  <c r="K60" i="1"/>
  <c r="J60" i="1"/>
  <c r="I60" i="1"/>
  <c r="Y59" i="1"/>
  <c r="X59" i="1"/>
  <c r="W59" i="1"/>
  <c r="V59" i="1"/>
  <c r="U59" i="1"/>
  <c r="T59" i="1"/>
  <c r="S59" i="1"/>
  <c r="R59" i="1"/>
  <c r="Q59" i="1"/>
  <c r="P59" i="1"/>
  <c r="O59" i="1"/>
  <c r="N59" i="1"/>
  <c r="M59" i="1"/>
  <c r="L59" i="1"/>
  <c r="K59" i="1"/>
  <c r="J59" i="1"/>
  <c r="I59" i="1"/>
  <c r="Y58" i="1"/>
  <c r="X58" i="1"/>
  <c r="W58" i="1"/>
  <c r="V58" i="1"/>
  <c r="U58" i="1"/>
  <c r="T58" i="1"/>
  <c r="S58" i="1"/>
  <c r="R58" i="1"/>
  <c r="Q58" i="1"/>
  <c r="P58" i="1"/>
  <c r="O58" i="1"/>
  <c r="N58" i="1"/>
  <c r="M58" i="1"/>
  <c r="L58" i="1"/>
  <c r="K58" i="1"/>
  <c r="J58" i="1"/>
  <c r="I58" i="1"/>
  <c r="Y57" i="1"/>
  <c r="X57" i="1"/>
  <c r="W57" i="1"/>
  <c r="V57" i="1"/>
  <c r="U57" i="1"/>
  <c r="T57" i="1"/>
  <c r="S57" i="1"/>
  <c r="R57" i="1"/>
  <c r="Q57" i="1"/>
  <c r="P57" i="1"/>
  <c r="O57" i="1"/>
  <c r="N57" i="1"/>
  <c r="M57" i="1"/>
  <c r="L57" i="1"/>
  <c r="K57" i="1"/>
  <c r="J57" i="1"/>
  <c r="I57" i="1"/>
  <c r="Y56" i="1"/>
  <c r="X56" i="1"/>
  <c r="W56" i="1"/>
  <c r="V56" i="1"/>
  <c r="U56" i="1"/>
  <c r="T56" i="1"/>
  <c r="S56" i="1"/>
  <c r="R56" i="1"/>
  <c r="Q56" i="1"/>
  <c r="P56" i="1"/>
  <c r="O56" i="1"/>
  <c r="N56" i="1"/>
  <c r="M56" i="1"/>
  <c r="L56" i="1"/>
  <c r="K56" i="1"/>
  <c r="J56" i="1"/>
  <c r="I56" i="1"/>
  <c r="Y55" i="1"/>
  <c r="X55" i="1"/>
  <c r="W55" i="1"/>
  <c r="V55" i="1"/>
  <c r="U55" i="1"/>
  <c r="T55" i="1"/>
  <c r="S55" i="1"/>
  <c r="R55" i="1"/>
  <c r="Q55" i="1"/>
  <c r="P55" i="1"/>
  <c r="O55" i="1"/>
  <c r="N55" i="1"/>
  <c r="M55" i="1"/>
  <c r="L55" i="1"/>
  <c r="K55" i="1"/>
  <c r="J55" i="1"/>
  <c r="I55" i="1"/>
  <c r="Y54" i="1"/>
  <c r="X54" i="1"/>
  <c r="W54" i="1"/>
  <c r="V54" i="1"/>
  <c r="U54" i="1"/>
  <c r="T54" i="1"/>
  <c r="S54" i="1"/>
  <c r="R54" i="1"/>
  <c r="Q54" i="1"/>
  <c r="P54" i="1"/>
  <c r="O54" i="1"/>
  <c r="N54" i="1"/>
  <c r="M54" i="1"/>
  <c r="L54" i="1"/>
  <c r="K54" i="1"/>
  <c r="J54" i="1"/>
  <c r="I54" i="1"/>
  <c r="Y53" i="1"/>
  <c r="X53" i="1"/>
  <c r="W53" i="1"/>
  <c r="V53" i="1"/>
  <c r="U53" i="1"/>
  <c r="T53" i="1"/>
  <c r="S53" i="1"/>
  <c r="R53" i="1"/>
  <c r="Q53" i="1"/>
  <c r="P53" i="1"/>
  <c r="O53" i="1"/>
  <c r="N53" i="1"/>
  <c r="M53" i="1"/>
  <c r="L53" i="1"/>
  <c r="K53" i="1"/>
  <c r="J53" i="1"/>
  <c r="I53" i="1"/>
  <c r="Y52" i="1"/>
  <c r="X52" i="1"/>
  <c r="W52" i="1"/>
  <c r="V52" i="1"/>
  <c r="U52" i="1"/>
  <c r="T52" i="1"/>
  <c r="S52" i="1"/>
  <c r="R52" i="1"/>
  <c r="Q52" i="1"/>
  <c r="P52" i="1"/>
  <c r="O52" i="1"/>
  <c r="N52" i="1"/>
  <c r="M52" i="1"/>
  <c r="L52" i="1"/>
  <c r="K52" i="1"/>
  <c r="J52" i="1"/>
  <c r="I52" i="1"/>
  <c r="Y51" i="1"/>
  <c r="X51" i="1"/>
  <c r="W51" i="1"/>
  <c r="V51" i="1"/>
  <c r="U51" i="1"/>
  <c r="T51" i="1"/>
  <c r="S51" i="1"/>
  <c r="R51" i="1"/>
  <c r="Q51" i="1"/>
  <c r="P51" i="1"/>
  <c r="O51" i="1"/>
  <c r="N51" i="1"/>
  <c r="M51" i="1"/>
  <c r="L51" i="1"/>
  <c r="K51" i="1"/>
  <c r="J51" i="1"/>
  <c r="I51" i="1"/>
  <c r="Y49" i="1"/>
  <c r="X49" i="1"/>
  <c r="W49" i="1"/>
  <c r="V49" i="1"/>
  <c r="U49" i="1"/>
  <c r="T49" i="1"/>
  <c r="S49" i="1"/>
  <c r="R49" i="1"/>
  <c r="Q49" i="1"/>
  <c r="P49" i="1"/>
  <c r="O49" i="1"/>
  <c r="N49" i="1"/>
  <c r="M49" i="1"/>
  <c r="L49" i="1"/>
  <c r="K49" i="1"/>
  <c r="J49" i="1"/>
  <c r="I49" i="1"/>
  <c r="Y48" i="1"/>
  <c r="X48" i="1"/>
  <c r="W48" i="1"/>
  <c r="V48" i="1"/>
  <c r="U48" i="1"/>
  <c r="T48" i="1"/>
  <c r="S48" i="1"/>
  <c r="R48" i="1"/>
  <c r="Q48" i="1"/>
  <c r="P48" i="1"/>
  <c r="O48" i="1"/>
  <c r="N48" i="1"/>
  <c r="M48" i="1"/>
  <c r="L48" i="1"/>
  <c r="K48" i="1"/>
  <c r="J48" i="1"/>
  <c r="I48" i="1"/>
  <c r="Y47" i="1"/>
  <c r="X47" i="1"/>
  <c r="W47" i="1"/>
  <c r="V47" i="1"/>
  <c r="U47" i="1"/>
  <c r="T47" i="1"/>
  <c r="S47" i="1"/>
  <c r="R47" i="1"/>
  <c r="Q47" i="1"/>
  <c r="P47" i="1"/>
  <c r="O47" i="1"/>
  <c r="N47" i="1"/>
  <c r="M47" i="1"/>
  <c r="L47" i="1"/>
  <c r="K47" i="1"/>
  <c r="J47" i="1"/>
  <c r="I47" i="1"/>
  <c r="Y46" i="1"/>
  <c r="X46" i="1"/>
  <c r="W46" i="1"/>
  <c r="V46" i="1"/>
  <c r="U46" i="1"/>
  <c r="T46" i="1"/>
  <c r="S46" i="1"/>
  <c r="R46" i="1"/>
  <c r="Q46" i="1"/>
  <c r="P46" i="1"/>
  <c r="O46" i="1"/>
  <c r="N46" i="1"/>
  <c r="M46" i="1"/>
  <c r="L46" i="1"/>
  <c r="K46" i="1"/>
  <c r="J46" i="1"/>
  <c r="I46" i="1"/>
  <c r="Y45" i="1"/>
  <c r="X45" i="1"/>
  <c r="W45" i="1"/>
  <c r="V45" i="1"/>
  <c r="U45" i="1"/>
  <c r="T45" i="1"/>
  <c r="S45" i="1"/>
  <c r="R45" i="1"/>
  <c r="Q45" i="1"/>
  <c r="P45" i="1"/>
  <c r="O45" i="1"/>
  <c r="N45" i="1"/>
  <c r="M45" i="1"/>
  <c r="L45" i="1"/>
  <c r="K45" i="1"/>
  <c r="J45" i="1"/>
  <c r="I45" i="1"/>
  <c r="Y43" i="1"/>
  <c r="X43" i="1"/>
  <c r="W43" i="1"/>
  <c r="V43" i="1"/>
  <c r="U43" i="1"/>
  <c r="T43" i="1"/>
  <c r="S43" i="1"/>
  <c r="R43" i="1"/>
  <c r="Q43" i="1"/>
  <c r="P43" i="1"/>
  <c r="O43" i="1"/>
  <c r="N43" i="1"/>
  <c r="M43" i="1"/>
  <c r="L43" i="1"/>
  <c r="K43" i="1"/>
  <c r="J43" i="1"/>
  <c r="I43" i="1"/>
  <c r="Y42" i="1"/>
  <c r="X42" i="1"/>
  <c r="W42" i="1"/>
  <c r="V42" i="1"/>
  <c r="U42" i="1"/>
  <c r="T42" i="1"/>
  <c r="S42" i="1"/>
  <c r="R42" i="1"/>
  <c r="Q42" i="1"/>
  <c r="P42" i="1"/>
  <c r="O42" i="1"/>
  <c r="N42" i="1"/>
  <c r="M42" i="1"/>
  <c r="L42" i="1"/>
  <c r="K42" i="1"/>
  <c r="J42" i="1"/>
  <c r="I42" i="1"/>
  <c r="Y41" i="1"/>
  <c r="X41" i="1"/>
  <c r="W41" i="1"/>
  <c r="V41" i="1"/>
  <c r="U41" i="1"/>
  <c r="T41" i="1"/>
  <c r="S41" i="1"/>
  <c r="R41" i="1"/>
  <c r="Q41" i="1"/>
  <c r="P41" i="1"/>
  <c r="O41" i="1"/>
  <c r="N41" i="1"/>
  <c r="M41" i="1"/>
  <c r="L41" i="1"/>
  <c r="K41" i="1"/>
  <c r="J41" i="1"/>
  <c r="I41" i="1"/>
  <c r="Y40" i="1"/>
  <c r="X40" i="1"/>
  <c r="W40" i="1"/>
  <c r="V40" i="1"/>
  <c r="U40" i="1"/>
  <c r="T40" i="1"/>
  <c r="S40" i="1"/>
  <c r="R40" i="1"/>
  <c r="Q40" i="1"/>
  <c r="P40" i="1"/>
  <c r="O40" i="1"/>
  <c r="N40" i="1"/>
  <c r="M40" i="1"/>
  <c r="L40" i="1"/>
  <c r="K40" i="1"/>
  <c r="J40" i="1"/>
  <c r="I40" i="1"/>
  <c r="Y39" i="1"/>
  <c r="X39" i="1"/>
  <c r="W39" i="1"/>
  <c r="V39" i="1"/>
  <c r="U39" i="1"/>
  <c r="T39" i="1"/>
  <c r="S39" i="1"/>
  <c r="R39" i="1"/>
  <c r="Q39" i="1"/>
  <c r="P39" i="1"/>
  <c r="O39" i="1"/>
  <c r="N39" i="1"/>
  <c r="M39" i="1"/>
  <c r="L39" i="1"/>
  <c r="K39" i="1"/>
  <c r="J39" i="1"/>
  <c r="I39" i="1"/>
  <c r="Y38" i="1"/>
  <c r="X38" i="1"/>
  <c r="W38" i="1"/>
  <c r="V38" i="1"/>
  <c r="U38" i="1"/>
  <c r="T38" i="1"/>
  <c r="S38" i="1"/>
  <c r="R38" i="1"/>
  <c r="Q38" i="1"/>
  <c r="P38" i="1"/>
  <c r="O38" i="1"/>
  <c r="N38" i="1"/>
  <c r="M38" i="1"/>
  <c r="L38" i="1"/>
  <c r="K38" i="1"/>
  <c r="J38" i="1"/>
  <c r="I38" i="1"/>
  <c r="Y37" i="1"/>
  <c r="Y44" i="1" s="1"/>
  <c r="X37" i="1"/>
  <c r="W37" i="1"/>
  <c r="V37" i="1"/>
  <c r="U37" i="1"/>
  <c r="U44" i="1" s="1"/>
  <c r="T37" i="1"/>
  <c r="S37" i="1"/>
  <c r="R37" i="1"/>
  <c r="Q37" i="1"/>
  <c r="Q44" i="1" s="1"/>
  <c r="P37" i="1"/>
  <c r="O37" i="1"/>
  <c r="N37" i="1"/>
  <c r="M37" i="1"/>
  <c r="M44" i="1" s="1"/>
  <c r="L37" i="1"/>
  <c r="K37" i="1"/>
  <c r="J37" i="1"/>
  <c r="I37" i="1"/>
  <c r="I44" i="1" s="1"/>
  <c r="Y35" i="1"/>
  <c r="X35" i="1"/>
  <c r="W35" i="1"/>
  <c r="V35" i="1"/>
  <c r="U35" i="1"/>
  <c r="T35" i="1"/>
  <c r="S35" i="1"/>
  <c r="R35" i="1"/>
  <c r="Q35" i="1"/>
  <c r="P35" i="1"/>
  <c r="O35" i="1"/>
  <c r="N35" i="1"/>
  <c r="M35" i="1"/>
  <c r="L35" i="1"/>
  <c r="K35" i="1"/>
  <c r="J35" i="1"/>
  <c r="I35" i="1"/>
  <c r="Y34" i="1"/>
  <c r="X34" i="1"/>
  <c r="W34" i="1"/>
  <c r="V34" i="1"/>
  <c r="U34" i="1"/>
  <c r="T34" i="1"/>
  <c r="S34" i="1"/>
  <c r="R34" i="1"/>
  <c r="Q34" i="1"/>
  <c r="P34" i="1"/>
  <c r="O34" i="1"/>
  <c r="N34" i="1"/>
  <c r="M34" i="1"/>
  <c r="L34" i="1"/>
  <c r="K34" i="1"/>
  <c r="J34" i="1"/>
  <c r="I34" i="1"/>
  <c r="Y33" i="1"/>
  <c r="X33" i="1"/>
  <c r="W33" i="1"/>
  <c r="V33" i="1"/>
  <c r="U33" i="1"/>
  <c r="T33" i="1"/>
  <c r="S33" i="1"/>
  <c r="R33" i="1"/>
  <c r="Q33" i="1"/>
  <c r="P33" i="1"/>
  <c r="O33" i="1"/>
  <c r="N33" i="1"/>
  <c r="M33" i="1"/>
  <c r="L33" i="1"/>
  <c r="K33" i="1"/>
  <c r="J33" i="1"/>
  <c r="I33" i="1"/>
  <c r="Y32" i="1"/>
  <c r="X32" i="1"/>
  <c r="W32" i="1"/>
  <c r="V32" i="1"/>
  <c r="U32" i="1"/>
  <c r="T32" i="1"/>
  <c r="S32" i="1"/>
  <c r="R32" i="1"/>
  <c r="Q32" i="1"/>
  <c r="P32" i="1"/>
  <c r="O32" i="1"/>
  <c r="N32" i="1"/>
  <c r="M32" i="1"/>
  <c r="L32" i="1"/>
  <c r="K32" i="1"/>
  <c r="J32" i="1"/>
  <c r="I32" i="1"/>
  <c r="Y29" i="1"/>
  <c r="X29" i="1"/>
  <c r="W29" i="1"/>
  <c r="V29" i="1"/>
  <c r="U29" i="1"/>
  <c r="T29" i="1"/>
  <c r="S29" i="1"/>
  <c r="R29" i="1"/>
  <c r="Q29" i="1"/>
  <c r="P29" i="1"/>
  <c r="O29" i="1"/>
  <c r="N29" i="1"/>
  <c r="M29" i="1"/>
  <c r="L29" i="1"/>
  <c r="K29" i="1"/>
  <c r="J29" i="1"/>
  <c r="I29" i="1"/>
  <c r="Y27" i="1"/>
  <c r="X27" i="1"/>
  <c r="W27" i="1"/>
  <c r="V27" i="1"/>
  <c r="U27" i="1"/>
  <c r="T27" i="1"/>
  <c r="S27" i="1"/>
  <c r="R27" i="1"/>
  <c r="Q27" i="1"/>
  <c r="P27" i="1"/>
  <c r="O27" i="1"/>
  <c r="N27" i="1"/>
  <c r="M27" i="1"/>
  <c r="L27" i="1"/>
  <c r="K27" i="1"/>
  <c r="J27" i="1"/>
  <c r="I27" i="1"/>
  <c r="Y26" i="1"/>
  <c r="X26" i="1"/>
  <c r="W26" i="1"/>
  <c r="V26" i="1"/>
  <c r="U26" i="1"/>
  <c r="T26" i="1"/>
  <c r="S26" i="1"/>
  <c r="R26" i="1"/>
  <c r="Q26" i="1"/>
  <c r="P26" i="1"/>
  <c r="O26" i="1"/>
  <c r="N26" i="1"/>
  <c r="M26" i="1"/>
  <c r="L26" i="1"/>
  <c r="K26" i="1"/>
  <c r="J26" i="1"/>
  <c r="I26" i="1"/>
  <c r="Y25" i="1"/>
  <c r="X25" i="1"/>
  <c r="W25" i="1"/>
  <c r="V25" i="1"/>
  <c r="U25" i="1"/>
  <c r="T25" i="1"/>
  <c r="S25" i="1"/>
  <c r="R25" i="1"/>
  <c r="Q25" i="1"/>
  <c r="P25" i="1"/>
  <c r="O25" i="1"/>
  <c r="N25" i="1"/>
  <c r="M25" i="1"/>
  <c r="L25" i="1"/>
  <c r="K25" i="1"/>
  <c r="J25" i="1"/>
  <c r="I25" i="1"/>
  <c r="Y23" i="1"/>
  <c r="X23" i="1"/>
  <c r="W23" i="1"/>
  <c r="V23" i="1"/>
  <c r="U23" i="1"/>
  <c r="T23" i="1"/>
  <c r="S23" i="1"/>
  <c r="R23" i="1"/>
  <c r="Q23" i="1"/>
  <c r="P23" i="1"/>
  <c r="O23" i="1"/>
  <c r="N23" i="1"/>
  <c r="M23" i="1"/>
  <c r="L23" i="1"/>
  <c r="K23" i="1"/>
  <c r="J23" i="1"/>
  <c r="I23" i="1"/>
  <c r="Y22" i="1"/>
  <c r="X22" i="1"/>
  <c r="W22" i="1"/>
  <c r="V22" i="1"/>
  <c r="U22" i="1"/>
  <c r="T22" i="1"/>
  <c r="S22" i="1"/>
  <c r="R22" i="1"/>
  <c r="Q22" i="1"/>
  <c r="P22" i="1"/>
  <c r="O22" i="1"/>
  <c r="N22" i="1"/>
  <c r="M22" i="1"/>
  <c r="L22" i="1"/>
  <c r="K22" i="1"/>
  <c r="J22" i="1"/>
  <c r="I22" i="1"/>
  <c r="Y21" i="1"/>
  <c r="X21" i="1"/>
  <c r="W21" i="1"/>
  <c r="V21" i="1"/>
  <c r="U21" i="1"/>
  <c r="T21" i="1"/>
  <c r="S21" i="1"/>
  <c r="R21" i="1"/>
  <c r="Q21" i="1"/>
  <c r="P21" i="1"/>
  <c r="O21" i="1"/>
  <c r="N21" i="1"/>
  <c r="M21" i="1"/>
  <c r="L21" i="1"/>
  <c r="K21" i="1"/>
  <c r="J21" i="1"/>
  <c r="I21" i="1"/>
  <c r="Y20" i="1"/>
  <c r="X20" i="1"/>
  <c r="W20" i="1"/>
  <c r="V20" i="1"/>
  <c r="U20" i="1"/>
  <c r="T20" i="1"/>
  <c r="S20" i="1"/>
  <c r="R20" i="1"/>
  <c r="Q20" i="1"/>
  <c r="P20" i="1"/>
  <c r="O20" i="1"/>
  <c r="N20" i="1"/>
  <c r="M20" i="1"/>
  <c r="L20" i="1"/>
  <c r="K20" i="1"/>
  <c r="J20" i="1"/>
  <c r="I20" i="1"/>
  <c r="Y19" i="1"/>
  <c r="X19" i="1"/>
  <c r="W19" i="1"/>
  <c r="V19" i="1"/>
  <c r="U19" i="1"/>
  <c r="T19" i="1"/>
  <c r="S19" i="1"/>
  <c r="R19" i="1"/>
  <c r="Q19" i="1"/>
  <c r="P19" i="1"/>
  <c r="O19" i="1"/>
  <c r="N19" i="1"/>
  <c r="M19" i="1"/>
  <c r="L19" i="1"/>
  <c r="K19" i="1"/>
  <c r="J19" i="1"/>
  <c r="I19" i="1"/>
  <c r="Y18" i="1"/>
  <c r="X18" i="1"/>
  <c r="W18" i="1"/>
  <c r="V18" i="1"/>
  <c r="U18" i="1"/>
  <c r="T18" i="1"/>
  <c r="S18" i="1"/>
  <c r="R18" i="1"/>
  <c r="Q18" i="1"/>
  <c r="P18" i="1"/>
  <c r="O18" i="1"/>
  <c r="N18" i="1"/>
  <c r="M18" i="1"/>
  <c r="L18" i="1"/>
  <c r="K18" i="1"/>
  <c r="J18" i="1"/>
  <c r="I18" i="1"/>
  <c r="Y17" i="1"/>
  <c r="X17" i="1"/>
  <c r="W17" i="1"/>
  <c r="V17" i="1"/>
  <c r="U17" i="1"/>
  <c r="T17" i="1"/>
  <c r="S17" i="1"/>
  <c r="R17" i="1"/>
  <c r="Q17" i="1"/>
  <c r="P17" i="1"/>
  <c r="O17" i="1"/>
  <c r="N17" i="1"/>
  <c r="M17" i="1"/>
  <c r="L17" i="1"/>
  <c r="K17" i="1"/>
  <c r="J17" i="1"/>
  <c r="I17" i="1"/>
  <c r="Y16" i="1"/>
  <c r="X16" i="1"/>
  <c r="W16" i="1"/>
  <c r="V16" i="1"/>
  <c r="U16" i="1"/>
  <c r="T16" i="1"/>
  <c r="S16" i="1"/>
  <c r="R16" i="1"/>
  <c r="Q16" i="1"/>
  <c r="P16" i="1"/>
  <c r="O16" i="1"/>
  <c r="N16" i="1"/>
  <c r="M16" i="1"/>
  <c r="L16" i="1"/>
  <c r="K16" i="1"/>
  <c r="J16" i="1"/>
  <c r="I16" i="1"/>
  <c r="Y15" i="1"/>
  <c r="X15" i="1"/>
  <c r="W15" i="1"/>
  <c r="V15" i="1"/>
  <c r="U15" i="1"/>
  <c r="T15" i="1"/>
  <c r="S15" i="1"/>
  <c r="R15" i="1"/>
  <c r="Q15" i="1"/>
  <c r="P15" i="1"/>
  <c r="O15" i="1"/>
  <c r="N15" i="1"/>
  <c r="M15" i="1"/>
  <c r="L15" i="1"/>
  <c r="K15" i="1"/>
  <c r="J15" i="1"/>
  <c r="I15" i="1"/>
  <c r="Y14" i="1"/>
  <c r="X14" i="1"/>
  <c r="W14" i="1"/>
  <c r="V14" i="1"/>
  <c r="U14" i="1"/>
  <c r="T14" i="1"/>
  <c r="S14" i="1"/>
  <c r="R14" i="1"/>
  <c r="Q14" i="1"/>
  <c r="P14" i="1"/>
  <c r="O14" i="1"/>
  <c r="N14" i="1"/>
  <c r="M14" i="1"/>
  <c r="L14" i="1"/>
  <c r="K14" i="1"/>
  <c r="J14" i="1"/>
  <c r="I14" i="1"/>
  <c r="Y13" i="1"/>
  <c r="X13" i="1"/>
  <c r="W13" i="1"/>
  <c r="V13" i="1"/>
  <c r="U13" i="1"/>
  <c r="T13" i="1"/>
  <c r="S13" i="1"/>
  <c r="R13" i="1"/>
  <c r="Q13" i="1"/>
  <c r="P13" i="1"/>
  <c r="O13" i="1"/>
  <c r="N13" i="1"/>
  <c r="M13" i="1"/>
  <c r="L13" i="1"/>
  <c r="K13" i="1"/>
  <c r="J13" i="1"/>
  <c r="I13" i="1"/>
  <c r="Y11" i="1"/>
  <c r="X11" i="1"/>
  <c r="W11" i="1"/>
  <c r="V11" i="1"/>
  <c r="U11" i="1"/>
  <c r="T11" i="1"/>
  <c r="S11" i="1"/>
  <c r="R11" i="1"/>
  <c r="Q11" i="1"/>
  <c r="P11" i="1"/>
  <c r="O11" i="1"/>
  <c r="N11" i="1"/>
  <c r="M11" i="1"/>
  <c r="L11" i="1"/>
  <c r="K11" i="1"/>
  <c r="J11" i="1"/>
  <c r="I11" i="1"/>
  <c r="Y9" i="1"/>
  <c r="X9" i="1"/>
  <c r="W9" i="1"/>
  <c r="V9" i="1"/>
  <c r="V36" i="1" s="1"/>
  <c r="U9" i="1"/>
  <c r="T9" i="1"/>
  <c r="S9" i="1"/>
  <c r="R9" i="1"/>
  <c r="R36" i="1" s="1"/>
  <c r="Q9" i="1"/>
  <c r="P9" i="1"/>
  <c r="O9" i="1"/>
  <c r="N9" i="1"/>
  <c r="N36" i="1" s="1"/>
  <c r="M9" i="1"/>
  <c r="L9" i="1"/>
  <c r="K9" i="1"/>
  <c r="J9" i="1"/>
  <c r="J36" i="1" s="1"/>
  <c r="I9" i="1"/>
  <c r="I36" i="1" l="1"/>
  <c r="M36" i="1"/>
  <c r="Q36" i="1"/>
  <c r="U36" i="1"/>
  <c r="U99" i="1" s="1"/>
  <c r="Y36" i="1"/>
  <c r="J44" i="1"/>
  <c r="N44" i="1"/>
  <c r="N99" i="1" s="1"/>
  <c r="R44" i="1"/>
  <c r="R99" i="1" s="1"/>
  <c r="V44" i="1"/>
  <c r="L44" i="1"/>
  <c r="P44" i="1"/>
  <c r="T44" i="1"/>
  <c r="X44" i="1"/>
  <c r="K44" i="1"/>
  <c r="O44" i="1"/>
  <c r="S44" i="1"/>
  <c r="W44" i="1"/>
  <c r="L36" i="1"/>
  <c r="P36" i="1"/>
  <c r="T36" i="1"/>
  <c r="X36" i="1"/>
  <c r="K36" i="1"/>
  <c r="O36" i="1"/>
  <c r="S36" i="1"/>
  <c r="W36" i="1"/>
  <c r="M99" i="1"/>
  <c r="J99" i="1"/>
  <c r="I99" i="1"/>
  <c r="Q99" i="1"/>
  <c r="Y99" i="1"/>
  <c r="V99" i="1"/>
  <c r="S99" i="1" l="1"/>
  <c r="T99" i="1"/>
  <c r="O99" i="1"/>
  <c r="P99" i="1"/>
  <c r="K99" i="1"/>
  <c r="L99" i="1"/>
  <c r="W99" i="1"/>
  <c r="X99" i="1"/>
</calcChain>
</file>

<file path=xl/sharedStrings.xml><?xml version="1.0" encoding="utf-8"?>
<sst xmlns="http://schemas.openxmlformats.org/spreadsheetml/2006/main" count="620" uniqueCount="306">
  <si>
    <t>Closed/ Consolidated camps in September</t>
  </si>
  <si>
    <t xml:space="preserve">Iraq Camp Master List and Population Flow - Sep 2019 </t>
  </si>
  <si>
    <t>*</t>
  </si>
  <si>
    <t xml:space="preserve">Figure taken from last reported month </t>
  </si>
  <si>
    <t>The difference in total no. of families in each camp results not only from new arrivals, departures but also from newly married cases, and changes in family composition due to births, marriages or deaths.</t>
  </si>
  <si>
    <t>The population figures including departures/ arrivals are not absolute numbers as they are collected by partners in the field and represent the most up-to-date numbers on population but may not be exact.</t>
  </si>
  <si>
    <t xml:space="preserve">Camp Information </t>
  </si>
  <si>
    <t xml:space="preserve">Population Overview </t>
  </si>
  <si>
    <t>Population Flow</t>
  </si>
  <si>
    <t>Plots</t>
  </si>
  <si>
    <t>Demographics</t>
  </si>
  <si>
    <t xml:space="preserve">Snr. </t>
  </si>
  <si>
    <t>Month</t>
  </si>
  <si>
    <t>Governorate</t>
  </si>
  <si>
    <t>District</t>
  </si>
  <si>
    <t>Camp name</t>
  </si>
  <si>
    <t xml:space="preserve"> </t>
  </si>
  <si>
    <t>SSID</t>
  </si>
  <si>
    <t>Total no of families</t>
  </si>
  <si>
    <t>Total no of individuals</t>
  </si>
  <si>
    <t>Total no of Females</t>
  </si>
  <si>
    <t>Total no of Males</t>
  </si>
  <si>
    <t>Total no of newly arrived families</t>
  </si>
  <si>
    <r>
      <t xml:space="preserve">Total no of newly arrived </t>
    </r>
    <r>
      <rPr>
        <b/>
        <sz val="8"/>
        <color theme="0"/>
        <rFont val="Arial"/>
        <family val="2"/>
      </rPr>
      <t>individuals</t>
    </r>
  </si>
  <si>
    <t>Total no of newly arrived families in secondary displacement</t>
  </si>
  <si>
    <r>
      <t xml:space="preserve">Total no of newly arrived </t>
    </r>
    <r>
      <rPr>
        <b/>
        <sz val="8"/>
        <color theme="0"/>
        <rFont val="Arial"/>
        <family val="2"/>
      </rPr>
      <t>individuals</t>
    </r>
    <r>
      <rPr>
        <sz val="8"/>
        <color theme="0"/>
        <rFont val="Arial"/>
        <family val="2"/>
      </rPr>
      <t xml:space="preserve"> in secondary displacement</t>
    </r>
  </si>
  <si>
    <t xml:space="preserve">Total no of families that left the camp </t>
  </si>
  <si>
    <r>
      <t xml:space="preserve">Total no of </t>
    </r>
    <r>
      <rPr>
        <b/>
        <sz val="8"/>
        <color theme="0"/>
        <rFont val="Arial"/>
        <family val="2"/>
      </rPr>
      <t>individuals</t>
    </r>
    <r>
      <rPr>
        <sz val="8"/>
        <color theme="0"/>
        <rFont val="Arial"/>
        <family val="2"/>
      </rPr>
      <t xml:space="preserve"> that left the camp </t>
    </r>
  </si>
  <si>
    <t>Total no of occupied plots</t>
  </si>
  <si>
    <t>Total no of uninhabited plots with concrete slabs</t>
  </si>
  <si>
    <t>Total no of uninhabited plots with concrete slabs and tents</t>
  </si>
  <si>
    <t>Total no of uninhabited plots with caravan/ RHU</t>
  </si>
  <si>
    <t>Total no of children
(0-17 yrs)</t>
  </si>
  <si>
    <t>Total no of adults
(18-59 yrs)</t>
  </si>
  <si>
    <t>Total no of elderly
(60 yrs and above)</t>
  </si>
  <si>
    <t>September</t>
  </si>
  <si>
    <t>Anbar</t>
  </si>
  <si>
    <t>Falluja</t>
  </si>
  <si>
    <t>Amriyat Fallujah Camp</t>
  </si>
  <si>
    <t>Al Abrar (AAF33)</t>
  </si>
  <si>
    <t>IQ0102-0019-033</t>
  </si>
  <si>
    <t>Al Anbar (AAF27)</t>
  </si>
  <si>
    <t>IQ0102-0019-027</t>
  </si>
  <si>
    <t>Al Bashayir camp (AAF23)</t>
  </si>
  <si>
    <t>IQ0102-0019-025</t>
  </si>
  <si>
    <t>Al Fallujah 1 (AAF17)</t>
  </si>
  <si>
    <t>IQ0102-0019-017</t>
  </si>
  <si>
    <t>Al Najat (AAF25)</t>
  </si>
  <si>
    <t>IQ0102-0019-024</t>
  </si>
  <si>
    <t>Al Rayan (AAF31)</t>
  </si>
  <si>
    <t>IQ0102-0019-031</t>
  </si>
  <si>
    <t>Al-Falluja</t>
  </si>
  <si>
    <t>Al Shahuda al Ashwaii (AAF32)</t>
  </si>
  <si>
    <t>IQ0102-0019-032</t>
  </si>
  <si>
    <t>Al-Amal Al-manshood 1 MoDM camp (AAF05)</t>
  </si>
  <si>
    <t>IQ0102-0019-005</t>
  </si>
  <si>
    <t>Al-Hijaj camp (AAF04)</t>
  </si>
  <si>
    <t>IQ0102-0019-004</t>
  </si>
  <si>
    <t>Al-Ikhowa (AAF03)</t>
  </si>
  <si>
    <t>IQ0102-0019-003</t>
  </si>
  <si>
    <t>Al-Mateen (AAF19)</t>
  </si>
  <si>
    <t>IQ0102-0019-019</t>
  </si>
  <si>
    <t>Al-Nasir Camp (AAF01)</t>
  </si>
  <si>
    <t>IQ0102-0019-001</t>
  </si>
  <si>
    <t>Al-Sa'ada camp (AAF08)</t>
  </si>
  <si>
    <t>IQ0102-0019-008</t>
  </si>
  <si>
    <t>Al-Salam Camp (AAF02)</t>
  </si>
  <si>
    <t>IQ0102-0019-002</t>
  </si>
  <si>
    <t>Al-Simood / Ssumud (AAF24)</t>
  </si>
  <si>
    <t>IQ0102-0019-023</t>
  </si>
  <si>
    <t>Alta'aki (AAF30)</t>
  </si>
  <si>
    <t>IQ0102-0019-030</t>
  </si>
  <si>
    <t>Al-Tahadi (AAF26)</t>
  </si>
  <si>
    <t>IQ0102-0019-026</t>
  </si>
  <si>
    <t>Al-Tahrir (Al Khanjar) (AAF18)</t>
  </si>
  <si>
    <t>IQ0102-0019-018</t>
  </si>
  <si>
    <t>Amal Manshood 2 (AAF12)</t>
  </si>
  <si>
    <t>IQ0102-0019-012</t>
  </si>
  <si>
    <t>Amriyat Al-Fallujah semi-perminant / UNHCR Halls (Al Qa'at) (AAF07)</t>
  </si>
  <si>
    <t>IQ0102-0019-007</t>
  </si>
  <si>
    <t>Baghdad (AAF15)</t>
  </si>
  <si>
    <t>IQ0102-0019-015</t>
  </si>
  <si>
    <t>Caravan 1 camp (AAF11)</t>
  </si>
  <si>
    <t>IQ0102-0019-011</t>
  </si>
  <si>
    <t>Caravans 2 (AAF13)</t>
  </si>
  <si>
    <t>IQ0102-0019-013</t>
  </si>
  <si>
    <t>Fallujah 10 (AAF21)</t>
  </si>
  <si>
    <t>IQ0102-0019-021</t>
  </si>
  <si>
    <t>Fallujah 9 (AAF20)</t>
  </si>
  <si>
    <t>IQ0102-0019-020</t>
  </si>
  <si>
    <t>Iraq Camp (AAF14)</t>
  </si>
  <si>
    <t>IQ0102-0019-014</t>
  </si>
  <si>
    <t>Kiram Al Fallujah Camp (AAF16)</t>
  </si>
  <si>
    <t>IQ0102-0019-016</t>
  </si>
  <si>
    <t>Zoba'a camp (AAF22)</t>
  </si>
  <si>
    <t>IQ0102-0019-022</t>
  </si>
  <si>
    <t>Total AAF</t>
  </si>
  <si>
    <t>Fallujah camp 5 - HTC</t>
  </si>
  <si>
    <t>IQ0102-0033-013</t>
  </si>
  <si>
    <t>Fallujah camp 7 - HTC</t>
  </si>
  <si>
    <t>IQ0102-0033-016</t>
  </si>
  <si>
    <t>Al Tahrer 1</t>
  </si>
  <si>
    <t>IQ0102-0033-003</t>
  </si>
  <si>
    <t>Al Tahrer 2</t>
  </si>
  <si>
    <t>IQ0102-0033-004</t>
  </si>
  <si>
    <t>Al Tahrer Central</t>
  </si>
  <si>
    <t>IQ0102-0033-002</t>
  </si>
  <si>
    <t>Al-Qasir 4 - RHU Camp B</t>
  </si>
  <si>
    <t>IQ0102-0033-006</t>
  </si>
  <si>
    <t>Al-Qasir RHU Camp A</t>
  </si>
  <si>
    <t>IQ0102-0033-005</t>
  </si>
  <si>
    <t>Ramadi</t>
  </si>
  <si>
    <t>Total HTC</t>
  </si>
  <si>
    <t>Baghdad</t>
  </si>
  <si>
    <t>Al-Mada'in</t>
  </si>
  <si>
    <t>Al-Nabi Younis</t>
  </si>
  <si>
    <t>IQ0707-0001</t>
  </si>
  <si>
    <t>Al-Kadhmiyah</t>
  </si>
  <si>
    <t>Al-Ahel</t>
  </si>
  <si>
    <t>IQ0701-0002</t>
  </si>
  <si>
    <t>Al-Risafa</t>
  </si>
  <si>
    <t>Zayona</t>
  </si>
  <si>
    <t>IQ0707-0043</t>
  </si>
  <si>
    <t>Al-Mahmoudiya</t>
  </si>
  <si>
    <t>Latifiya 1</t>
  </si>
  <si>
    <t>IQ0706-0004</t>
  </si>
  <si>
    <t>Latifiya 2</t>
  </si>
  <si>
    <t>IQ0706-0003</t>
  </si>
  <si>
    <t>August</t>
  </si>
  <si>
    <t>Dahuk</t>
  </si>
  <si>
    <t>Zakho</t>
  </si>
  <si>
    <t>Berseve 1*</t>
  </si>
  <si>
    <t>IQ0804-0001</t>
  </si>
  <si>
    <t>Berseve 2</t>
  </si>
  <si>
    <t>IQ0804-0002</t>
  </si>
  <si>
    <t>Chamishku</t>
  </si>
  <si>
    <t>IQ0804-0003</t>
  </si>
  <si>
    <t>Darkar</t>
  </si>
  <si>
    <t>IQ0804-0290</t>
  </si>
  <si>
    <t>Al-Amadiya</t>
  </si>
  <si>
    <t>Dawadia</t>
  </si>
  <si>
    <t>IQ0801-0001</t>
  </si>
  <si>
    <t>Aqra</t>
  </si>
  <si>
    <t>Mamilian</t>
  </si>
  <si>
    <t>IQ1501-0002</t>
  </si>
  <si>
    <t>Sumail</t>
  </si>
  <si>
    <t>Kabarto 2</t>
  </si>
  <si>
    <t>IQ0803-0003</t>
  </si>
  <si>
    <t>Khanke</t>
  </si>
  <si>
    <t>IQ0803-0005</t>
  </si>
  <si>
    <t>Bajet Kandala</t>
  </si>
  <si>
    <t>IQ0803-0001</t>
  </si>
  <si>
    <t>Rwanga Community</t>
  </si>
  <si>
    <t>IQ0803-0004</t>
  </si>
  <si>
    <t>Shariya</t>
  </si>
  <si>
    <t>IQ0803-0006</t>
  </si>
  <si>
    <t>Kabarto 1</t>
  </si>
  <si>
    <t>IQ0803-0002</t>
  </si>
  <si>
    <t>Diyala</t>
  </si>
  <si>
    <t>Khanaqin</t>
  </si>
  <si>
    <t>Al-Wand 1</t>
  </si>
  <si>
    <t>IQ1004-0003</t>
  </si>
  <si>
    <t>Al-Wand 2</t>
  </si>
  <si>
    <t>IQ1004-0004</t>
  </si>
  <si>
    <t>Qoratu</t>
  </si>
  <si>
    <t>IQ1004-0011</t>
  </si>
  <si>
    <t>Baquba</t>
  </si>
  <si>
    <t>Muskar Saad Camp*</t>
  </si>
  <si>
    <t>IQ1002-0007</t>
  </si>
  <si>
    <t>Erbil</t>
  </si>
  <si>
    <t>Baharka</t>
  </si>
  <si>
    <t>IQ1102-0001</t>
  </si>
  <si>
    <t>Harshm</t>
  </si>
  <si>
    <t>IQ1102-0002</t>
  </si>
  <si>
    <t>Makhmour</t>
  </si>
  <si>
    <t>Debaga 1</t>
  </si>
  <si>
    <t>IQ1107-0007</t>
  </si>
  <si>
    <t>Kerbela</t>
  </si>
  <si>
    <t>Al-Hinidya</t>
  </si>
  <si>
    <t>Al-Kawthar Camp</t>
  </si>
  <si>
    <t>IQ1203-0001</t>
  </si>
  <si>
    <t>Kirkuk</t>
  </si>
  <si>
    <t>Laylan 2</t>
  </si>
  <si>
    <t>IQ1302-0008</t>
  </si>
  <si>
    <t>Yahyawa</t>
  </si>
  <si>
    <t>IQ1302-0002</t>
  </si>
  <si>
    <t>Laylan IDP</t>
  </si>
  <si>
    <t>IQ1302-0001</t>
  </si>
  <si>
    <t>Ninewa</t>
  </si>
  <si>
    <t>Tilkaef</t>
  </si>
  <si>
    <t>Garmawa</t>
  </si>
  <si>
    <t>IQ1509-0001</t>
  </si>
  <si>
    <t>Al-Shikhan</t>
  </si>
  <si>
    <t>Essian</t>
  </si>
  <si>
    <t>IQ1506-0001</t>
  </si>
  <si>
    <t>Mamrashan</t>
  </si>
  <si>
    <t>IQ1506-0003</t>
  </si>
  <si>
    <t>Sheikhan</t>
  </si>
  <si>
    <t>IQ1506-0002</t>
  </si>
  <si>
    <t>Al-Hamdaniya</t>
  </si>
  <si>
    <t>Hasansham U2</t>
  </si>
  <si>
    <t>IQ1503-0024</t>
  </si>
  <si>
    <t>Hasansham U3</t>
  </si>
  <si>
    <t>IQ1503-0030</t>
  </si>
  <si>
    <t>Khazer M1</t>
  </si>
  <si>
    <t>IQ1503-0010</t>
  </si>
  <si>
    <t>As Salamyiah 1</t>
  </si>
  <si>
    <t>IQ1503-0027-001</t>
  </si>
  <si>
    <t>As Salamyiah 2</t>
  </si>
  <si>
    <t>IQ1503-0027-002</t>
  </si>
  <si>
    <t>As Salamyiah Nimrud</t>
  </si>
  <si>
    <t>IQ1503-0036</t>
  </si>
  <si>
    <t>Al-Mosul</t>
  </si>
  <si>
    <t>Haj Ali</t>
  </si>
  <si>
    <t>IQ1505-0008</t>
  </si>
  <si>
    <t>Qayyarah Airstrip</t>
  </si>
  <si>
    <t>IQ1505-0007</t>
  </si>
  <si>
    <t>Qayyarah-Jad'ah 1 &amp; 2</t>
  </si>
  <si>
    <t>IQ1505-0010-001</t>
  </si>
  <si>
    <t>Qayyarah-Jad'ah 3</t>
  </si>
  <si>
    <t>IQ1505-0010-002</t>
  </si>
  <si>
    <t>Qayyarah-Jad'ah 4</t>
  </si>
  <si>
    <t>IQ1505-0010-003</t>
  </si>
  <si>
    <t>Qayyarah-Jad'ah 5</t>
  </si>
  <si>
    <t>IQ1505-0010-004</t>
  </si>
  <si>
    <t>Qayyarah-Jad'ah 6</t>
  </si>
  <si>
    <t>IQ1505-0010-005</t>
  </si>
  <si>
    <t>Hamam Al Alil 1</t>
  </si>
  <si>
    <t>IQ1505-0014</t>
  </si>
  <si>
    <t>Hamam Al Alil 2</t>
  </si>
  <si>
    <t>IQ1505-0015</t>
  </si>
  <si>
    <t>Salah al-Din</t>
  </si>
  <si>
    <t>Al-Shirqat</t>
  </si>
  <si>
    <t>Basateen Al Sheuokh</t>
  </si>
  <si>
    <t>IQ1509-0007</t>
  </si>
  <si>
    <t>Tikrit</t>
  </si>
  <si>
    <t>Al-Alam 1</t>
  </si>
  <si>
    <t>IQ1808-0002-001</t>
  </si>
  <si>
    <t>Al Qadiseya complex building</t>
  </si>
  <si>
    <t>IQ1808-0072</t>
  </si>
  <si>
    <t>Al Karamah</t>
  </si>
  <si>
    <t>IQ1808-0014-002</t>
  </si>
  <si>
    <t>Sulaymaniyah</t>
  </si>
  <si>
    <t>Kalar</t>
  </si>
  <si>
    <t>Tazade</t>
  </si>
  <si>
    <t>IQ0505-0002</t>
  </si>
  <si>
    <t>Al-Sulaymaniya</t>
  </si>
  <si>
    <t>Arbat IDP</t>
  </si>
  <si>
    <t>IQ0510-0001</t>
  </si>
  <si>
    <t>Ashti IDP</t>
  </si>
  <si>
    <t>IQ0510-0002</t>
  </si>
  <si>
    <t xml:space="preserve">Total </t>
  </si>
  <si>
    <t xml:space="preserve">Informal Sites Information </t>
  </si>
  <si>
    <t>Name</t>
  </si>
  <si>
    <t xml:space="preserve">Type </t>
  </si>
  <si>
    <t>January</t>
  </si>
  <si>
    <t>Abu Ghraib</t>
  </si>
  <si>
    <t>Shams CC*</t>
  </si>
  <si>
    <t>Collective Centre</t>
  </si>
  <si>
    <t>IQ0701-0202</t>
  </si>
  <si>
    <t>July</t>
  </si>
  <si>
    <t>Missan</t>
  </si>
  <si>
    <t>Amara</t>
  </si>
  <si>
    <t>Al Hay al Jamei*</t>
  </si>
  <si>
    <t>IQ1402-0017</t>
  </si>
  <si>
    <t>Basrah</t>
  </si>
  <si>
    <t>Basra Modern IDP camp*</t>
  </si>
  <si>
    <t>Qadissiya</t>
  </si>
  <si>
    <t>Diwaniya</t>
  </si>
  <si>
    <t>Al Zaytoon compound*</t>
  </si>
  <si>
    <t>IQ0402-0040</t>
  </si>
  <si>
    <t>March</t>
  </si>
  <si>
    <t>Karkh</t>
  </si>
  <si>
    <t>Zarqa' AL-Yammah school*</t>
  </si>
  <si>
    <t>IQ0704-0034</t>
  </si>
  <si>
    <t>Salah AL-Din AL-Ayobi Mosque *</t>
  </si>
  <si>
    <t>IQ0704-0110</t>
  </si>
  <si>
    <t>Mada'in</t>
  </si>
  <si>
    <t>Al-Mancyha Village*</t>
  </si>
  <si>
    <t>IQ0705-0019</t>
  </si>
  <si>
    <t>Resafa</t>
  </si>
  <si>
    <t>Al-Rasheed Hospital Settlement *</t>
  </si>
  <si>
    <t>IQ0707-0047</t>
  </si>
  <si>
    <t>April</t>
  </si>
  <si>
    <t>Kilo 07 complex*</t>
  </si>
  <si>
    <t>Eyes of Missan*</t>
  </si>
  <si>
    <t>IQ1402-0001</t>
  </si>
  <si>
    <t>Ahil AlRamadi sector (BzBz 2)</t>
  </si>
  <si>
    <t>IQ0102-0002-005</t>
  </si>
  <si>
    <t>Al Bojar sector (BzBz 14)</t>
  </si>
  <si>
    <t>IQ0102-0002-004</t>
  </si>
  <si>
    <t>Albu Jwad (BzBz 13)</t>
  </si>
  <si>
    <t>Al-Khamseen (BzBz 11)</t>
  </si>
  <si>
    <t>IQ0102-0002-012</t>
  </si>
  <si>
    <t>Al-Moelha (BzBz 7)</t>
  </si>
  <si>
    <t>IQ0102-0002-015</t>
  </si>
  <si>
    <t>Boslimans sector (BzBz 10)</t>
  </si>
  <si>
    <t>IQ0102-0002-014</t>
  </si>
  <si>
    <t>Sector 1 (BzBz 3)</t>
  </si>
  <si>
    <t>IQ0102-0002-011</t>
  </si>
  <si>
    <t>Sector 2 (BzBz 4)</t>
  </si>
  <si>
    <t>IQ0102-0002-010</t>
  </si>
  <si>
    <t>Sector 3 (BzBz 8)</t>
  </si>
  <si>
    <t>IQ0102-0002-009</t>
  </si>
  <si>
    <t>Sector 4 (BzBz 9)</t>
  </si>
  <si>
    <t>IQ0102-0002-008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</si>
</sst>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5" x14ac:knownFonts="1">
    <font>
      <sz val="11"/>
      <color theme="1"/>
      <name val="Calibri"/>
      <family val="2"/>
      <scheme val="minor"/>
    </font>
    <font>
      <sz val="11"/>
      <color theme="1"/>
      <name val="Calibri"/>
      <family val="2"/>
      <scheme val="minor"/>
    </font>
    <font>
      <sz val="11"/>
      <color theme="1"/>
      <name val="Arial Narrow"/>
      <family val="2"/>
    </font>
    <font>
      <sz val="9"/>
      <color theme="1"/>
      <name val="Arial"/>
      <family val="2"/>
    </font>
    <font>
      <sz val="8"/>
      <color theme="1"/>
      <name val="Arial Narrow"/>
      <family val="2"/>
    </font>
    <font>
      <sz val="9"/>
      <color theme="1"/>
      <name val="Arial Narrow"/>
      <family val="2"/>
    </font>
    <font>
      <sz val="18"/>
      <color rgb="FF2A87C8"/>
      <name val="Arial"/>
      <family val="2"/>
    </font>
    <font>
      <b/>
      <sz val="9"/>
      <color theme="0"/>
      <name val="Arial"/>
      <family val="2"/>
    </font>
    <font>
      <sz val="8"/>
      <color theme="0"/>
      <name val="Arial"/>
      <family val="2"/>
    </font>
    <font>
      <b/>
      <sz val="8"/>
      <color theme="0"/>
      <name val="Arial"/>
      <family val="2"/>
    </font>
    <font>
      <b/>
      <sz val="8"/>
      <color theme="1"/>
      <name val="Arial"/>
      <family val="2"/>
    </font>
    <font>
      <sz val="8"/>
      <color theme="1"/>
      <name val="Arial"/>
      <family val="2"/>
    </font>
    <font>
      <b/>
      <sz val="12"/>
      <color rgb="FF2A87C8"/>
      <name val="Arial"/>
      <family val="2"/>
    </font>
    <font>
      <sz val="8"/>
      <color theme="1"/>
      <name val="Calibri"/>
      <family val="2"/>
      <scheme val="minor"/>
    </font>
    <font>
      <b/>
      <sz val="9"/>
      <color theme="1"/>
      <name val="Arial"/>
      <family val="2"/>
    </font>
  </fonts>
  <fills count="8">
    <fill>
      <patternFill patternType="none"/>
    </fill>
    <fill>
      <patternFill patternType="gray125"/>
    </fill>
    <fill>
      <patternFill patternType="solid">
        <fgColor theme="0"/>
        <bgColor indexed="64"/>
      </patternFill>
    </fill>
    <fill>
      <patternFill patternType="darkGrid">
        <fgColor auto="1"/>
      </patternFill>
    </fill>
    <fill>
      <patternFill patternType="solid">
        <fgColor rgb="FF545456"/>
        <bgColor indexed="64"/>
      </patternFill>
    </fill>
    <fill>
      <patternFill patternType="solid">
        <fgColor rgb="FF2A87C8"/>
        <bgColor indexed="64"/>
      </patternFill>
    </fill>
    <fill>
      <patternFill patternType="gray125">
        <fgColor theme="3" tint="0.59996337778862885"/>
        <bgColor indexed="65"/>
      </patternFill>
    </fill>
    <fill>
      <patternFill patternType="solid">
        <fgColor indexed="65"/>
        <bgColor theme="0"/>
      </patternFill>
    </fill>
  </fills>
  <borders count="3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diagonal/>
    </border>
    <border>
      <left style="thin">
        <color theme="0" tint="-0.34998626667073579"/>
      </left>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style="medium">
        <color theme="0"/>
      </top>
      <bottom style="medium">
        <color theme="0"/>
      </bottom>
      <diagonal/>
    </border>
    <border>
      <left/>
      <right style="medium">
        <color indexed="64"/>
      </right>
      <top style="medium">
        <color theme="0"/>
      </top>
      <bottom style="medium">
        <color theme="0"/>
      </bottom>
      <diagonal/>
    </border>
    <border>
      <left style="thin">
        <color theme="0" tint="-0.34998626667073579"/>
      </left>
      <right style="thin">
        <color theme="0" tint="-0.34998626667073579"/>
      </right>
      <top/>
      <bottom style="medium">
        <color theme="0"/>
      </bottom>
      <diagonal/>
    </border>
    <border>
      <left style="medium">
        <color theme="0"/>
      </left>
      <right style="medium">
        <color indexed="64"/>
      </right>
      <top style="medium">
        <color theme="0"/>
      </top>
      <bottom style="medium">
        <color theme="0"/>
      </bottom>
      <diagonal/>
    </border>
    <border>
      <left style="thin">
        <color theme="0" tint="-0.34998626667073579"/>
      </left>
      <right style="thin">
        <color theme="0" tint="-0.34998626667073579"/>
      </right>
      <top style="thin">
        <color theme="0" tint="-0.34998626667073579"/>
      </top>
      <bottom style="medium">
        <color indexed="64"/>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right style="medium">
        <color rgb="FF2A87C8"/>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medium">
        <color indexed="64"/>
      </right>
      <top style="thin">
        <color theme="0" tint="-0.34998626667073579"/>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2" fillId="2" borderId="0" xfId="0" applyFont="1" applyFill="1" applyBorder="1"/>
    <xf numFmtId="0" fontId="2" fillId="2" borderId="0" xfId="0" applyFont="1" applyFill="1" applyBorder="1" applyAlignment="1">
      <alignment horizontal="center" vertical="center"/>
    </xf>
    <xf numFmtId="0" fontId="3" fillId="3" borderId="1" xfId="0" applyFont="1" applyFill="1" applyBorder="1"/>
    <xf numFmtId="0" fontId="4" fillId="2" borderId="0" xfId="0" applyFont="1" applyFill="1" applyBorder="1"/>
    <xf numFmtId="0" fontId="5" fillId="2" borderId="0" xfId="0" applyFont="1" applyFill="1" applyBorder="1"/>
    <xf numFmtId="0" fontId="6" fillId="2" borderId="0" xfId="0" applyFont="1" applyFill="1"/>
    <xf numFmtId="0" fontId="5" fillId="2" borderId="0" xfId="0" applyFont="1" applyFill="1" applyBorder="1" applyAlignment="1">
      <alignment horizontal="center" vertical="center"/>
    </xf>
    <xf numFmtId="0" fontId="4" fillId="2" borderId="0" xfId="0" applyFont="1" applyFill="1" applyBorder="1" applyAlignment="1">
      <alignment vertical="center"/>
    </xf>
    <xf numFmtId="0" fontId="2" fillId="2" borderId="0" xfId="0" applyFont="1" applyFill="1" applyBorder="1" applyAlignment="1">
      <alignment vertical="top" wrapText="1"/>
    </xf>
    <xf numFmtId="0" fontId="2" fillId="2" borderId="2" xfId="0" applyFont="1" applyFill="1" applyBorder="1" applyAlignment="1">
      <alignment vertical="top"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0" fillId="0" borderId="9" xfId="0" applyFont="1" applyBorder="1" applyAlignment="1">
      <alignment vertical="center"/>
    </xf>
    <xf numFmtId="0" fontId="11" fillId="0" borderId="10" xfId="0" applyFont="1" applyFill="1" applyBorder="1"/>
    <xf numFmtId="0" fontId="11" fillId="0" borderId="11" xfId="0" applyFont="1" applyFill="1" applyBorder="1"/>
    <xf numFmtId="0" fontId="11" fillId="6" borderId="11" xfId="0" applyFont="1" applyFill="1" applyBorder="1"/>
    <xf numFmtId="0" fontId="11" fillId="0" borderId="13" xfId="0" applyFont="1" applyFill="1" applyBorder="1"/>
    <xf numFmtId="0" fontId="3" fillId="3" borderId="14" xfId="0" applyFont="1" applyFill="1" applyBorder="1"/>
    <xf numFmtId="0" fontId="3" fillId="3" borderId="10" xfId="0" applyFont="1" applyFill="1" applyBorder="1"/>
    <xf numFmtId="0" fontId="10" fillId="0" borderId="15" xfId="0" applyFont="1" applyBorder="1" applyAlignment="1">
      <alignment vertical="center"/>
    </xf>
    <xf numFmtId="0" fontId="11" fillId="0" borderId="1" xfId="0" applyFont="1" applyFill="1" applyBorder="1"/>
    <xf numFmtId="0" fontId="11" fillId="6" borderId="1" xfId="0" applyFont="1" applyFill="1" applyBorder="1"/>
    <xf numFmtId="0" fontId="11" fillId="0" borderId="17" xfId="0" applyFont="1" applyFill="1" applyBorder="1"/>
    <xf numFmtId="0" fontId="11" fillId="0" borderId="18" xfId="0" applyFont="1" applyFill="1" applyBorder="1"/>
    <xf numFmtId="3" fontId="12" fillId="0" borderId="0" xfId="0" applyNumberFormat="1" applyFont="1"/>
    <xf numFmtId="0" fontId="9" fillId="4" borderId="20" xfId="0" applyFont="1" applyFill="1" applyBorder="1" applyAlignment="1"/>
    <xf numFmtId="0" fontId="9" fillId="4" borderId="4" xfId="0" applyFont="1" applyFill="1" applyBorder="1" applyAlignment="1"/>
    <xf numFmtId="0" fontId="9" fillId="4" borderId="3" xfId="0" applyFont="1" applyFill="1" applyBorder="1" applyAlignment="1"/>
    <xf numFmtId="0" fontId="9" fillId="4" borderId="21" xfId="0" applyFont="1" applyFill="1" applyBorder="1" applyAlignment="1"/>
    <xf numFmtId="0" fontId="2" fillId="0" borderId="0" xfId="0" applyFont="1" applyFill="1" applyBorder="1"/>
    <xf numFmtId="0" fontId="9" fillId="4" borderId="23" xfId="0" applyFont="1" applyFill="1" applyBorder="1" applyAlignment="1"/>
    <xf numFmtId="0" fontId="13" fillId="0" borderId="0" xfId="0" applyFont="1"/>
    <xf numFmtId="0" fontId="11" fillId="7" borderId="1" xfId="0" applyFont="1" applyFill="1" applyBorder="1"/>
    <xf numFmtId="0" fontId="11" fillId="0" borderId="24" xfId="0" applyFont="1" applyFill="1" applyBorder="1"/>
    <xf numFmtId="0" fontId="11" fillId="6" borderId="24" xfId="0" applyFont="1" applyFill="1" applyBorder="1"/>
    <xf numFmtId="0" fontId="11" fillId="0" borderId="7" xfId="0" applyFont="1" applyFill="1" applyBorder="1"/>
    <xf numFmtId="165" fontId="2" fillId="2" borderId="0" xfId="1" applyNumberFormat="1" applyFont="1" applyFill="1" applyBorder="1"/>
    <xf numFmtId="165" fontId="9" fillId="4" borderId="0" xfId="1" applyNumberFormat="1" applyFont="1" applyFill="1" applyBorder="1" applyAlignment="1">
      <alignment horizontal="right"/>
    </xf>
    <xf numFmtId="165" fontId="9" fillId="4" borderId="25" xfId="1" applyNumberFormat="1" applyFont="1" applyFill="1" applyBorder="1" applyAlignment="1">
      <alignment horizontal="right"/>
    </xf>
    <xf numFmtId="165" fontId="9" fillId="4" borderId="26" xfId="1" applyNumberFormat="1" applyFont="1" applyFill="1" applyBorder="1" applyAlignment="1">
      <alignment horizontal="right"/>
    </xf>
    <xf numFmtId="165" fontId="2" fillId="0" borderId="0" xfId="1" applyNumberFormat="1" applyFont="1" applyFill="1" applyBorder="1"/>
    <xf numFmtId="9" fontId="2" fillId="2" borderId="0" xfId="2" applyFont="1" applyFill="1" applyBorder="1"/>
    <xf numFmtId="0" fontId="8" fillId="5" borderId="27" xfId="0" applyFont="1" applyFill="1" applyBorder="1" applyAlignment="1">
      <alignment horizontal="left" vertical="top" wrapText="1"/>
    </xf>
    <xf numFmtId="0" fontId="8" fillId="5" borderId="7" xfId="0" applyFont="1" applyFill="1" applyBorder="1" applyAlignment="1">
      <alignment horizontal="left" vertical="top" wrapText="1"/>
    </xf>
    <xf numFmtId="165" fontId="2" fillId="2" borderId="0" xfId="0" applyNumberFormat="1" applyFont="1" applyFill="1" applyBorder="1"/>
    <xf numFmtId="0" fontId="14" fillId="0" borderId="9" xfId="0" applyFont="1" applyBorder="1"/>
    <xf numFmtId="0" fontId="3" fillId="0" borderId="28" xfId="0" applyFont="1" applyBorder="1"/>
    <xf numFmtId="0" fontId="3" fillId="0" borderId="11" xfId="0" applyFont="1" applyBorder="1"/>
    <xf numFmtId="0" fontId="3" fillId="0" borderId="12" xfId="0" applyFont="1" applyBorder="1"/>
    <xf numFmtId="0" fontId="3" fillId="0" borderId="29" xfId="0" applyFont="1" applyBorder="1"/>
    <xf numFmtId="0" fontId="14" fillId="0" borderId="15" xfId="0" applyFont="1" applyBorder="1"/>
    <xf numFmtId="0" fontId="3" fillId="0" borderId="30" xfId="0" applyFont="1" applyBorder="1"/>
    <xf numFmtId="0" fontId="3" fillId="0" borderId="1" xfId="0" applyFont="1" applyBorder="1"/>
    <xf numFmtId="0" fontId="3" fillId="0" borderId="17" xfId="0" applyFont="1" applyFill="1" applyBorder="1"/>
    <xf numFmtId="0" fontId="3" fillId="0" borderId="31" xfId="0" applyFont="1" applyBorder="1"/>
    <xf numFmtId="0" fontId="3" fillId="0" borderId="17" xfId="0" applyFont="1" applyBorder="1"/>
    <xf numFmtId="0" fontId="3" fillId="0" borderId="1" xfId="0" applyFont="1" applyFill="1" applyBorder="1"/>
    <xf numFmtId="0" fontId="3" fillId="0" borderId="24" xfId="0" applyFont="1" applyFill="1" applyBorder="1"/>
    <xf numFmtId="0" fontId="7" fillId="4" borderId="25" xfId="0" applyFont="1" applyFill="1" applyBorder="1" applyAlignment="1">
      <alignment horizontal="right"/>
    </xf>
    <xf numFmtId="0" fontId="7" fillId="4" borderId="26" xfId="0" applyFont="1" applyFill="1" applyBorder="1" applyAlignment="1">
      <alignment horizontal="right"/>
    </xf>
    <xf numFmtId="0" fontId="2" fillId="0" borderId="0" xfId="0" applyFont="1" applyBorder="1"/>
    <xf numFmtId="0" fontId="2"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2" xfId="0" applyFont="1" applyFill="1" applyBorder="1" applyAlignment="1">
      <alignment horizontal="center" vertical="center"/>
    </xf>
    <xf numFmtId="0" fontId="7" fillId="4" borderId="4" xfId="0" applyFont="1" applyFill="1" applyBorder="1" applyAlignment="1">
      <alignment horizontal="center"/>
    </xf>
    <xf numFmtId="0" fontId="7" fillId="4" borderId="5" xfId="0" applyFont="1" applyFill="1" applyBorder="1" applyAlignment="1">
      <alignment horizontal="center"/>
    </xf>
    <xf numFmtId="0" fontId="7" fillId="4" borderId="3" xfId="0" applyFont="1" applyFill="1" applyBorder="1" applyAlignment="1">
      <alignment horizontal="center"/>
    </xf>
    <xf numFmtId="0" fontId="4" fillId="2" borderId="0" xfId="0" applyFont="1" applyFill="1" applyBorder="1" applyAlignment="1">
      <alignment horizontal="left" vertical="top"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cellXfs>
  <cellStyles count="3">
    <cellStyle name="Comma" xfId="1" builtinId="3"/>
    <cellStyle name="Normal" xfId="0" builtinId="0"/>
    <cellStyle name="Percent" xfId="2" builtinId="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244685</xdr:colOff>
      <xdr:row>0</xdr:row>
      <xdr:rowOff>161992</xdr:rowOff>
    </xdr:from>
    <xdr:to>
      <xdr:col>5</xdr:col>
      <xdr:colOff>299317</xdr:colOff>
      <xdr:row>4</xdr:row>
      <xdr:rowOff>19050</xdr:rowOff>
    </xdr:to>
    <xdr:pic>
      <xdr:nvPicPr>
        <xdr:cNvPr id="2" name="Picture 1">
          <a:extLst>
            <a:ext uri="{FF2B5EF4-FFF2-40B4-BE49-F238E27FC236}">
              <a16:creationId xmlns:a16="http://schemas.microsoft.com/office/drawing/2014/main" id="{35EA8499-9B17-4879-A7AB-06908373C172}"/>
            </a:ext>
          </a:extLst>
        </xdr:cNvPr>
        <xdr:cNvPicPr>
          <a:picLocks noChangeAspect="1"/>
        </xdr:cNvPicPr>
      </xdr:nvPicPr>
      <xdr:blipFill>
        <a:blip xmlns:r="http://schemas.openxmlformats.org/officeDocument/2006/relationships" r:embed="rId1"/>
        <a:stretch>
          <a:fillRect/>
        </a:stretch>
      </xdr:blipFill>
      <xdr:spPr>
        <a:xfrm>
          <a:off x="244685" y="161992"/>
          <a:ext cx="2359682" cy="819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ivity%20Info%20-%20CCCM%20Iraq%202019%20-%20all%20versions%20-%20English%20-%202019-10-06-06-24-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CM%20Cluster/CCCM%20Cluster%20Reporting%20Tools/Monthly%20Tools/Camp%20Master%20List%20and%20Population%20Flow/July/Camp%20Master%20List%20and%20Population%20Flow%20-%20all%20versions%20-%20English%20-%202019-08-06-07-1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 Flow_Activity Info - CC..."/>
      <sheetName val="NumberLocations"/>
    </sheetNames>
    <sheetDataSet>
      <sheetData sheetId="0"/>
      <sheetData sheetId="1">
        <row r="2">
          <cell r="H2" t="str">
            <v>Arbat IDP</v>
          </cell>
          <cell r="L2" t="str">
            <v>Non HRP</v>
          </cell>
          <cell r="N2" t="str">
            <v>No</v>
          </cell>
          <cell r="O2">
            <v>349</v>
          </cell>
          <cell r="P2">
            <v>1625</v>
          </cell>
          <cell r="Q2">
            <v>833</v>
          </cell>
          <cell r="R2">
            <v>792</v>
          </cell>
          <cell r="S2">
            <v>1625</v>
          </cell>
          <cell r="T2">
            <v>912</v>
          </cell>
          <cell r="U2">
            <v>457</v>
          </cell>
          <cell r="V2">
            <v>455</v>
          </cell>
          <cell r="W2">
            <v>672</v>
          </cell>
          <cell r="X2">
            <v>360</v>
          </cell>
          <cell r="Y2">
            <v>312</v>
          </cell>
          <cell r="Z2">
            <v>41</v>
          </cell>
          <cell r="AA2">
            <v>25</v>
          </cell>
          <cell r="AB2">
            <v>16</v>
          </cell>
          <cell r="AC2">
            <v>1625</v>
          </cell>
          <cell r="AD2">
            <v>1625</v>
          </cell>
          <cell r="AE2">
            <v>1</v>
          </cell>
          <cell r="AF2">
            <v>0</v>
          </cell>
          <cell r="AG2">
            <v>0</v>
          </cell>
          <cell r="AH2">
            <v>0</v>
          </cell>
          <cell r="AI2">
            <v>0</v>
          </cell>
          <cell r="AJ2">
            <v>2</v>
          </cell>
          <cell r="AK2">
            <v>14</v>
          </cell>
          <cell r="BP2">
            <v>395</v>
          </cell>
          <cell r="BQ2">
            <v>0</v>
          </cell>
          <cell r="BR2">
            <v>0</v>
          </cell>
          <cell r="BS2">
            <v>21</v>
          </cell>
        </row>
        <row r="3">
          <cell r="J3" t="str">
            <v>AlBJawari</v>
          </cell>
          <cell r="L3" t="str">
            <v>HRP</v>
          </cell>
          <cell r="M3" t="str">
            <v>HIRQ19-CCM-154285-1</v>
          </cell>
          <cell r="N3" t="str">
            <v>No</v>
          </cell>
          <cell r="O3">
            <v>14</v>
          </cell>
          <cell r="P3">
            <v>94</v>
          </cell>
          <cell r="Q3">
            <v>50</v>
          </cell>
          <cell r="R3">
            <v>44</v>
          </cell>
          <cell r="S3">
            <v>94</v>
          </cell>
          <cell r="T3">
            <v>61</v>
          </cell>
          <cell r="U3">
            <v>31</v>
          </cell>
          <cell r="V3">
            <v>30</v>
          </cell>
          <cell r="W3">
            <v>31</v>
          </cell>
          <cell r="X3">
            <v>18</v>
          </cell>
          <cell r="Y3">
            <v>13</v>
          </cell>
          <cell r="Z3">
            <v>2</v>
          </cell>
          <cell r="AA3">
            <v>1</v>
          </cell>
          <cell r="AB3">
            <v>1</v>
          </cell>
          <cell r="AC3">
            <v>94</v>
          </cell>
          <cell r="AF3">
            <v>0</v>
          </cell>
          <cell r="AG3">
            <v>0</v>
          </cell>
          <cell r="AH3">
            <v>0</v>
          </cell>
          <cell r="AI3">
            <v>0</v>
          </cell>
          <cell r="AJ3">
            <v>0</v>
          </cell>
          <cell r="AK3">
            <v>0</v>
          </cell>
          <cell r="BP3">
            <v>0</v>
          </cell>
          <cell r="BQ3">
            <v>0</v>
          </cell>
          <cell r="BR3">
            <v>0</v>
          </cell>
          <cell r="BS3">
            <v>0</v>
          </cell>
        </row>
        <row r="4">
          <cell r="J4" t="str">
            <v>Alsalman</v>
          </cell>
          <cell r="L4" t="str">
            <v>HRP</v>
          </cell>
          <cell r="M4" t="str">
            <v>HIRQ19-CCM-154285-1</v>
          </cell>
          <cell r="N4" t="str">
            <v>No</v>
          </cell>
          <cell r="O4">
            <v>16</v>
          </cell>
          <cell r="P4">
            <v>71</v>
          </cell>
          <cell r="Q4">
            <v>39</v>
          </cell>
          <cell r="R4">
            <v>32</v>
          </cell>
          <cell r="S4">
            <v>71</v>
          </cell>
          <cell r="T4">
            <v>35</v>
          </cell>
          <cell r="U4">
            <v>17</v>
          </cell>
          <cell r="V4">
            <v>18</v>
          </cell>
          <cell r="W4">
            <v>31</v>
          </cell>
          <cell r="X4">
            <v>17</v>
          </cell>
          <cell r="Y4">
            <v>14</v>
          </cell>
          <cell r="Z4">
            <v>5</v>
          </cell>
          <cell r="AA4">
            <v>5</v>
          </cell>
          <cell r="AB4">
            <v>0</v>
          </cell>
          <cell r="AC4">
            <v>71</v>
          </cell>
          <cell r="AF4">
            <v>0</v>
          </cell>
          <cell r="AG4">
            <v>0</v>
          </cell>
          <cell r="AH4">
            <v>0</v>
          </cell>
          <cell r="AI4">
            <v>0</v>
          </cell>
          <cell r="AJ4">
            <v>0</v>
          </cell>
          <cell r="AK4">
            <v>0</v>
          </cell>
          <cell r="BP4">
            <v>0</v>
          </cell>
          <cell r="BQ4">
            <v>0</v>
          </cell>
          <cell r="BR4">
            <v>0</v>
          </cell>
          <cell r="BS4">
            <v>0</v>
          </cell>
        </row>
        <row r="5">
          <cell r="J5" t="str">
            <v>Al Harith</v>
          </cell>
          <cell r="L5" t="str">
            <v>HRP</v>
          </cell>
          <cell r="M5" t="str">
            <v>HIRQ19-CCM-154285-1</v>
          </cell>
          <cell r="N5" t="str">
            <v>No</v>
          </cell>
          <cell r="O5">
            <v>12</v>
          </cell>
          <cell r="P5">
            <v>69</v>
          </cell>
          <cell r="Q5">
            <v>47</v>
          </cell>
          <cell r="R5">
            <v>22</v>
          </cell>
          <cell r="S5">
            <v>69</v>
          </cell>
          <cell r="T5">
            <v>22</v>
          </cell>
          <cell r="U5">
            <v>14</v>
          </cell>
          <cell r="V5">
            <v>8</v>
          </cell>
          <cell r="W5">
            <v>45</v>
          </cell>
          <cell r="X5">
            <v>31</v>
          </cell>
          <cell r="Y5">
            <v>14</v>
          </cell>
          <cell r="Z5">
            <v>2</v>
          </cell>
          <cell r="AA5">
            <v>2</v>
          </cell>
          <cell r="AB5">
            <v>0</v>
          </cell>
          <cell r="AC5">
            <v>69</v>
          </cell>
          <cell r="AF5">
            <v>0</v>
          </cell>
          <cell r="AG5">
            <v>0</v>
          </cell>
          <cell r="AH5">
            <v>0</v>
          </cell>
          <cell r="AI5">
            <v>0</v>
          </cell>
          <cell r="AJ5">
            <v>0</v>
          </cell>
          <cell r="AK5">
            <v>0</v>
          </cell>
          <cell r="BP5">
            <v>0</v>
          </cell>
          <cell r="BQ5">
            <v>0</v>
          </cell>
          <cell r="BR5">
            <v>0</v>
          </cell>
          <cell r="BS5">
            <v>0</v>
          </cell>
        </row>
        <row r="6">
          <cell r="J6" t="str">
            <v>Al Zaidy</v>
          </cell>
          <cell r="L6" t="str">
            <v>HRP</v>
          </cell>
          <cell r="M6" t="str">
            <v>HIRQ19-CCM-154285-1</v>
          </cell>
          <cell r="N6" t="str">
            <v>No</v>
          </cell>
          <cell r="O6">
            <v>13</v>
          </cell>
          <cell r="P6">
            <v>60</v>
          </cell>
          <cell r="Q6">
            <v>32</v>
          </cell>
          <cell r="R6">
            <v>28</v>
          </cell>
          <cell r="S6">
            <v>60</v>
          </cell>
          <cell r="T6">
            <v>32</v>
          </cell>
          <cell r="U6">
            <v>18</v>
          </cell>
          <cell r="V6">
            <v>14</v>
          </cell>
          <cell r="W6">
            <v>28</v>
          </cell>
          <cell r="X6">
            <v>14</v>
          </cell>
          <cell r="Y6">
            <v>14</v>
          </cell>
          <cell r="Z6">
            <v>0</v>
          </cell>
          <cell r="AA6">
            <v>0</v>
          </cell>
          <cell r="AB6">
            <v>0</v>
          </cell>
          <cell r="AC6">
            <v>60</v>
          </cell>
          <cell r="AF6">
            <v>0</v>
          </cell>
          <cell r="AG6">
            <v>0</v>
          </cell>
          <cell r="AH6">
            <v>0</v>
          </cell>
          <cell r="AI6">
            <v>0</v>
          </cell>
          <cell r="AJ6">
            <v>0</v>
          </cell>
          <cell r="AK6">
            <v>0</v>
          </cell>
          <cell r="BP6">
            <v>0</v>
          </cell>
          <cell r="BQ6">
            <v>0</v>
          </cell>
          <cell r="BR6">
            <v>0</v>
          </cell>
          <cell r="BS6">
            <v>0</v>
          </cell>
        </row>
        <row r="7">
          <cell r="J7" t="str">
            <v>AlSanjary</v>
          </cell>
          <cell r="L7" t="str">
            <v>HRP</v>
          </cell>
          <cell r="M7" t="str">
            <v>HIRQ19-CCM-154285-1</v>
          </cell>
          <cell r="N7" t="str">
            <v>No</v>
          </cell>
          <cell r="O7">
            <v>13</v>
          </cell>
          <cell r="P7">
            <v>56</v>
          </cell>
          <cell r="Q7">
            <v>23</v>
          </cell>
          <cell r="R7">
            <v>33</v>
          </cell>
          <cell r="S7">
            <v>56</v>
          </cell>
          <cell r="T7">
            <v>25</v>
          </cell>
          <cell r="U7">
            <v>11</v>
          </cell>
          <cell r="V7">
            <v>14</v>
          </cell>
          <cell r="W7">
            <v>29</v>
          </cell>
          <cell r="X7">
            <v>11</v>
          </cell>
          <cell r="Y7">
            <v>18</v>
          </cell>
          <cell r="Z7">
            <v>2</v>
          </cell>
          <cell r="AA7">
            <v>1</v>
          </cell>
          <cell r="AB7">
            <v>1</v>
          </cell>
          <cell r="AC7">
            <v>56</v>
          </cell>
          <cell r="AF7">
            <v>0</v>
          </cell>
          <cell r="AG7">
            <v>0</v>
          </cell>
          <cell r="AH7">
            <v>0</v>
          </cell>
          <cell r="AI7">
            <v>0</v>
          </cell>
          <cell r="AJ7">
            <v>0</v>
          </cell>
          <cell r="AK7">
            <v>0</v>
          </cell>
          <cell r="BP7">
            <v>0</v>
          </cell>
          <cell r="BQ7">
            <v>0</v>
          </cell>
          <cell r="BR7">
            <v>0</v>
          </cell>
          <cell r="BS7">
            <v>0</v>
          </cell>
        </row>
        <row r="8">
          <cell r="J8" t="str">
            <v>Alsinaea Alqadima</v>
          </cell>
          <cell r="L8" t="str">
            <v>HRP</v>
          </cell>
          <cell r="M8" t="str">
            <v>HIRQ19-CCM-154285-1</v>
          </cell>
          <cell r="N8" t="str">
            <v>No</v>
          </cell>
          <cell r="O8">
            <v>14</v>
          </cell>
          <cell r="P8">
            <v>72</v>
          </cell>
          <cell r="Q8">
            <v>27</v>
          </cell>
          <cell r="R8">
            <v>45</v>
          </cell>
          <cell r="S8">
            <v>72</v>
          </cell>
          <cell r="T8">
            <v>34</v>
          </cell>
          <cell r="U8">
            <v>12</v>
          </cell>
          <cell r="V8">
            <v>22</v>
          </cell>
          <cell r="W8">
            <v>38</v>
          </cell>
          <cell r="X8">
            <v>15</v>
          </cell>
          <cell r="Y8">
            <v>23</v>
          </cell>
          <cell r="Z8">
            <v>0</v>
          </cell>
          <cell r="AA8">
            <v>0</v>
          </cell>
          <cell r="AB8">
            <v>0</v>
          </cell>
          <cell r="AC8">
            <v>72</v>
          </cell>
          <cell r="AF8">
            <v>0</v>
          </cell>
          <cell r="AG8">
            <v>0</v>
          </cell>
          <cell r="AH8">
            <v>0</v>
          </cell>
          <cell r="AI8">
            <v>0</v>
          </cell>
          <cell r="AJ8">
            <v>0</v>
          </cell>
          <cell r="AK8">
            <v>0</v>
          </cell>
          <cell r="BP8">
            <v>0</v>
          </cell>
          <cell r="BQ8">
            <v>0</v>
          </cell>
          <cell r="BR8">
            <v>0</v>
          </cell>
          <cell r="BS8">
            <v>0</v>
          </cell>
        </row>
        <row r="9">
          <cell r="J9" t="str">
            <v>Baghdad Street</v>
          </cell>
          <cell r="L9" t="str">
            <v>HRP</v>
          </cell>
          <cell r="M9" t="str">
            <v>HIRQ19-CCM-154285-1</v>
          </cell>
          <cell r="N9" t="str">
            <v>No</v>
          </cell>
          <cell r="O9">
            <v>9</v>
          </cell>
          <cell r="P9">
            <v>40</v>
          </cell>
          <cell r="Q9">
            <v>20</v>
          </cell>
          <cell r="R9">
            <v>20</v>
          </cell>
          <cell r="S9">
            <v>40</v>
          </cell>
          <cell r="T9">
            <v>23</v>
          </cell>
          <cell r="U9">
            <v>12</v>
          </cell>
          <cell r="V9">
            <v>11</v>
          </cell>
          <cell r="W9">
            <v>17</v>
          </cell>
          <cell r="X9">
            <v>8</v>
          </cell>
          <cell r="Y9">
            <v>9</v>
          </cell>
          <cell r="Z9">
            <v>0</v>
          </cell>
          <cell r="AA9">
            <v>0</v>
          </cell>
          <cell r="AB9">
            <v>0</v>
          </cell>
          <cell r="AC9">
            <v>40</v>
          </cell>
          <cell r="AF9">
            <v>0</v>
          </cell>
          <cell r="AG9">
            <v>0</v>
          </cell>
          <cell r="AH9">
            <v>0</v>
          </cell>
          <cell r="AI9">
            <v>0</v>
          </cell>
          <cell r="AJ9">
            <v>0</v>
          </cell>
          <cell r="AK9">
            <v>0</v>
          </cell>
          <cell r="BP9">
            <v>0</v>
          </cell>
          <cell r="BQ9">
            <v>0</v>
          </cell>
          <cell r="BR9">
            <v>0</v>
          </cell>
          <cell r="BS9">
            <v>0</v>
          </cell>
        </row>
        <row r="10">
          <cell r="J10" t="str">
            <v>almahata</v>
          </cell>
          <cell r="L10" t="str">
            <v>HRP</v>
          </cell>
          <cell r="M10" t="str">
            <v>HIRQ19-CCM-154285-1</v>
          </cell>
          <cell r="N10" t="str">
            <v>No</v>
          </cell>
          <cell r="O10">
            <v>11</v>
          </cell>
          <cell r="P10">
            <v>75</v>
          </cell>
          <cell r="Q10">
            <v>35</v>
          </cell>
          <cell r="R10">
            <v>40</v>
          </cell>
          <cell r="S10">
            <v>75</v>
          </cell>
          <cell r="T10">
            <v>41</v>
          </cell>
          <cell r="U10">
            <v>19</v>
          </cell>
          <cell r="V10">
            <v>22</v>
          </cell>
          <cell r="W10">
            <v>32</v>
          </cell>
          <cell r="X10">
            <v>16</v>
          </cell>
          <cell r="Y10">
            <v>16</v>
          </cell>
          <cell r="Z10">
            <v>2</v>
          </cell>
          <cell r="AA10">
            <v>0</v>
          </cell>
          <cell r="AB10">
            <v>2</v>
          </cell>
          <cell r="AC10">
            <v>75</v>
          </cell>
          <cell r="AF10">
            <v>0</v>
          </cell>
          <cell r="AG10">
            <v>0</v>
          </cell>
          <cell r="AH10">
            <v>0</v>
          </cell>
          <cell r="AI10">
            <v>0</v>
          </cell>
          <cell r="AJ10">
            <v>0</v>
          </cell>
          <cell r="AK10">
            <v>0</v>
          </cell>
          <cell r="BP10">
            <v>0</v>
          </cell>
          <cell r="BQ10">
            <v>0</v>
          </cell>
          <cell r="BR10">
            <v>0</v>
          </cell>
          <cell r="BS10">
            <v>0</v>
          </cell>
        </row>
        <row r="11">
          <cell r="J11" t="str">
            <v>Nablus1</v>
          </cell>
          <cell r="L11" t="str">
            <v>HRP</v>
          </cell>
          <cell r="M11" t="str">
            <v>HIRQ19-CCM-154285-1</v>
          </cell>
          <cell r="N11" t="str">
            <v>No</v>
          </cell>
          <cell r="O11">
            <v>13</v>
          </cell>
          <cell r="P11">
            <v>72</v>
          </cell>
          <cell r="Q11">
            <v>33</v>
          </cell>
          <cell r="R11">
            <v>39</v>
          </cell>
          <cell r="S11">
            <v>72</v>
          </cell>
          <cell r="T11">
            <v>43</v>
          </cell>
          <cell r="U11">
            <v>19</v>
          </cell>
          <cell r="V11">
            <v>24</v>
          </cell>
          <cell r="W11">
            <v>25</v>
          </cell>
          <cell r="X11">
            <v>12</v>
          </cell>
          <cell r="Y11">
            <v>13</v>
          </cell>
          <cell r="Z11">
            <v>4</v>
          </cell>
          <cell r="AA11">
            <v>2</v>
          </cell>
          <cell r="AB11">
            <v>2</v>
          </cell>
          <cell r="AC11">
            <v>72</v>
          </cell>
          <cell r="AF11">
            <v>0</v>
          </cell>
          <cell r="AG11">
            <v>0</v>
          </cell>
          <cell r="AH11">
            <v>0</v>
          </cell>
          <cell r="AI11">
            <v>0</v>
          </cell>
          <cell r="AJ11">
            <v>0</v>
          </cell>
          <cell r="AK11">
            <v>0</v>
          </cell>
          <cell r="BP11">
            <v>0</v>
          </cell>
          <cell r="BQ11">
            <v>0</v>
          </cell>
          <cell r="BR11">
            <v>0</v>
          </cell>
          <cell r="BS11">
            <v>0</v>
          </cell>
        </row>
        <row r="12">
          <cell r="J12" t="str">
            <v>Nablus2</v>
          </cell>
          <cell r="L12" t="str">
            <v>HRP</v>
          </cell>
          <cell r="M12" t="str">
            <v>HIRQ19-CCM-154285-1</v>
          </cell>
          <cell r="N12" t="str">
            <v>No</v>
          </cell>
          <cell r="O12">
            <v>14</v>
          </cell>
          <cell r="P12">
            <v>98</v>
          </cell>
          <cell r="Q12">
            <v>56</v>
          </cell>
          <cell r="R12">
            <v>42</v>
          </cell>
          <cell r="S12">
            <v>98</v>
          </cell>
          <cell r="T12">
            <v>49</v>
          </cell>
          <cell r="U12">
            <v>23</v>
          </cell>
          <cell r="V12">
            <v>26</v>
          </cell>
          <cell r="W12">
            <v>46</v>
          </cell>
          <cell r="X12">
            <v>31</v>
          </cell>
          <cell r="Y12">
            <v>15</v>
          </cell>
          <cell r="Z12">
            <v>3</v>
          </cell>
          <cell r="AA12">
            <v>2</v>
          </cell>
          <cell r="AB12">
            <v>1</v>
          </cell>
          <cell r="AC12">
            <v>98</v>
          </cell>
          <cell r="AF12">
            <v>0</v>
          </cell>
          <cell r="AG12">
            <v>0</v>
          </cell>
          <cell r="AH12">
            <v>0</v>
          </cell>
          <cell r="AI12">
            <v>0</v>
          </cell>
          <cell r="AJ12">
            <v>0</v>
          </cell>
          <cell r="AK12">
            <v>0</v>
          </cell>
          <cell r="BP12">
            <v>0</v>
          </cell>
          <cell r="BQ12">
            <v>0</v>
          </cell>
          <cell r="BR12">
            <v>0</v>
          </cell>
          <cell r="BS12">
            <v>0</v>
          </cell>
        </row>
        <row r="13">
          <cell r="H13" t="str">
            <v>Bajet Kandala</v>
          </cell>
          <cell r="L13" t="str">
            <v>Non HRP</v>
          </cell>
          <cell r="N13" t="str">
            <v>No</v>
          </cell>
          <cell r="O13">
            <v>2035</v>
          </cell>
          <cell r="P13">
            <v>10565</v>
          </cell>
          <cell r="Q13">
            <v>5426</v>
          </cell>
          <cell r="R13">
            <v>5139</v>
          </cell>
          <cell r="S13">
            <v>10565</v>
          </cell>
          <cell r="T13">
            <v>4908</v>
          </cell>
          <cell r="U13">
            <v>2462</v>
          </cell>
          <cell r="V13">
            <v>2446</v>
          </cell>
          <cell r="W13">
            <v>5142</v>
          </cell>
          <cell r="X13">
            <v>2679</v>
          </cell>
          <cell r="Y13">
            <v>2463</v>
          </cell>
          <cell r="Z13">
            <v>515</v>
          </cell>
          <cell r="AA13">
            <v>285</v>
          </cell>
          <cell r="AB13">
            <v>230</v>
          </cell>
          <cell r="AC13">
            <v>10565</v>
          </cell>
          <cell r="AD13">
            <v>10565</v>
          </cell>
          <cell r="AE13">
            <v>1</v>
          </cell>
          <cell r="AF13">
            <v>0</v>
          </cell>
          <cell r="AG13">
            <v>0</v>
          </cell>
          <cell r="AH13">
            <v>0</v>
          </cell>
          <cell r="AI13">
            <v>0</v>
          </cell>
          <cell r="AJ13">
            <v>5</v>
          </cell>
          <cell r="AK13">
            <v>25</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P13">
            <v>1522</v>
          </cell>
          <cell r="BQ13">
            <v>0</v>
          </cell>
          <cell r="BR13">
            <v>0</v>
          </cell>
          <cell r="BS13">
            <v>0</v>
          </cell>
        </row>
        <row r="14">
          <cell r="H14" t="str">
            <v>Chamishku</v>
          </cell>
          <cell r="L14" t="str">
            <v>Non HRP</v>
          </cell>
          <cell r="N14" t="str">
            <v>No</v>
          </cell>
          <cell r="O14">
            <v>5002</v>
          </cell>
          <cell r="P14">
            <v>26529</v>
          </cell>
          <cell r="Q14">
            <v>13603</v>
          </cell>
          <cell r="R14">
            <v>12926</v>
          </cell>
          <cell r="S14">
            <v>26529</v>
          </cell>
          <cell r="T14">
            <v>11439</v>
          </cell>
          <cell r="U14">
            <v>5795</v>
          </cell>
          <cell r="V14">
            <v>5644</v>
          </cell>
          <cell r="W14">
            <v>13788</v>
          </cell>
          <cell r="X14">
            <v>7052</v>
          </cell>
          <cell r="Y14">
            <v>6736</v>
          </cell>
          <cell r="Z14">
            <v>1302</v>
          </cell>
          <cell r="AA14">
            <v>756</v>
          </cell>
          <cell r="AB14">
            <v>546</v>
          </cell>
          <cell r="AC14">
            <v>26529</v>
          </cell>
          <cell r="AD14">
            <v>26529</v>
          </cell>
          <cell r="AE14">
            <v>1</v>
          </cell>
          <cell r="AF14">
            <v>8</v>
          </cell>
          <cell r="AG14">
            <v>41</v>
          </cell>
          <cell r="AH14">
            <v>0</v>
          </cell>
          <cell r="AI14">
            <v>0</v>
          </cell>
          <cell r="AJ14">
            <v>65</v>
          </cell>
          <cell r="AK14">
            <v>319</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BA14">
            <v>2</v>
          </cell>
          <cell r="BB14">
            <v>1</v>
          </cell>
          <cell r="BC14">
            <v>1</v>
          </cell>
          <cell r="BD14">
            <v>1</v>
          </cell>
          <cell r="BE14">
            <v>0</v>
          </cell>
          <cell r="BF14">
            <v>0</v>
          </cell>
          <cell r="BG14">
            <v>0</v>
          </cell>
          <cell r="BH14">
            <v>0</v>
          </cell>
          <cell r="BI14">
            <v>0</v>
          </cell>
          <cell r="BJ14">
            <v>0</v>
          </cell>
          <cell r="BK14">
            <v>0</v>
          </cell>
          <cell r="BL14">
            <v>0</v>
          </cell>
          <cell r="BM14">
            <v>0</v>
          </cell>
          <cell r="BN14">
            <v>5</v>
          </cell>
          <cell r="BP14">
            <v>0</v>
          </cell>
          <cell r="BQ14">
            <v>0</v>
          </cell>
          <cell r="BR14">
            <v>5000</v>
          </cell>
          <cell r="BS14">
            <v>0</v>
          </cell>
        </row>
        <row r="15">
          <cell r="H15" t="str">
            <v>Qoratu</v>
          </cell>
          <cell r="K15" t="str">
            <v>Qoratu IDP</v>
          </cell>
          <cell r="L15" t="str">
            <v>Non HRP</v>
          </cell>
          <cell r="N15" t="str">
            <v>No</v>
          </cell>
          <cell r="O15">
            <v>209</v>
          </cell>
          <cell r="P15">
            <v>963</v>
          </cell>
          <cell r="Q15">
            <v>471</v>
          </cell>
          <cell r="R15">
            <v>492</v>
          </cell>
          <cell r="S15">
            <v>963</v>
          </cell>
          <cell r="T15">
            <v>528</v>
          </cell>
          <cell r="U15">
            <v>244</v>
          </cell>
          <cell r="V15">
            <v>284</v>
          </cell>
          <cell r="W15">
            <v>404</v>
          </cell>
          <cell r="X15">
            <v>205</v>
          </cell>
          <cell r="Y15">
            <v>199</v>
          </cell>
          <cell r="Z15">
            <v>31</v>
          </cell>
          <cell r="AA15">
            <v>22</v>
          </cell>
          <cell r="AB15">
            <v>9</v>
          </cell>
          <cell r="AC15">
            <v>963</v>
          </cell>
          <cell r="AD15">
            <v>963</v>
          </cell>
          <cell r="AE15">
            <v>1</v>
          </cell>
          <cell r="AF15">
            <v>0</v>
          </cell>
          <cell r="AG15">
            <v>0</v>
          </cell>
          <cell r="AH15">
            <v>0</v>
          </cell>
          <cell r="AI15">
            <v>0</v>
          </cell>
          <cell r="AJ15">
            <v>3</v>
          </cell>
          <cell r="AK15">
            <v>18</v>
          </cell>
          <cell r="BA15">
            <v>2</v>
          </cell>
          <cell r="BB15">
            <v>0</v>
          </cell>
          <cell r="BC15">
            <v>0</v>
          </cell>
          <cell r="BD15">
            <v>3</v>
          </cell>
          <cell r="BE15">
            <v>0</v>
          </cell>
          <cell r="BF15">
            <v>2</v>
          </cell>
          <cell r="BG15">
            <v>2</v>
          </cell>
          <cell r="BH15">
            <v>3</v>
          </cell>
          <cell r="BI15">
            <v>2</v>
          </cell>
          <cell r="BJ15">
            <v>0</v>
          </cell>
          <cell r="BK15">
            <v>0</v>
          </cell>
          <cell r="BL15">
            <v>0</v>
          </cell>
          <cell r="BM15">
            <v>0</v>
          </cell>
          <cell r="BN15">
            <v>14</v>
          </cell>
          <cell r="BP15">
            <v>341</v>
          </cell>
          <cell r="BQ15">
            <v>699</v>
          </cell>
          <cell r="BR15">
            <v>0</v>
          </cell>
          <cell r="BS15">
            <v>0</v>
          </cell>
        </row>
        <row r="16">
          <cell r="H16" t="str">
            <v>Dawadia</v>
          </cell>
          <cell r="L16" t="str">
            <v>Non HRP</v>
          </cell>
          <cell r="N16" t="str">
            <v>No</v>
          </cell>
          <cell r="O16">
            <v>622</v>
          </cell>
          <cell r="P16">
            <v>3206</v>
          </cell>
          <cell r="Q16">
            <v>1684</v>
          </cell>
          <cell r="R16">
            <v>1522</v>
          </cell>
          <cell r="S16">
            <v>3206</v>
          </cell>
          <cell r="T16">
            <v>1544</v>
          </cell>
          <cell r="U16">
            <v>786</v>
          </cell>
          <cell r="V16">
            <v>758</v>
          </cell>
          <cell r="W16">
            <v>1512</v>
          </cell>
          <cell r="X16">
            <v>807</v>
          </cell>
          <cell r="Y16">
            <v>705</v>
          </cell>
          <cell r="Z16">
            <v>150</v>
          </cell>
          <cell r="AA16">
            <v>91</v>
          </cell>
          <cell r="AB16">
            <v>59</v>
          </cell>
          <cell r="AC16">
            <v>3206</v>
          </cell>
          <cell r="AD16">
            <v>3206</v>
          </cell>
          <cell r="AE16">
            <v>1</v>
          </cell>
          <cell r="AF16">
            <v>1</v>
          </cell>
          <cell r="AG16">
            <v>10</v>
          </cell>
          <cell r="AH16">
            <v>0</v>
          </cell>
          <cell r="AI16">
            <v>0</v>
          </cell>
          <cell r="AJ16">
            <v>2</v>
          </cell>
          <cell r="AK16">
            <v>12</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2</v>
          </cell>
          <cell r="BE16">
            <v>2</v>
          </cell>
          <cell r="BF16">
            <v>0</v>
          </cell>
          <cell r="BG16">
            <v>0</v>
          </cell>
          <cell r="BH16">
            <v>0</v>
          </cell>
          <cell r="BI16">
            <v>2</v>
          </cell>
          <cell r="BJ16">
            <v>0</v>
          </cell>
          <cell r="BK16">
            <v>0</v>
          </cell>
          <cell r="BL16">
            <v>0</v>
          </cell>
          <cell r="BM16">
            <v>0</v>
          </cell>
          <cell r="BN16">
            <v>6</v>
          </cell>
          <cell r="BP16">
            <v>875</v>
          </cell>
          <cell r="BQ16">
            <v>25</v>
          </cell>
          <cell r="BR16">
            <v>0</v>
          </cell>
          <cell r="BS16">
            <v>900</v>
          </cell>
        </row>
        <row r="17">
          <cell r="J17" t="str">
            <v>Karsi-sinjar mountain</v>
          </cell>
          <cell r="L17" t="str">
            <v>HRP</v>
          </cell>
          <cell r="M17" t="str">
            <v>HIRQ19-CCM-154285-1</v>
          </cell>
          <cell r="N17" t="str">
            <v>No</v>
          </cell>
          <cell r="O17">
            <v>363</v>
          </cell>
          <cell r="P17">
            <v>2002</v>
          </cell>
          <cell r="Q17">
            <v>989</v>
          </cell>
          <cell r="R17">
            <v>1013</v>
          </cell>
          <cell r="S17">
            <v>2002</v>
          </cell>
          <cell r="T17">
            <v>978</v>
          </cell>
          <cell r="U17">
            <v>490</v>
          </cell>
          <cell r="V17">
            <v>488</v>
          </cell>
          <cell r="W17">
            <v>941</v>
          </cell>
          <cell r="X17">
            <v>488</v>
          </cell>
          <cell r="Y17">
            <v>453</v>
          </cell>
          <cell r="Z17">
            <v>83</v>
          </cell>
          <cell r="AA17">
            <v>37</v>
          </cell>
          <cell r="AB17">
            <v>46</v>
          </cell>
          <cell r="AC17">
            <v>2002</v>
          </cell>
          <cell r="AF17">
            <v>0</v>
          </cell>
          <cell r="AG17">
            <v>0</v>
          </cell>
          <cell r="AH17">
            <v>0</v>
          </cell>
          <cell r="AI17">
            <v>0</v>
          </cell>
          <cell r="AJ17">
            <v>0</v>
          </cell>
          <cell r="AK17">
            <v>0</v>
          </cell>
          <cell r="BP17">
            <v>0</v>
          </cell>
          <cell r="BQ17">
            <v>0</v>
          </cell>
          <cell r="BR17">
            <v>0</v>
          </cell>
          <cell r="BS17">
            <v>0</v>
          </cell>
        </row>
        <row r="18">
          <cell r="J18" t="str">
            <v>Qubani</v>
          </cell>
          <cell r="L18" t="str">
            <v>HRP</v>
          </cell>
          <cell r="M18" t="str">
            <v>HIRQ19-CCM-154285-1</v>
          </cell>
          <cell r="N18" t="str">
            <v>No</v>
          </cell>
          <cell r="O18">
            <v>237</v>
          </cell>
          <cell r="P18">
            <v>1302</v>
          </cell>
          <cell r="Q18">
            <v>644</v>
          </cell>
          <cell r="R18">
            <v>658</v>
          </cell>
          <cell r="S18">
            <v>1302</v>
          </cell>
          <cell r="T18">
            <v>693</v>
          </cell>
          <cell r="U18">
            <v>342</v>
          </cell>
          <cell r="V18">
            <v>351</v>
          </cell>
          <cell r="W18">
            <v>561</v>
          </cell>
          <cell r="X18">
            <v>294</v>
          </cell>
          <cell r="Y18">
            <v>267</v>
          </cell>
          <cell r="Z18">
            <v>48</v>
          </cell>
          <cell r="AA18">
            <v>26</v>
          </cell>
          <cell r="AB18">
            <v>22</v>
          </cell>
          <cell r="AC18">
            <v>1302</v>
          </cell>
          <cell r="AF18">
            <v>0</v>
          </cell>
          <cell r="AG18">
            <v>0</v>
          </cell>
          <cell r="AH18">
            <v>0</v>
          </cell>
          <cell r="AI18">
            <v>0</v>
          </cell>
          <cell r="AJ18">
            <v>0</v>
          </cell>
          <cell r="AK18">
            <v>0</v>
          </cell>
          <cell r="BP18">
            <v>0</v>
          </cell>
          <cell r="BQ18">
            <v>0</v>
          </cell>
          <cell r="BR18">
            <v>0</v>
          </cell>
          <cell r="BS18">
            <v>0</v>
          </cell>
        </row>
        <row r="19">
          <cell r="J19" t="str">
            <v>Milek</v>
          </cell>
          <cell r="L19" t="str">
            <v>HRP</v>
          </cell>
          <cell r="M19" t="str">
            <v>HIRQ19-CCM-154285-1</v>
          </cell>
          <cell r="N19" t="str">
            <v>No</v>
          </cell>
          <cell r="O19">
            <v>131</v>
          </cell>
          <cell r="P19">
            <v>765</v>
          </cell>
          <cell r="Q19">
            <v>374</v>
          </cell>
          <cell r="R19">
            <v>391</v>
          </cell>
          <cell r="S19">
            <v>765</v>
          </cell>
          <cell r="T19">
            <v>372</v>
          </cell>
          <cell r="U19">
            <v>178</v>
          </cell>
          <cell r="V19">
            <v>194</v>
          </cell>
          <cell r="W19">
            <v>355</v>
          </cell>
          <cell r="X19">
            <v>175</v>
          </cell>
          <cell r="Y19">
            <v>180</v>
          </cell>
          <cell r="Z19">
            <v>38</v>
          </cell>
          <cell r="AA19">
            <v>21</v>
          </cell>
          <cell r="AB19">
            <v>17</v>
          </cell>
          <cell r="AC19">
            <v>765</v>
          </cell>
          <cell r="AF19">
            <v>0</v>
          </cell>
          <cell r="AG19">
            <v>0</v>
          </cell>
          <cell r="AH19">
            <v>0</v>
          </cell>
          <cell r="AI19">
            <v>0</v>
          </cell>
          <cell r="AJ19">
            <v>0</v>
          </cell>
          <cell r="AK19">
            <v>0</v>
          </cell>
          <cell r="BP19">
            <v>0</v>
          </cell>
          <cell r="BQ19">
            <v>0</v>
          </cell>
          <cell r="BR19">
            <v>0</v>
          </cell>
          <cell r="BS19">
            <v>0</v>
          </cell>
        </row>
        <row r="20">
          <cell r="J20" t="str">
            <v>Shebel qassim</v>
          </cell>
          <cell r="L20" t="str">
            <v>HRP</v>
          </cell>
          <cell r="M20" t="str">
            <v>HIRQ19-CCM-154285-1</v>
          </cell>
          <cell r="N20" t="str">
            <v>No</v>
          </cell>
          <cell r="O20">
            <v>76</v>
          </cell>
          <cell r="P20">
            <v>413</v>
          </cell>
          <cell r="Q20">
            <v>202</v>
          </cell>
          <cell r="R20">
            <v>211</v>
          </cell>
          <cell r="S20">
            <v>413</v>
          </cell>
          <cell r="T20">
            <v>222</v>
          </cell>
          <cell r="U20">
            <v>109</v>
          </cell>
          <cell r="V20">
            <v>113</v>
          </cell>
          <cell r="W20">
            <v>174</v>
          </cell>
          <cell r="X20">
            <v>85</v>
          </cell>
          <cell r="Y20">
            <v>89</v>
          </cell>
          <cell r="Z20">
            <v>17</v>
          </cell>
          <cell r="AA20">
            <v>8</v>
          </cell>
          <cell r="AB20">
            <v>9</v>
          </cell>
          <cell r="AC20">
            <v>413</v>
          </cell>
          <cell r="AF20">
            <v>0</v>
          </cell>
          <cell r="AG20">
            <v>0</v>
          </cell>
          <cell r="AH20">
            <v>0</v>
          </cell>
          <cell r="AI20">
            <v>0</v>
          </cell>
          <cell r="AJ20">
            <v>0</v>
          </cell>
          <cell r="AK20">
            <v>0</v>
          </cell>
          <cell r="BP20">
            <v>0</v>
          </cell>
          <cell r="BQ20">
            <v>0</v>
          </cell>
          <cell r="BR20">
            <v>0</v>
          </cell>
          <cell r="BS20">
            <v>0</v>
          </cell>
        </row>
        <row r="21">
          <cell r="J21" t="str">
            <v>Smehester</v>
          </cell>
          <cell r="L21" t="str">
            <v>HRP</v>
          </cell>
          <cell r="M21" t="str">
            <v>HIRQ19-CCM-154285-1</v>
          </cell>
          <cell r="N21" t="str">
            <v>No</v>
          </cell>
          <cell r="O21">
            <v>68</v>
          </cell>
          <cell r="P21">
            <v>365</v>
          </cell>
          <cell r="Q21">
            <v>187</v>
          </cell>
          <cell r="R21">
            <v>178</v>
          </cell>
          <cell r="S21">
            <v>365</v>
          </cell>
          <cell r="T21">
            <v>180</v>
          </cell>
          <cell r="U21">
            <v>94</v>
          </cell>
          <cell r="V21">
            <v>86</v>
          </cell>
          <cell r="W21">
            <v>171</v>
          </cell>
          <cell r="X21">
            <v>85</v>
          </cell>
          <cell r="Y21">
            <v>86</v>
          </cell>
          <cell r="Z21">
            <v>14</v>
          </cell>
          <cell r="AA21">
            <v>8</v>
          </cell>
          <cell r="AB21">
            <v>6</v>
          </cell>
          <cell r="AC21">
            <v>365</v>
          </cell>
          <cell r="AF21">
            <v>0</v>
          </cell>
          <cell r="AG21">
            <v>0</v>
          </cell>
          <cell r="AH21">
            <v>0</v>
          </cell>
          <cell r="AI21">
            <v>0</v>
          </cell>
          <cell r="AJ21">
            <v>0</v>
          </cell>
          <cell r="AK21">
            <v>0</v>
          </cell>
          <cell r="BP21">
            <v>0</v>
          </cell>
          <cell r="BQ21">
            <v>0</v>
          </cell>
          <cell r="BR21">
            <v>0</v>
          </cell>
          <cell r="BS21">
            <v>0</v>
          </cell>
        </row>
        <row r="22">
          <cell r="J22" t="str">
            <v>Kolka</v>
          </cell>
          <cell r="L22" t="str">
            <v>HRP</v>
          </cell>
          <cell r="M22" t="str">
            <v>HIRQ19-CCM-154285-1</v>
          </cell>
          <cell r="N22" t="str">
            <v>No</v>
          </cell>
          <cell r="O22">
            <v>130</v>
          </cell>
          <cell r="P22">
            <v>675</v>
          </cell>
          <cell r="Q22">
            <v>333</v>
          </cell>
          <cell r="R22">
            <v>342</v>
          </cell>
          <cell r="S22">
            <v>675</v>
          </cell>
          <cell r="T22">
            <v>361</v>
          </cell>
          <cell r="U22">
            <v>181</v>
          </cell>
          <cell r="V22">
            <v>180</v>
          </cell>
          <cell r="W22">
            <v>293</v>
          </cell>
          <cell r="X22">
            <v>141</v>
          </cell>
          <cell r="Y22">
            <v>152</v>
          </cell>
          <cell r="Z22">
            <v>21</v>
          </cell>
          <cell r="AA22">
            <v>12</v>
          </cell>
          <cell r="AB22">
            <v>9</v>
          </cell>
          <cell r="AC22">
            <v>675</v>
          </cell>
          <cell r="AF22">
            <v>0</v>
          </cell>
          <cell r="AG22">
            <v>0</v>
          </cell>
          <cell r="AH22">
            <v>0</v>
          </cell>
          <cell r="AI22">
            <v>0</v>
          </cell>
          <cell r="AJ22">
            <v>0</v>
          </cell>
          <cell r="AK22">
            <v>0</v>
          </cell>
          <cell r="BP22">
            <v>0</v>
          </cell>
          <cell r="BQ22">
            <v>0</v>
          </cell>
          <cell r="BR22">
            <v>0</v>
          </cell>
          <cell r="BS22">
            <v>0</v>
          </cell>
        </row>
        <row r="23">
          <cell r="J23" t="str">
            <v>Sardashti</v>
          </cell>
          <cell r="L23" t="str">
            <v>HRP</v>
          </cell>
          <cell r="M23" t="str">
            <v>HIRQ19-CCM-154285-1</v>
          </cell>
          <cell r="N23" t="str">
            <v>No</v>
          </cell>
          <cell r="O23">
            <v>952</v>
          </cell>
          <cell r="P23">
            <v>5418</v>
          </cell>
          <cell r="Q23">
            <v>2748</v>
          </cell>
          <cell r="R23">
            <v>2670</v>
          </cell>
          <cell r="S23">
            <v>5418</v>
          </cell>
          <cell r="T23">
            <v>2806</v>
          </cell>
          <cell r="U23">
            <v>1435</v>
          </cell>
          <cell r="V23">
            <v>1371</v>
          </cell>
          <cell r="W23">
            <v>2399</v>
          </cell>
          <cell r="X23">
            <v>1199</v>
          </cell>
          <cell r="Y23">
            <v>1200</v>
          </cell>
          <cell r="Z23">
            <v>213</v>
          </cell>
          <cell r="AA23">
            <v>114</v>
          </cell>
          <cell r="AB23">
            <v>99</v>
          </cell>
          <cell r="AC23">
            <v>5418</v>
          </cell>
          <cell r="AF23">
            <v>0</v>
          </cell>
          <cell r="AG23">
            <v>0</v>
          </cell>
          <cell r="AH23">
            <v>0</v>
          </cell>
          <cell r="AI23">
            <v>0</v>
          </cell>
          <cell r="AJ23">
            <v>0</v>
          </cell>
          <cell r="AK23">
            <v>0</v>
          </cell>
          <cell r="BP23">
            <v>0</v>
          </cell>
          <cell r="BQ23">
            <v>0</v>
          </cell>
          <cell r="BR23">
            <v>0</v>
          </cell>
          <cell r="BS23">
            <v>0</v>
          </cell>
        </row>
        <row r="24">
          <cell r="J24" t="str">
            <v>Darket Qauala</v>
          </cell>
          <cell r="L24" t="str">
            <v>HRP</v>
          </cell>
          <cell r="M24" t="str">
            <v>HIRQ19-CCM-154285-1</v>
          </cell>
          <cell r="N24" t="str">
            <v>No</v>
          </cell>
          <cell r="O24">
            <v>123</v>
          </cell>
          <cell r="P24">
            <v>670</v>
          </cell>
          <cell r="Q24">
            <v>323</v>
          </cell>
          <cell r="R24">
            <v>347</v>
          </cell>
          <cell r="S24">
            <v>670</v>
          </cell>
          <cell r="T24">
            <v>328</v>
          </cell>
          <cell r="U24">
            <v>158</v>
          </cell>
          <cell r="V24">
            <v>170</v>
          </cell>
          <cell r="W24">
            <v>307</v>
          </cell>
          <cell r="X24">
            <v>146</v>
          </cell>
          <cell r="Y24">
            <v>161</v>
          </cell>
          <cell r="Z24">
            <v>35</v>
          </cell>
          <cell r="AA24">
            <v>19</v>
          </cell>
          <cell r="AB24">
            <v>16</v>
          </cell>
          <cell r="AC24">
            <v>670</v>
          </cell>
          <cell r="AF24">
            <v>0</v>
          </cell>
          <cell r="AG24">
            <v>0</v>
          </cell>
          <cell r="AH24">
            <v>0</v>
          </cell>
          <cell r="AI24">
            <v>0</v>
          </cell>
          <cell r="AJ24">
            <v>0</v>
          </cell>
          <cell r="AK24">
            <v>0</v>
          </cell>
          <cell r="BP24">
            <v>0</v>
          </cell>
          <cell r="BQ24">
            <v>0</v>
          </cell>
          <cell r="BR24">
            <v>0</v>
          </cell>
          <cell r="BS24">
            <v>0</v>
          </cell>
        </row>
        <row r="25">
          <cell r="J25" t="str">
            <v>kharab rashk</v>
          </cell>
          <cell r="L25" t="str">
            <v>HRP</v>
          </cell>
          <cell r="M25" t="str">
            <v>HIRQ19-CCM-154285-1</v>
          </cell>
          <cell r="N25" t="str">
            <v>No</v>
          </cell>
          <cell r="O25">
            <v>78</v>
          </cell>
          <cell r="P25">
            <v>441</v>
          </cell>
          <cell r="Q25">
            <v>230</v>
          </cell>
          <cell r="R25">
            <v>220</v>
          </cell>
          <cell r="S25">
            <v>450</v>
          </cell>
          <cell r="T25">
            <v>192</v>
          </cell>
          <cell r="U25">
            <v>86</v>
          </cell>
          <cell r="V25">
            <v>106</v>
          </cell>
          <cell r="W25">
            <v>245</v>
          </cell>
          <cell r="X25">
            <v>120</v>
          </cell>
          <cell r="Y25">
            <v>125</v>
          </cell>
          <cell r="Z25">
            <v>13</v>
          </cell>
          <cell r="AA25">
            <v>9</v>
          </cell>
          <cell r="AB25">
            <v>4</v>
          </cell>
          <cell r="AC25">
            <v>450</v>
          </cell>
          <cell r="AF25">
            <v>0</v>
          </cell>
          <cell r="AG25">
            <v>0</v>
          </cell>
          <cell r="AH25">
            <v>0</v>
          </cell>
          <cell r="AI25">
            <v>0</v>
          </cell>
          <cell r="AJ25">
            <v>0</v>
          </cell>
          <cell r="AK25">
            <v>0</v>
          </cell>
          <cell r="BP25">
            <v>0</v>
          </cell>
          <cell r="BQ25">
            <v>0</v>
          </cell>
          <cell r="BR25">
            <v>0</v>
          </cell>
          <cell r="BS25">
            <v>0</v>
          </cell>
        </row>
        <row r="26">
          <cell r="J26" t="str">
            <v>Baro bahdo</v>
          </cell>
          <cell r="L26" t="str">
            <v>HRP</v>
          </cell>
          <cell r="M26" t="str">
            <v>HIRQ19-CCM-154285-1</v>
          </cell>
          <cell r="N26" t="str">
            <v>No</v>
          </cell>
          <cell r="O26">
            <v>114</v>
          </cell>
          <cell r="P26">
            <v>660</v>
          </cell>
          <cell r="Q26">
            <v>345</v>
          </cell>
          <cell r="R26">
            <v>315</v>
          </cell>
          <cell r="S26">
            <v>660</v>
          </cell>
          <cell r="T26">
            <v>282</v>
          </cell>
          <cell r="U26">
            <v>152</v>
          </cell>
          <cell r="V26">
            <v>130</v>
          </cell>
          <cell r="W26">
            <v>356</v>
          </cell>
          <cell r="X26">
            <v>181</v>
          </cell>
          <cell r="Y26">
            <v>175</v>
          </cell>
          <cell r="Z26">
            <v>22</v>
          </cell>
          <cell r="AA26">
            <v>12</v>
          </cell>
          <cell r="AB26">
            <v>10</v>
          </cell>
          <cell r="AC26">
            <v>660</v>
          </cell>
          <cell r="AF26">
            <v>0</v>
          </cell>
          <cell r="AG26">
            <v>0</v>
          </cell>
          <cell r="AH26">
            <v>0</v>
          </cell>
          <cell r="AI26">
            <v>0</v>
          </cell>
          <cell r="AJ26">
            <v>0</v>
          </cell>
          <cell r="AK26">
            <v>0</v>
          </cell>
          <cell r="BP26">
            <v>0</v>
          </cell>
          <cell r="BQ26">
            <v>0</v>
          </cell>
          <cell r="BR26">
            <v>0</v>
          </cell>
          <cell r="BS26">
            <v>0</v>
          </cell>
        </row>
        <row r="27">
          <cell r="J27" t="str">
            <v>Khider Tala</v>
          </cell>
          <cell r="L27" t="str">
            <v>HRP</v>
          </cell>
          <cell r="M27" t="str">
            <v>HIRQ19-CCM-154285-1</v>
          </cell>
          <cell r="N27" t="str">
            <v>No</v>
          </cell>
          <cell r="O27">
            <v>113</v>
          </cell>
          <cell r="P27">
            <v>602</v>
          </cell>
          <cell r="Q27">
            <v>286</v>
          </cell>
          <cell r="R27">
            <v>314</v>
          </cell>
          <cell r="S27">
            <v>600</v>
          </cell>
          <cell r="T27">
            <v>297</v>
          </cell>
          <cell r="U27">
            <v>139</v>
          </cell>
          <cell r="V27">
            <v>158</v>
          </cell>
          <cell r="W27">
            <v>279</v>
          </cell>
          <cell r="X27">
            <v>144</v>
          </cell>
          <cell r="Y27">
            <v>135</v>
          </cell>
          <cell r="Z27">
            <v>24</v>
          </cell>
          <cell r="AA27">
            <v>12</v>
          </cell>
          <cell r="AB27">
            <v>12</v>
          </cell>
          <cell r="AC27">
            <v>600</v>
          </cell>
          <cell r="AF27">
            <v>0</v>
          </cell>
          <cell r="AG27">
            <v>0</v>
          </cell>
          <cell r="AH27">
            <v>0</v>
          </cell>
          <cell r="AI27">
            <v>0</v>
          </cell>
          <cell r="AJ27">
            <v>0</v>
          </cell>
          <cell r="AK27">
            <v>0</v>
          </cell>
          <cell r="BP27">
            <v>0</v>
          </cell>
          <cell r="BQ27">
            <v>0</v>
          </cell>
          <cell r="BR27">
            <v>0</v>
          </cell>
          <cell r="BS27">
            <v>0</v>
          </cell>
        </row>
        <row r="28">
          <cell r="J28" t="str">
            <v>Jelmira</v>
          </cell>
          <cell r="L28" t="str">
            <v>HRP</v>
          </cell>
          <cell r="M28" t="str">
            <v>HIRQ19-CCM-154285-1</v>
          </cell>
          <cell r="N28" t="str">
            <v>No</v>
          </cell>
          <cell r="O28">
            <v>26</v>
          </cell>
          <cell r="P28">
            <v>135</v>
          </cell>
          <cell r="Q28">
            <v>70</v>
          </cell>
          <cell r="R28">
            <v>65</v>
          </cell>
          <cell r="S28">
            <v>135</v>
          </cell>
          <cell r="T28">
            <v>58</v>
          </cell>
          <cell r="U28">
            <v>26</v>
          </cell>
          <cell r="V28">
            <v>32</v>
          </cell>
          <cell r="W28">
            <v>70</v>
          </cell>
          <cell r="X28">
            <v>40</v>
          </cell>
          <cell r="Y28">
            <v>30</v>
          </cell>
          <cell r="Z28">
            <v>7</v>
          </cell>
          <cell r="AA28">
            <v>4</v>
          </cell>
          <cell r="AB28">
            <v>3</v>
          </cell>
          <cell r="AC28">
            <v>135</v>
          </cell>
          <cell r="AF28">
            <v>0</v>
          </cell>
          <cell r="AG28">
            <v>0</v>
          </cell>
          <cell r="AH28">
            <v>0</v>
          </cell>
          <cell r="AI28">
            <v>0</v>
          </cell>
          <cell r="AJ28">
            <v>0</v>
          </cell>
          <cell r="AK28">
            <v>0</v>
          </cell>
          <cell r="BP28">
            <v>0</v>
          </cell>
          <cell r="BQ28">
            <v>0</v>
          </cell>
          <cell r="BR28">
            <v>0</v>
          </cell>
          <cell r="BS28">
            <v>0</v>
          </cell>
        </row>
        <row r="29">
          <cell r="H29" t="str">
            <v>Tazade</v>
          </cell>
          <cell r="L29" t="str">
            <v>Non HRP</v>
          </cell>
          <cell r="N29" t="str">
            <v>No</v>
          </cell>
          <cell r="O29">
            <v>280</v>
          </cell>
          <cell r="P29">
            <v>1309</v>
          </cell>
          <cell r="Q29">
            <v>694</v>
          </cell>
          <cell r="R29">
            <v>615</v>
          </cell>
          <cell r="S29">
            <v>1309</v>
          </cell>
          <cell r="T29">
            <v>714</v>
          </cell>
          <cell r="U29">
            <v>376</v>
          </cell>
          <cell r="V29">
            <v>338</v>
          </cell>
          <cell r="W29">
            <v>554</v>
          </cell>
          <cell r="X29">
            <v>292</v>
          </cell>
          <cell r="Y29">
            <v>262</v>
          </cell>
          <cell r="Z29">
            <v>41</v>
          </cell>
          <cell r="AA29">
            <v>26</v>
          </cell>
          <cell r="AB29">
            <v>15</v>
          </cell>
          <cell r="AC29">
            <v>1309</v>
          </cell>
          <cell r="AD29">
            <v>1309</v>
          </cell>
          <cell r="AE29">
            <v>1</v>
          </cell>
          <cell r="AF29">
            <v>1</v>
          </cell>
          <cell r="AG29">
            <v>6</v>
          </cell>
          <cell r="AH29">
            <v>1</v>
          </cell>
          <cell r="AI29">
            <v>6</v>
          </cell>
          <cell r="AJ29">
            <v>7</v>
          </cell>
          <cell r="AK29">
            <v>26</v>
          </cell>
          <cell r="AL29">
            <v>1</v>
          </cell>
          <cell r="AM29">
            <v>0</v>
          </cell>
          <cell r="AN29">
            <v>0</v>
          </cell>
          <cell r="AO29">
            <v>0</v>
          </cell>
          <cell r="AP29">
            <v>0</v>
          </cell>
          <cell r="AQ29">
            <v>0</v>
          </cell>
          <cell r="AR29">
            <v>0</v>
          </cell>
          <cell r="AS29">
            <v>0</v>
          </cell>
          <cell r="AT29">
            <v>0</v>
          </cell>
          <cell r="AU29">
            <v>0</v>
          </cell>
          <cell r="AV29">
            <v>0</v>
          </cell>
          <cell r="AW29">
            <v>0</v>
          </cell>
          <cell r="AX29">
            <v>0</v>
          </cell>
          <cell r="AY29">
            <v>1</v>
          </cell>
          <cell r="BA29">
            <v>0</v>
          </cell>
          <cell r="BB29">
            <v>0</v>
          </cell>
          <cell r="BC29">
            <v>0</v>
          </cell>
          <cell r="BD29">
            <v>0</v>
          </cell>
          <cell r="BE29">
            <v>0</v>
          </cell>
          <cell r="BF29">
            <v>0</v>
          </cell>
          <cell r="BG29">
            <v>0</v>
          </cell>
          <cell r="BH29">
            <v>2</v>
          </cell>
          <cell r="BI29">
            <v>0</v>
          </cell>
          <cell r="BJ29">
            <v>5</v>
          </cell>
          <cell r="BK29">
            <v>0</v>
          </cell>
          <cell r="BL29">
            <v>0</v>
          </cell>
          <cell r="BM29">
            <v>0</v>
          </cell>
          <cell r="BN29">
            <v>7</v>
          </cell>
          <cell r="BP29">
            <v>339</v>
          </cell>
          <cell r="BQ29">
            <v>0</v>
          </cell>
          <cell r="BR29">
            <v>0</v>
          </cell>
          <cell r="BS29">
            <v>627</v>
          </cell>
        </row>
        <row r="30">
          <cell r="J30" t="str">
            <v>Mascarat site 1</v>
          </cell>
          <cell r="L30" t="str">
            <v>HRP</v>
          </cell>
          <cell r="M30" t="str">
            <v>HIRQ19-CCM-154285-1</v>
          </cell>
          <cell r="N30" t="str">
            <v>No</v>
          </cell>
          <cell r="O30">
            <v>45</v>
          </cell>
          <cell r="P30">
            <v>250</v>
          </cell>
          <cell r="Q30">
            <v>136</v>
          </cell>
          <cell r="R30">
            <v>114</v>
          </cell>
          <cell r="S30">
            <v>250</v>
          </cell>
          <cell r="T30">
            <v>133</v>
          </cell>
          <cell r="U30">
            <v>73</v>
          </cell>
          <cell r="V30">
            <v>60</v>
          </cell>
          <cell r="W30">
            <v>112</v>
          </cell>
          <cell r="X30">
            <v>60</v>
          </cell>
          <cell r="Y30">
            <v>52</v>
          </cell>
          <cell r="Z30">
            <v>5</v>
          </cell>
          <cell r="AA30">
            <v>3</v>
          </cell>
          <cell r="AB30">
            <v>2</v>
          </cell>
          <cell r="AC30">
            <v>250</v>
          </cell>
          <cell r="AF30">
            <v>0</v>
          </cell>
          <cell r="AG30">
            <v>0</v>
          </cell>
          <cell r="AH30">
            <v>0</v>
          </cell>
          <cell r="AI30">
            <v>0</v>
          </cell>
          <cell r="AJ30">
            <v>0</v>
          </cell>
          <cell r="AK30">
            <v>0</v>
          </cell>
          <cell r="BP30">
            <v>0</v>
          </cell>
          <cell r="BQ30">
            <v>0</v>
          </cell>
          <cell r="BR30">
            <v>0</v>
          </cell>
          <cell r="BS30">
            <v>0</v>
          </cell>
        </row>
        <row r="31">
          <cell r="J31" t="str">
            <v>Mascarat site 2</v>
          </cell>
          <cell r="L31" t="str">
            <v>HRP</v>
          </cell>
          <cell r="M31" t="str">
            <v>HIRQ19-CCM-154285-1</v>
          </cell>
          <cell r="N31" t="str">
            <v>No</v>
          </cell>
          <cell r="O31">
            <v>50</v>
          </cell>
          <cell r="P31">
            <v>311</v>
          </cell>
          <cell r="Q31">
            <v>165</v>
          </cell>
          <cell r="R31">
            <v>146</v>
          </cell>
          <cell r="S31">
            <v>311</v>
          </cell>
          <cell r="T31">
            <v>177</v>
          </cell>
          <cell r="U31">
            <v>95</v>
          </cell>
          <cell r="V31">
            <v>82</v>
          </cell>
          <cell r="W31">
            <v>126</v>
          </cell>
          <cell r="X31">
            <v>65</v>
          </cell>
          <cell r="Y31">
            <v>61</v>
          </cell>
          <cell r="Z31">
            <v>8</v>
          </cell>
          <cell r="AA31">
            <v>5</v>
          </cell>
          <cell r="AB31">
            <v>3</v>
          </cell>
          <cell r="AC31">
            <v>311</v>
          </cell>
          <cell r="AF31">
            <v>0</v>
          </cell>
          <cell r="AG31">
            <v>0</v>
          </cell>
          <cell r="AH31">
            <v>0</v>
          </cell>
          <cell r="AI31">
            <v>0</v>
          </cell>
          <cell r="AJ31">
            <v>0</v>
          </cell>
          <cell r="AK31">
            <v>0</v>
          </cell>
          <cell r="BP31">
            <v>0</v>
          </cell>
          <cell r="BQ31">
            <v>0</v>
          </cell>
          <cell r="BR31">
            <v>0</v>
          </cell>
          <cell r="BS31">
            <v>0</v>
          </cell>
        </row>
        <row r="32">
          <cell r="J32" t="str">
            <v>Mascarat site 3</v>
          </cell>
          <cell r="L32" t="str">
            <v>HRP</v>
          </cell>
          <cell r="M32" t="str">
            <v>HIRQ19-CCM-154285-1</v>
          </cell>
          <cell r="N32" t="str">
            <v>No</v>
          </cell>
          <cell r="O32">
            <v>62</v>
          </cell>
          <cell r="P32">
            <v>375</v>
          </cell>
          <cell r="Q32">
            <v>193</v>
          </cell>
          <cell r="R32">
            <v>182</v>
          </cell>
          <cell r="S32">
            <v>375</v>
          </cell>
          <cell r="T32">
            <v>205</v>
          </cell>
          <cell r="U32">
            <v>105</v>
          </cell>
          <cell r="V32">
            <v>100</v>
          </cell>
          <cell r="W32">
            <v>161</v>
          </cell>
          <cell r="X32">
            <v>83</v>
          </cell>
          <cell r="Y32">
            <v>78</v>
          </cell>
          <cell r="Z32">
            <v>9</v>
          </cell>
          <cell r="AA32">
            <v>5</v>
          </cell>
          <cell r="AB32">
            <v>4</v>
          </cell>
          <cell r="AC32">
            <v>375</v>
          </cell>
          <cell r="AF32">
            <v>0</v>
          </cell>
          <cell r="AG32">
            <v>0</v>
          </cell>
          <cell r="AH32">
            <v>0</v>
          </cell>
          <cell r="AI32">
            <v>0</v>
          </cell>
          <cell r="AJ32">
            <v>0</v>
          </cell>
          <cell r="AK32">
            <v>0</v>
          </cell>
          <cell r="BP32">
            <v>0</v>
          </cell>
          <cell r="BQ32">
            <v>0</v>
          </cell>
          <cell r="BR32">
            <v>0</v>
          </cell>
          <cell r="BS32">
            <v>0</v>
          </cell>
        </row>
        <row r="33">
          <cell r="J33" t="str">
            <v>Mascarat site 4</v>
          </cell>
          <cell r="L33" t="str">
            <v>HRP</v>
          </cell>
          <cell r="M33" t="str">
            <v>HIRQ19-CCM-154285-1</v>
          </cell>
          <cell r="N33" t="str">
            <v>No</v>
          </cell>
          <cell r="O33">
            <v>55</v>
          </cell>
          <cell r="P33">
            <v>341</v>
          </cell>
          <cell r="Q33">
            <v>180</v>
          </cell>
          <cell r="R33">
            <v>161</v>
          </cell>
          <cell r="S33">
            <v>341</v>
          </cell>
          <cell r="T33">
            <v>194</v>
          </cell>
          <cell r="U33">
            <v>102</v>
          </cell>
          <cell r="V33">
            <v>92</v>
          </cell>
          <cell r="W33">
            <v>141</v>
          </cell>
          <cell r="X33">
            <v>74</v>
          </cell>
          <cell r="Y33">
            <v>67</v>
          </cell>
          <cell r="Z33">
            <v>6</v>
          </cell>
          <cell r="AA33">
            <v>4</v>
          </cell>
          <cell r="AB33">
            <v>2</v>
          </cell>
          <cell r="AC33">
            <v>341</v>
          </cell>
          <cell r="AF33">
            <v>0</v>
          </cell>
          <cell r="AG33">
            <v>0</v>
          </cell>
          <cell r="AH33">
            <v>0</v>
          </cell>
          <cell r="AI33">
            <v>0</v>
          </cell>
          <cell r="AJ33">
            <v>0</v>
          </cell>
          <cell r="AK33">
            <v>0</v>
          </cell>
          <cell r="BP33">
            <v>0</v>
          </cell>
          <cell r="BQ33">
            <v>0</v>
          </cell>
          <cell r="BR33">
            <v>0</v>
          </cell>
          <cell r="BS33">
            <v>0</v>
          </cell>
        </row>
        <row r="34">
          <cell r="J34" t="str">
            <v>Mascarat site 5</v>
          </cell>
          <cell r="L34" t="str">
            <v>HRP</v>
          </cell>
          <cell r="M34" t="str">
            <v>HIRQ19-CCM-154285-1</v>
          </cell>
          <cell r="N34" t="str">
            <v>No</v>
          </cell>
          <cell r="O34">
            <v>68</v>
          </cell>
          <cell r="P34">
            <v>384</v>
          </cell>
          <cell r="Q34">
            <v>204</v>
          </cell>
          <cell r="R34">
            <v>180</v>
          </cell>
          <cell r="S34">
            <v>384</v>
          </cell>
          <cell r="T34">
            <v>210</v>
          </cell>
          <cell r="U34">
            <v>111</v>
          </cell>
          <cell r="V34">
            <v>99</v>
          </cell>
          <cell r="W34">
            <v>165</v>
          </cell>
          <cell r="X34">
            <v>87</v>
          </cell>
          <cell r="Y34">
            <v>78</v>
          </cell>
          <cell r="Z34">
            <v>9</v>
          </cell>
          <cell r="AA34">
            <v>6</v>
          </cell>
          <cell r="AB34">
            <v>3</v>
          </cell>
          <cell r="AC34">
            <v>384</v>
          </cell>
          <cell r="AF34">
            <v>0</v>
          </cell>
          <cell r="AG34">
            <v>0</v>
          </cell>
          <cell r="AH34">
            <v>0</v>
          </cell>
          <cell r="AI34">
            <v>0</v>
          </cell>
          <cell r="AJ34">
            <v>0</v>
          </cell>
          <cell r="AK34">
            <v>0</v>
          </cell>
          <cell r="BP34">
            <v>0</v>
          </cell>
          <cell r="BQ34">
            <v>0</v>
          </cell>
          <cell r="BR34">
            <v>0</v>
          </cell>
          <cell r="BS34">
            <v>0</v>
          </cell>
        </row>
        <row r="35">
          <cell r="H35" t="str">
            <v>Sheikhan</v>
          </cell>
          <cell r="L35" t="str">
            <v>Non HRP</v>
          </cell>
          <cell r="N35" t="str">
            <v>No</v>
          </cell>
          <cell r="O35">
            <v>840</v>
          </cell>
          <cell r="P35">
            <v>4293</v>
          </cell>
          <cell r="Q35">
            <v>2141</v>
          </cell>
          <cell r="R35">
            <v>2152</v>
          </cell>
          <cell r="S35">
            <v>4293</v>
          </cell>
          <cell r="T35">
            <v>1958</v>
          </cell>
          <cell r="U35">
            <v>962</v>
          </cell>
          <cell r="V35">
            <v>996</v>
          </cell>
          <cell r="W35">
            <v>2139</v>
          </cell>
          <cell r="X35">
            <v>1065</v>
          </cell>
          <cell r="Y35">
            <v>1074</v>
          </cell>
          <cell r="Z35">
            <v>196</v>
          </cell>
          <cell r="AA35">
            <v>114</v>
          </cell>
          <cell r="AB35">
            <v>82</v>
          </cell>
          <cell r="AC35">
            <v>4293</v>
          </cell>
          <cell r="AD35">
            <v>4293</v>
          </cell>
          <cell r="AE35">
            <v>1</v>
          </cell>
          <cell r="AF35">
            <v>0</v>
          </cell>
          <cell r="AG35">
            <v>0</v>
          </cell>
          <cell r="AH35">
            <v>1</v>
          </cell>
          <cell r="AI35">
            <v>8</v>
          </cell>
          <cell r="AJ35">
            <v>2</v>
          </cell>
          <cell r="AK35">
            <v>6</v>
          </cell>
          <cell r="BP35">
            <v>1004</v>
          </cell>
          <cell r="BQ35">
            <v>0</v>
          </cell>
          <cell r="BR35">
            <v>2</v>
          </cell>
          <cell r="BS35">
            <v>0</v>
          </cell>
        </row>
        <row r="36">
          <cell r="H36" t="str">
            <v>Darkar</v>
          </cell>
          <cell r="L36" t="str">
            <v>Non HRP</v>
          </cell>
          <cell r="N36" t="str">
            <v>No</v>
          </cell>
          <cell r="O36">
            <v>726</v>
          </cell>
          <cell r="P36">
            <v>3952</v>
          </cell>
          <cell r="Q36">
            <v>1965</v>
          </cell>
          <cell r="R36">
            <v>1987</v>
          </cell>
          <cell r="S36">
            <v>3952</v>
          </cell>
          <cell r="T36">
            <v>1839</v>
          </cell>
          <cell r="U36">
            <v>1006</v>
          </cell>
          <cell r="V36">
            <v>833</v>
          </cell>
          <cell r="W36">
            <v>1942</v>
          </cell>
          <cell r="X36">
            <v>973</v>
          </cell>
          <cell r="Y36">
            <v>969</v>
          </cell>
          <cell r="Z36">
            <v>171</v>
          </cell>
          <cell r="AA36">
            <v>107</v>
          </cell>
          <cell r="AB36">
            <v>64</v>
          </cell>
          <cell r="AC36">
            <v>3952</v>
          </cell>
          <cell r="AD36">
            <v>3952</v>
          </cell>
          <cell r="AE36">
            <v>1</v>
          </cell>
          <cell r="AF36">
            <v>0</v>
          </cell>
          <cell r="AG36">
            <v>0</v>
          </cell>
          <cell r="AH36">
            <v>0</v>
          </cell>
          <cell r="AI36">
            <v>0</v>
          </cell>
          <cell r="AJ36">
            <v>0</v>
          </cell>
          <cell r="AK36">
            <v>0</v>
          </cell>
          <cell r="BP36">
            <v>0</v>
          </cell>
          <cell r="BQ36">
            <v>0</v>
          </cell>
          <cell r="BR36">
            <v>0</v>
          </cell>
          <cell r="BS36">
            <v>0</v>
          </cell>
        </row>
        <row r="37">
          <cell r="H37" t="str">
            <v>Kabarto 2</v>
          </cell>
          <cell r="L37" t="str">
            <v>Non HRP</v>
          </cell>
          <cell r="N37" t="str">
            <v>No</v>
          </cell>
          <cell r="O37">
            <v>2650</v>
          </cell>
          <cell r="P37">
            <v>13774</v>
          </cell>
          <cell r="Q37">
            <v>7091</v>
          </cell>
          <cell r="R37">
            <v>6683</v>
          </cell>
          <cell r="S37">
            <v>13774</v>
          </cell>
          <cell r="T37">
            <v>6566</v>
          </cell>
          <cell r="U37">
            <v>3332</v>
          </cell>
          <cell r="V37">
            <v>3234</v>
          </cell>
          <cell r="W37">
            <v>6603</v>
          </cell>
          <cell r="X37">
            <v>3412</v>
          </cell>
          <cell r="Y37">
            <v>3191</v>
          </cell>
          <cell r="Z37">
            <v>605</v>
          </cell>
          <cell r="AA37">
            <v>328</v>
          </cell>
          <cell r="AB37">
            <v>277</v>
          </cell>
          <cell r="AC37">
            <v>13774</v>
          </cell>
          <cell r="AD37">
            <v>13774</v>
          </cell>
          <cell r="AE37">
            <v>1</v>
          </cell>
          <cell r="AF37">
            <v>3</v>
          </cell>
          <cell r="AG37">
            <v>14</v>
          </cell>
          <cell r="AH37">
            <v>0</v>
          </cell>
          <cell r="AI37">
            <v>0</v>
          </cell>
          <cell r="AJ37">
            <v>5</v>
          </cell>
          <cell r="AK37">
            <v>26</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BA37">
            <v>0</v>
          </cell>
          <cell r="BB37">
            <v>0</v>
          </cell>
          <cell r="BC37">
            <v>1</v>
          </cell>
          <cell r="BD37">
            <v>1</v>
          </cell>
          <cell r="BE37">
            <v>0</v>
          </cell>
          <cell r="BF37">
            <v>1</v>
          </cell>
          <cell r="BG37">
            <v>0</v>
          </cell>
          <cell r="BH37">
            <v>1</v>
          </cell>
          <cell r="BI37">
            <v>0</v>
          </cell>
          <cell r="BJ37">
            <v>1</v>
          </cell>
          <cell r="BK37">
            <v>0</v>
          </cell>
          <cell r="BL37">
            <v>0</v>
          </cell>
          <cell r="BM37">
            <v>0</v>
          </cell>
          <cell r="BN37">
            <v>5</v>
          </cell>
          <cell r="BP37">
            <v>3000</v>
          </cell>
          <cell r="BQ37">
            <v>0</v>
          </cell>
          <cell r="BR37">
            <v>0</v>
          </cell>
          <cell r="BS37">
            <v>0</v>
          </cell>
        </row>
        <row r="38">
          <cell r="H38" t="str">
            <v>Kabarto 1</v>
          </cell>
          <cell r="L38" t="str">
            <v>Non HRP</v>
          </cell>
          <cell r="N38" t="str">
            <v>No</v>
          </cell>
          <cell r="O38">
            <v>2590</v>
          </cell>
          <cell r="P38">
            <v>13551</v>
          </cell>
          <cell r="Q38">
            <v>6930</v>
          </cell>
          <cell r="R38">
            <v>6621</v>
          </cell>
          <cell r="S38">
            <v>13551</v>
          </cell>
          <cell r="T38">
            <v>6557</v>
          </cell>
          <cell r="U38">
            <v>3250</v>
          </cell>
          <cell r="V38">
            <v>3307</v>
          </cell>
          <cell r="W38">
            <v>6442</v>
          </cell>
          <cell r="X38">
            <v>3344</v>
          </cell>
          <cell r="Y38">
            <v>3098</v>
          </cell>
          <cell r="Z38">
            <v>552</v>
          </cell>
          <cell r="AA38">
            <v>336</v>
          </cell>
          <cell r="AB38">
            <v>216</v>
          </cell>
          <cell r="AC38">
            <v>13551</v>
          </cell>
          <cell r="AD38">
            <v>13551</v>
          </cell>
          <cell r="AE38">
            <v>1</v>
          </cell>
          <cell r="AF38">
            <v>2</v>
          </cell>
          <cell r="AG38">
            <v>13</v>
          </cell>
          <cell r="AH38">
            <v>0</v>
          </cell>
          <cell r="AI38">
            <v>0</v>
          </cell>
          <cell r="AJ38">
            <v>6</v>
          </cell>
          <cell r="AK38">
            <v>33</v>
          </cell>
          <cell r="AL38">
            <v>0</v>
          </cell>
          <cell r="AM38">
            <v>0</v>
          </cell>
          <cell r="AN38">
            <v>0</v>
          </cell>
          <cell r="AO38">
            <v>0</v>
          </cell>
          <cell r="AP38">
            <v>0</v>
          </cell>
          <cell r="AQ38">
            <v>0</v>
          </cell>
          <cell r="AR38">
            <v>0</v>
          </cell>
          <cell r="AS38">
            <v>0</v>
          </cell>
          <cell r="AT38">
            <v>0</v>
          </cell>
          <cell r="AU38">
            <v>0</v>
          </cell>
          <cell r="AV38">
            <v>2</v>
          </cell>
          <cell r="AW38">
            <v>0</v>
          </cell>
          <cell r="AX38">
            <v>0</v>
          </cell>
          <cell r="AY38">
            <v>2</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P38">
            <v>3000</v>
          </cell>
          <cell r="BQ38">
            <v>0</v>
          </cell>
          <cell r="BR38">
            <v>0</v>
          </cell>
          <cell r="BS38">
            <v>0</v>
          </cell>
        </row>
        <row r="39">
          <cell r="H39" t="str">
            <v>Shariya</v>
          </cell>
          <cell r="L39" t="str">
            <v>Non HRP</v>
          </cell>
          <cell r="N39" t="str">
            <v>No</v>
          </cell>
          <cell r="O39">
            <v>3098</v>
          </cell>
          <cell r="P39">
            <v>16672</v>
          </cell>
          <cell r="Q39">
            <v>8554</v>
          </cell>
          <cell r="R39">
            <v>8118</v>
          </cell>
          <cell r="S39">
            <v>16672</v>
          </cell>
          <cell r="T39">
            <v>7773</v>
          </cell>
          <cell r="U39">
            <v>3878</v>
          </cell>
          <cell r="V39">
            <v>3895</v>
          </cell>
          <cell r="W39">
            <v>8214</v>
          </cell>
          <cell r="X39">
            <v>4280</v>
          </cell>
          <cell r="Y39">
            <v>3934</v>
          </cell>
          <cell r="Z39">
            <v>685</v>
          </cell>
          <cell r="AA39">
            <v>409</v>
          </cell>
          <cell r="AB39">
            <v>276</v>
          </cell>
          <cell r="AC39">
            <v>16672</v>
          </cell>
          <cell r="AD39">
            <v>16672</v>
          </cell>
          <cell r="AE39">
            <v>1</v>
          </cell>
          <cell r="AF39">
            <v>11</v>
          </cell>
          <cell r="AG39">
            <v>36</v>
          </cell>
          <cell r="AH39">
            <v>0</v>
          </cell>
          <cell r="AI39">
            <v>0</v>
          </cell>
          <cell r="AJ39">
            <v>4</v>
          </cell>
          <cell r="AK39">
            <v>16</v>
          </cell>
          <cell r="AL39">
            <v>11</v>
          </cell>
          <cell r="AM39">
            <v>0</v>
          </cell>
          <cell r="AN39">
            <v>0</v>
          </cell>
          <cell r="AO39">
            <v>0</v>
          </cell>
          <cell r="AP39">
            <v>0</v>
          </cell>
          <cell r="AQ39">
            <v>0</v>
          </cell>
          <cell r="AR39">
            <v>0</v>
          </cell>
          <cell r="AS39">
            <v>0</v>
          </cell>
          <cell r="AT39">
            <v>0</v>
          </cell>
          <cell r="AU39">
            <v>0</v>
          </cell>
          <cell r="AV39">
            <v>0</v>
          </cell>
          <cell r="AW39">
            <v>0</v>
          </cell>
          <cell r="AX39">
            <v>0</v>
          </cell>
          <cell r="AY39">
            <v>11</v>
          </cell>
          <cell r="BA39">
            <v>0</v>
          </cell>
          <cell r="BB39">
            <v>4</v>
          </cell>
          <cell r="BC39">
            <v>0</v>
          </cell>
          <cell r="BD39">
            <v>0</v>
          </cell>
          <cell r="BE39">
            <v>0</v>
          </cell>
          <cell r="BF39">
            <v>0</v>
          </cell>
          <cell r="BG39">
            <v>0</v>
          </cell>
          <cell r="BH39">
            <v>0</v>
          </cell>
          <cell r="BI39">
            <v>0</v>
          </cell>
          <cell r="BJ39">
            <v>0</v>
          </cell>
          <cell r="BK39">
            <v>0</v>
          </cell>
          <cell r="BL39">
            <v>0</v>
          </cell>
          <cell r="BM39">
            <v>0</v>
          </cell>
          <cell r="BN39">
            <v>4</v>
          </cell>
          <cell r="BP39">
            <v>3960</v>
          </cell>
          <cell r="BQ39">
            <v>10</v>
          </cell>
          <cell r="BR39">
            <v>0</v>
          </cell>
          <cell r="BS39">
            <v>30</v>
          </cell>
        </row>
        <row r="40">
          <cell r="H40" t="str">
            <v>Rwanga Community</v>
          </cell>
          <cell r="L40" t="str">
            <v>Non HRP</v>
          </cell>
          <cell r="N40" t="str">
            <v>No</v>
          </cell>
          <cell r="O40">
            <v>2617</v>
          </cell>
          <cell r="P40">
            <v>14270</v>
          </cell>
          <cell r="Q40">
            <v>7471</v>
          </cell>
          <cell r="R40">
            <v>6799</v>
          </cell>
          <cell r="S40">
            <v>14270</v>
          </cell>
          <cell r="T40">
            <v>6136</v>
          </cell>
          <cell r="U40">
            <v>3177</v>
          </cell>
          <cell r="V40">
            <v>2959</v>
          </cell>
          <cell r="W40">
            <v>7439</v>
          </cell>
          <cell r="X40">
            <v>3899</v>
          </cell>
          <cell r="Y40">
            <v>3540</v>
          </cell>
          <cell r="Z40">
            <v>695</v>
          </cell>
          <cell r="AA40">
            <v>395</v>
          </cell>
          <cell r="AB40">
            <v>300</v>
          </cell>
          <cell r="AC40">
            <v>14270</v>
          </cell>
          <cell r="AD40">
            <v>14270</v>
          </cell>
          <cell r="AE40">
            <v>1</v>
          </cell>
          <cell r="AF40">
            <v>6</v>
          </cell>
          <cell r="AG40">
            <v>27</v>
          </cell>
          <cell r="AH40">
            <v>0</v>
          </cell>
          <cell r="AI40">
            <v>0</v>
          </cell>
          <cell r="AJ40">
            <v>13</v>
          </cell>
          <cell r="AK40">
            <v>53</v>
          </cell>
          <cell r="AL40">
            <v>0</v>
          </cell>
          <cell r="AM40">
            <v>0</v>
          </cell>
          <cell r="AN40">
            <v>0</v>
          </cell>
          <cell r="AO40">
            <v>0</v>
          </cell>
          <cell r="AP40">
            <v>0</v>
          </cell>
          <cell r="AQ40">
            <v>0</v>
          </cell>
          <cell r="AR40">
            <v>0</v>
          </cell>
          <cell r="AS40">
            <v>0</v>
          </cell>
          <cell r="AT40">
            <v>0</v>
          </cell>
          <cell r="AU40">
            <v>0</v>
          </cell>
          <cell r="AV40">
            <v>0</v>
          </cell>
          <cell r="AW40">
            <v>0</v>
          </cell>
          <cell r="AX40">
            <v>6</v>
          </cell>
          <cell r="AY40">
            <v>6</v>
          </cell>
          <cell r="BA40">
            <v>0</v>
          </cell>
          <cell r="BB40">
            <v>0</v>
          </cell>
          <cell r="BC40">
            <v>0</v>
          </cell>
          <cell r="BD40">
            <v>0</v>
          </cell>
          <cell r="BE40">
            <v>0</v>
          </cell>
          <cell r="BF40">
            <v>0</v>
          </cell>
          <cell r="BG40">
            <v>0</v>
          </cell>
          <cell r="BH40">
            <v>0</v>
          </cell>
          <cell r="BI40">
            <v>0</v>
          </cell>
          <cell r="BJ40">
            <v>0</v>
          </cell>
          <cell r="BK40">
            <v>0</v>
          </cell>
          <cell r="BL40">
            <v>0</v>
          </cell>
          <cell r="BM40">
            <v>13</v>
          </cell>
          <cell r="BN40">
            <v>13</v>
          </cell>
          <cell r="BP40">
            <v>0</v>
          </cell>
          <cell r="BQ40">
            <v>0</v>
          </cell>
          <cell r="BR40">
            <v>0</v>
          </cell>
          <cell r="BS40">
            <v>0</v>
          </cell>
        </row>
        <row r="41">
          <cell r="H41" t="str">
            <v>Mamilian</v>
          </cell>
          <cell r="L41" t="str">
            <v>Non HRP</v>
          </cell>
          <cell r="N41" t="str">
            <v>No</v>
          </cell>
          <cell r="O41">
            <v>203</v>
          </cell>
          <cell r="P41">
            <v>1019</v>
          </cell>
          <cell r="Q41">
            <v>533</v>
          </cell>
          <cell r="R41">
            <v>486</v>
          </cell>
          <cell r="S41">
            <v>1019</v>
          </cell>
          <cell r="T41">
            <v>527</v>
          </cell>
          <cell r="U41">
            <v>248</v>
          </cell>
          <cell r="V41">
            <v>279</v>
          </cell>
          <cell r="W41">
            <v>445</v>
          </cell>
          <cell r="X41">
            <v>257</v>
          </cell>
          <cell r="Y41">
            <v>188</v>
          </cell>
          <cell r="Z41">
            <v>47</v>
          </cell>
          <cell r="AA41">
            <v>28</v>
          </cell>
          <cell r="AB41">
            <v>19</v>
          </cell>
          <cell r="AC41">
            <v>1019</v>
          </cell>
          <cell r="AD41">
            <v>1019</v>
          </cell>
          <cell r="AE41">
            <v>1</v>
          </cell>
          <cell r="AF41">
            <v>2</v>
          </cell>
          <cell r="AG41">
            <v>9</v>
          </cell>
          <cell r="AH41">
            <v>2</v>
          </cell>
          <cell r="AI41">
            <v>9</v>
          </cell>
          <cell r="AJ41">
            <v>0</v>
          </cell>
          <cell r="AK41">
            <v>0</v>
          </cell>
          <cell r="AL41">
            <v>2</v>
          </cell>
          <cell r="AM41">
            <v>0</v>
          </cell>
          <cell r="AN41">
            <v>0</v>
          </cell>
          <cell r="AO41">
            <v>0</v>
          </cell>
          <cell r="AP41">
            <v>0</v>
          </cell>
          <cell r="AQ41">
            <v>0</v>
          </cell>
          <cell r="AR41">
            <v>0</v>
          </cell>
          <cell r="AS41">
            <v>0</v>
          </cell>
          <cell r="AT41">
            <v>0</v>
          </cell>
          <cell r="AU41">
            <v>0</v>
          </cell>
          <cell r="AV41">
            <v>0</v>
          </cell>
          <cell r="AW41">
            <v>0</v>
          </cell>
          <cell r="AX41">
            <v>0</v>
          </cell>
          <cell r="AY41">
            <v>2</v>
          </cell>
          <cell r="BP41">
            <v>237</v>
          </cell>
          <cell r="BQ41">
            <v>2763</v>
          </cell>
          <cell r="BR41">
            <v>0</v>
          </cell>
          <cell r="BS41">
            <v>0</v>
          </cell>
        </row>
        <row r="42">
          <cell r="H42" t="str">
            <v>Garmawa</v>
          </cell>
          <cell r="L42" t="str">
            <v>Non HRP</v>
          </cell>
          <cell r="N42" t="str">
            <v>No</v>
          </cell>
          <cell r="O42">
            <v>77</v>
          </cell>
          <cell r="P42">
            <v>440</v>
          </cell>
          <cell r="Q42">
            <v>228</v>
          </cell>
          <cell r="R42">
            <v>212</v>
          </cell>
          <cell r="S42">
            <v>440</v>
          </cell>
          <cell r="T42">
            <v>279</v>
          </cell>
          <cell r="U42">
            <v>136</v>
          </cell>
          <cell r="V42">
            <v>143</v>
          </cell>
          <cell r="W42">
            <v>150</v>
          </cell>
          <cell r="X42">
            <v>88</v>
          </cell>
          <cell r="Y42">
            <v>62</v>
          </cell>
          <cell r="Z42">
            <v>11</v>
          </cell>
          <cell r="AA42">
            <v>4</v>
          </cell>
          <cell r="AB42">
            <v>7</v>
          </cell>
          <cell r="AC42">
            <v>440</v>
          </cell>
          <cell r="AD42">
            <v>440</v>
          </cell>
          <cell r="AE42">
            <v>1</v>
          </cell>
          <cell r="AF42">
            <v>0</v>
          </cell>
          <cell r="AG42">
            <v>0</v>
          </cell>
          <cell r="AH42">
            <v>0</v>
          </cell>
          <cell r="AI42">
            <v>0</v>
          </cell>
          <cell r="AJ42">
            <v>0</v>
          </cell>
          <cell r="AK42">
            <v>0</v>
          </cell>
          <cell r="BP42">
            <v>1196</v>
          </cell>
          <cell r="BQ42">
            <v>1086</v>
          </cell>
          <cell r="BR42">
            <v>1196</v>
          </cell>
          <cell r="BS42">
            <v>110</v>
          </cell>
        </row>
        <row r="43">
          <cell r="H43" t="str">
            <v>Essian</v>
          </cell>
          <cell r="L43" t="str">
            <v>Non HRP</v>
          </cell>
          <cell r="N43" t="str">
            <v>No</v>
          </cell>
          <cell r="O43">
            <v>2762</v>
          </cell>
          <cell r="P43">
            <v>14985</v>
          </cell>
          <cell r="Q43">
            <v>7577</v>
          </cell>
          <cell r="R43">
            <v>7408</v>
          </cell>
          <cell r="S43">
            <v>14985</v>
          </cell>
          <cell r="T43">
            <v>6830</v>
          </cell>
          <cell r="U43">
            <v>3334</v>
          </cell>
          <cell r="V43">
            <v>3496</v>
          </cell>
          <cell r="W43">
            <v>7517</v>
          </cell>
          <cell r="X43">
            <v>3870</v>
          </cell>
          <cell r="Y43">
            <v>3647</v>
          </cell>
          <cell r="Z43">
            <v>638</v>
          </cell>
          <cell r="AA43">
            <v>373</v>
          </cell>
          <cell r="AB43">
            <v>265</v>
          </cell>
          <cell r="AC43">
            <v>14985</v>
          </cell>
          <cell r="AD43">
            <v>14985</v>
          </cell>
          <cell r="AE43">
            <v>1</v>
          </cell>
          <cell r="AF43">
            <v>5</v>
          </cell>
          <cell r="AG43">
            <v>23</v>
          </cell>
          <cell r="AH43">
            <v>0</v>
          </cell>
          <cell r="AI43">
            <v>0</v>
          </cell>
          <cell r="AJ43">
            <v>7</v>
          </cell>
          <cell r="AK43">
            <v>33</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BP43">
            <v>3003</v>
          </cell>
          <cell r="BQ43">
            <v>0</v>
          </cell>
          <cell r="BR43">
            <v>0</v>
          </cell>
          <cell r="BS43">
            <v>0</v>
          </cell>
        </row>
        <row r="44">
          <cell r="H44" t="str">
            <v>Mamrashan</v>
          </cell>
          <cell r="L44" t="str">
            <v>Non HRP</v>
          </cell>
          <cell r="N44" t="str">
            <v>No</v>
          </cell>
          <cell r="O44">
            <v>1742</v>
          </cell>
          <cell r="P44">
            <v>8899</v>
          </cell>
          <cell r="Q44">
            <v>4623</v>
          </cell>
          <cell r="R44">
            <v>4276</v>
          </cell>
          <cell r="S44">
            <v>8899</v>
          </cell>
          <cell r="T44">
            <v>4248</v>
          </cell>
          <cell r="U44">
            <v>2170</v>
          </cell>
          <cell r="V44">
            <v>2078</v>
          </cell>
          <cell r="W44">
            <v>4248</v>
          </cell>
          <cell r="X44">
            <v>2229</v>
          </cell>
          <cell r="Y44">
            <v>2019</v>
          </cell>
          <cell r="Z44">
            <v>403</v>
          </cell>
          <cell r="AA44">
            <v>227</v>
          </cell>
          <cell r="AB44">
            <v>176</v>
          </cell>
          <cell r="AC44">
            <v>8899</v>
          </cell>
          <cell r="AD44">
            <v>8899</v>
          </cell>
          <cell r="AE44">
            <v>1</v>
          </cell>
          <cell r="AF44">
            <v>0</v>
          </cell>
          <cell r="AG44">
            <v>0</v>
          </cell>
          <cell r="AH44">
            <v>0</v>
          </cell>
          <cell r="AI44">
            <v>0</v>
          </cell>
          <cell r="AJ44">
            <v>8</v>
          </cell>
          <cell r="AK44">
            <v>29</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BA44">
            <v>1</v>
          </cell>
          <cell r="BB44">
            <v>0</v>
          </cell>
          <cell r="BC44">
            <v>0</v>
          </cell>
          <cell r="BD44">
            <v>0</v>
          </cell>
          <cell r="BE44">
            <v>0</v>
          </cell>
          <cell r="BF44">
            <v>0</v>
          </cell>
          <cell r="BG44">
            <v>0</v>
          </cell>
          <cell r="BH44">
            <v>0</v>
          </cell>
          <cell r="BI44">
            <v>0</v>
          </cell>
          <cell r="BJ44">
            <v>0</v>
          </cell>
          <cell r="BK44">
            <v>0</v>
          </cell>
          <cell r="BL44">
            <v>0</v>
          </cell>
          <cell r="BM44">
            <v>0</v>
          </cell>
          <cell r="BN44">
            <v>1</v>
          </cell>
          <cell r="BP44">
            <v>1827</v>
          </cell>
          <cell r="BQ44">
            <v>0</v>
          </cell>
          <cell r="BR44">
            <v>0</v>
          </cell>
          <cell r="BS44">
            <v>0</v>
          </cell>
        </row>
        <row r="45">
          <cell r="H45" t="str">
            <v>Al-Wand 2</v>
          </cell>
          <cell r="L45" t="str">
            <v>Non HRP</v>
          </cell>
          <cell r="N45" t="str">
            <v>No</v>
          </cell>
          <cell r="O45">
            <v>205</v>
          </cell>
          <cell r="P45">
            <v>888</v>
          </cell>
          <cell r="Q45">
            <v>423</v>
          </cell>
          <cell r="R45">
            <v>465</v>
          </cell>
          <cell r="S45">
            <v>888</v>
          </cell>
          <cell r="T45">
            <v>443</v>
          </cell>
          <cell r="U45">
            <v>205</v>
          </cell>
          <cell r="V45">
            <v>238</v>
          </cell>
          <cell r="W45">
            <v>407</v>
          </cell>
          <cell r="X45">
            <v>194</v>
          </cell>
          <cell r="Y45">
            <v>213</v>
          </cell>
          <cell r="Z45">
            <v>38</v>
          </cell>
          <cell r="AA45">
            <v>24</v>
          </cell>
          <cell r="AB45">
            <v>14</v>
          </cell>
          <cell r="AC45">
            <v>888</v>
          </cell>
          <cell r="AD45">
            <v>888</v>
          </cell>
          <cell r="AE45">
            <v>1</v>
          </cell>
          <cell r="AF45">
            <v>0</v>
          </cell>
          <cell r="AG45">
            <v>0</v>
          </cell>
          <cell r="AH45">
            <v>0</v>
          </cell>
          <cell r="AI45">
            <v>0</v>
          </cell>
          <cell r="AJ45">
            <v>6</v>
          </cell>
          <cell r="AK45">
            <v>31</v>
          </cell>
          <cell r="BA45">
            <v>0</v>
          </cell>
          <cell r="BB45">
            <v>0</v>
          </cell>
          <cell r="BC45">
            <v>0</v>
          </cell>
          <cell r="BD45">
            <v>0</v>
          </cell>
          <cell r="BE45">
            <v>0</v>
          </cell>
          <cell r="BF45">
            <v>0</v>
          </cell>
          <cell r="BG45">
            <v>2</v>
          </cell>
          <cell r="BH45">
            <v>4</v>
          </cell>
          <cell r="BI45">
            <v>0</v>
          </cell>
          <cell r="BJ45">
            <v>0</v>
          </cell>
          <cell r="BK45">
            <v>0</v>
          </cell>
          <cell r="BL45">
            <v>0</v>
          </cell>
          <cell r="BM45">
            <v>0</v>
          </cell>
          <cell r="BN45">
            <v>6</v>
          </cell>
          <cell r="BP45">
            <v>279</v>
          </cell>
          <cell r="BQ45">
            <v>233</v>
          </cell>
          <cell r="BR45">
            <v>0</v>
          </cell>
          <cell r="BS45">
            <v>0</v>
          </cell>
        </row>
        <row r="46">
          <cell r="J46" t="str">
            <v>Deom settelments 2</v>
          </cell>
          <cell r="L46" t="str">
            <v>HRP</v>
          </cell>
          <cell r="M46" t="str">
            <v>HIRQ19-CCM-154285-1</v>
          </cell>
          <cell r="N46" t="str">
            <v>No</v>
          </cell>
          <cell r="O46">
            <v>16</v>
          </cell>
          <cell r="P46">
            <v>109</v>
          </cell>
          <cell r="Q46">
            <v>62</v>
          </cell>
          <cell r="R46">
            <v>47</v>
          </cell>
          <cell r="S46">
            <v>109</v>
          </cell>
          <cell r="T46">
            <v>49</v>
          </cell>
          <cell r="U46">
            <v>29</v>
          </cell>
          <cell r="V46">
            <v>20</v>
          </cell>
          <cell r="W46">
            <v>57</v>
          </cell>
          <cell r="X46">
            <v>31</v>
          </cell>
          <cell r="Y46">
            <v>26</v>
          </cell>
          <cell r="Z46">
            <v>3</v>
          </cell>
          <cell r="AA46">
            <v>2</v>
          </cell>
          <cell r="AB46">
            <v>1</v>
          </cell>
          <cell r="AC46">
            <v>109</v>
          </cell>
          <cell r="AF46">
            <v>0</v>
          </cell>
          <cell r="AG46">
            <v>0</v>
          </cell>
          <cell r="AH46">
            <v>0</v>
          </cell>
          <cell r="AI46">
            <v>0</v>
          </cell>
          <cell r="AJ46">
            <v>0</v>
          </cell>
          <cell r="AK46">
            <v>0</v>
          </cell>
          <cell r="BP46">
            <v>0</v>
          </cell>
          <cell r="BQ46">
            <v>0</v>
          </cell>
          <cell r="BR46">
            <v>0</v>
          </cell>
          <cell r="BS46">
            <v>0</v>
          </cell>
        </row>
        <row r="47">
          <cell r="J47" t="str">
            <v>Hamadi shehab school</v>
          </cell>
          <cell r="L47" t="str">
            <v>HRP</v>
          </cell>
          <cell r="M47" t="str">
            <v>HIRQ19-CCM-154285-1</v>
          </cell>
          <cell r="N47" t="str">
            <v>No</v>
          </cell>
          <cell r="O47">
            <v>15</v>
          </cell>
          <cell r="P47">
            <v>113</v>
          </cell>
          <cell r="Q47">
            <v>64</v>
          </cell>
          <cell r="R47">
            <v>49</v>
          </cell>
          <cell r="S47">
            <v>113</v>
          </cell>
          <cell r="T47">
            <v>53</v>
          </cell>
          <cell r="U47">
            <v>31</v>
          </cell>
          <cell r="V47">
            <v>22</v>
          </cell>
          <cell r="W47">
            <v>57</v>
          </cell>
          <cell r="X47">
            <v>32</v>
          </cell>
          <cell r="Y47">
            <v>25</v>
          </cell>
          <cell r="Z47">
            <v>3</v>
          </cell>
          <cell r="AA47">
            <v>1</v>
          </cell>
          <cell r="AB47">
            <v>2</v>
          </cell>
          <cell r="AC47">
            <v>113</v>
          </cell>
          <cell r="AF47">
            <v>0</v>
          </cell>
          <cell r="AG47">
            <v>0</v>
          </cell>
          <cell r="AH47">
            <v>0</v>
          </cell>
          <cell r="AI47">
            <v>0</v>
          </cell>
          <cell r="AJ47">
            <v>0</v>
          </cell>
          <cell r="AK47">
            <v>0</v>
          </cell>
          <cell r="BP47">
            <v>0</v>
          </cell>
          <cell r="BQ47">
            <v>0</v>
          </cell>
          <cell r="BR47">
            <v>0</v>
          </cell>
          <cell r="BS47">
            <v>0</v>
          </cell>
        </row>
        <row r="48">
          <cell r="J48" t="str">
            <v>Hamadi Shihab B1</v>
          </cell>
          <cell r="L48" t="str">
            <v>HRP</v>
          </cell>
          <cell r="M48" t="str">
            <v>HIRQ19-CCM-154285-1</v>
          </cell>
          <cell r="N48" t="str">
            <v>No</v>
          </cell>
          <cell r="O48">
            <v>15</v>
          </cell>
          <cell r="P48">
            <v>111</v>
          </cell>
          <cell r="Q48">
            <v>62</v>
          </cell>
          <cell r="R48">
            <v>49</v>
          </cell>
          <cell r="S48">
            <v>111</v>
          </cell>
          <cell r="T48">
            <v>47</v>
          </cell>
          <cell r="U48">
            <v>25</v>
          </cell>
          <cell r="V48">
            <v>22</v>
          </cell>
          <cell r="W48">
            <v>62</v>
          </cell>
          <cell r="X48">
            <v>35</v>
          </cell>
          <cell r="Y48">
            <v>27</v>
          </cell>
          <cell r="Z48">
            <v>2</v>
          </cell>
          <cell r="AA48">
            <v>2</v>
          </cell>
          <cell r="AB48">
            <v>0</v>
          </cell>
          <cell r="AC48">
            <v>111</v>
          </cell>
          <cell r="AF48">
            <v>0</v>
          </cell>
          <cell r="AG48">
            <v>0</v>
          </cell>
          <cell r="AH48">
            <v>0</v>
          </cell>
          <cell r="AI48">
            <v>0</v>
          </cell>
          <cell r="AJ48">
            <v>0</v>
          </cell>
          <cell r="AK48">
            <v>0</v>
          </cell>
          <cell r="BP48">
            <v>0</v>
          </cell>
          <cell r="BQ48">
            <v>0</v>
          </cell>
          <cell r="BR48">
            <v>0</v>
          </cell>
          <cell r="BS48">
            <v>0</v>
          </cell>
        </row>
        <row r="49">
          <cell r="J49" t="str">
            <v>Hamadi Shehab B2</v>
          </cell>
          <cell r="L49" t="str">
            <v>HRP</v>
          </cell>
          <cell r="M49" t="str">
            <v>HIRQ19-CCM-154285-1</v>
          </cell>
          <cell r="N49" t="str">
            <v>No</v>
          </cell>
          <cell r="O49">
            <v>16</v>
          </cell>
          <cell r="P49">
            <v>95</v>
          </cell>
          <cell r="Q49">
            <v>55</v>
          </cell>
          <cell r="R49">
            <v>40</v>
          </cell>
          <cell r="S49">
            <v>95</v>
          </cell>
          <cell r="T49">
            <v>41</v>
          </cell>
          <cell r="U49">
            <v>24</v>
          </cell>
          <cell r="V49">
            <v>17</v>
          </cell>
          <cell r="W49">
            <v>50</v>
          </cell>
          <cell r="X49">
            <v>28</v>
          </cell>
          <cell r="Y49">
            <v>22</v>
          </cell>
          <cell r="Z49">
            <v>4</v>
          </cell>
          <cell r="AA49">
            <v>3</v>
          </cell>
          <cell r="AB49">
            <v>1</v>
          </cell>
          <cell r="AC49">
            <v>95</v>
          </cell>
          <cell r="AF49">
            <v>0</v>
          </cell>
          <cell r="AG49">
            <v>0</v>
          </cell>
          <cell r="AH49">
            <v>0</v>
          </cell>
          <cell r="AI49">
            <v>0</v>
          </cell>
          <cell r="AJ49">
            <v>0</v>
          </cell>
          <cell r="AK49">
            <v>0</v>
          </cell>
          <cell r="BP49">
            <v>0</v>
          </cell>
          <cell r="BQ49">
            <v>0</v>
          </cell>
          <cell r="BR49">
            <v>0</v>
          </cell>
          <cell r="BS49">
            <v>0</v>
          </cell>
        </row>
        <row r="50">
          <cell r="J50" t="str">
            <v>Hamadi Shehab B3</v>
          </cell>
          <cell r="L50" t="str">
            <v>HRP</v>
          </cell>
          <cell r="M50" t="str">
            <v>HIRQ19-CCM-154285-1</v>
          </cell>
          <cell r="N50" t="str">
            <v>No</v>
          </cell>
          <cell r="O50">
            <v>15</v>
          </cell>
          <cell r="P50">
            <v>102</v>
          </cell>
          <cell r="Q50">
            <v>51</v>
          </cell>
          <cell r="R50">
            <v>51</v>
          </cell>
          <cell r="S50">
            <v>102</v>
          </cell>
          <cell r="T50">
            <v>49</v>
          </cell>
          <cell r="U50">
            <v>25</v>
          </cell>
          <cell r="V50">
            <v>24</v>
          </cell>
          <cell r="W50">
            <v>51</v>
          </cell>
          <cell r="X50">
            <v>25</v>
          </cell>
          <cell r="Y50">
            <v>26</v>
          </cell>
          <cell r="Z50">
            <v>2</v>
          </cell>
          <cell r="AA50">
            <v>1</v>
          </cell>
          <cell r="AB50">
            <v>1</v>
          </cell>
          <cell r="AC50">
            <v>102</v>
          </cell>
          <cell r="AF50">
            <v>0</v>
          </cell>
          <cell r="AG50">
            <v>0</v>
          </cell>
          <cell r="AH50">
            <v>0</v>
          </cell>
          <cell r="AI50">
            <v>0</v>
          </cell>
          <cell r="AJ50">
            <v>0</v>
          </cell>
          <cell r="AK50">
            <v>0</v>
          </cell>
          <cell r="BP50">
            <v>0</v>
          </cell>
          <cell r="BQ50">
            <v>0</v>
          </cell>
          <cell r="BR50">
            <v>0</v>
          </cell>
          <cell r="BS50">
            <v>0</v>
          </cell>
        </row>
        <row r="51">
          <cell r="J51" t="str">
            <v>AL-Dakhelia School</v>
          </cell>
          <cell r="L51" t="str">
            <v>HRP</v>
          </cell>
          <cell r="M51" t="str">
            <v>HIRQ19-CCM-154285-1</v>
          </cell>
          <cell r="N51" t="str">
            <v>No</v>
          </cell>
          <cell r="O51">
            <v>15</v>
          </cell>
          <cell r="P51">
            <v>107</v>
          </cell>
          <cell r="Q51">
            <v>61</v>
          </cell>
          <cell r="R51">
            <v>46</v>
          </cell>
          <cell r="S51">
            <v>107</v>
          </cell>
          <cell r="T51">
            <v>53</v>
          </cell>
          <cell r="U51">
            <v>30</v>
          </cell>
          <cell r="V51">
            <v>23</v>
          </cell>
          <cell r="W51">
            <v>48</v>
          </cell>
          <cell r="X51">
            <v>27</v>
          </cell>
          <cell r="Y51">
            <v>21</v>
          </cell>
          <cell r="Z51">
            <v>6</v>
          </cell>
          <cell r="AA51">
            <v>4</v>
          </cell>
          <cell r="AB51">
            <v>2</v>
          </cell>
          <cell r="AC51">
            <v>107</v>
          </cell>
          <cell r="AF51">
            <v>0</v>
          </cell>
          <cell r="AG51">
            <v>0</v>
          </cell>
          <cell r="AH51">
            <v>0</v>
          </cell>
          <cell r="AI51">
            <v>0</v>
          </cell>
          <cell r="AJ51">
            <v>0</v>
          </cell>
          <cell r="AK51">
            <v>0</v>
          </cell>
          <cell r="BP51">
            <v>0</v>
          </cell>
          <cell r="BQ51">
            <v>0</v>
          </cell>
          <cell r="BR51">
            <v>0</v>
          </cell>
          <cell r="BS51">
            <v>0</v>
          </cell>
        </row>
        <row r="52">
          <cell r="J52" t="str">
            <v>AL-Dakhelia School</v>
          </cell>
          <cell r="L52" t="str">
            <v>HRP</v>
          </cell>
          <cell r="M52" t="str">
            <v>HIRQ19-CCM-154285-1</v>
          </cell>
          <cell r="N52" t="str">
            <v>No</v>
          </cell>
          <cell r="O52">
            <v>16</v>
          </cell>
          <cell r="P52">
            <v>113</v>
          </cell>
          <cell r="Q52">
            <v>65</v>
          </cell>
          <cell r="R52">
            <v>48</v>
          </cell>
          <cell r="S52">
            <v>113</v>
          </cell>
          <cell r="T52">
            <v>52</v>
          </cell>
          <cell r="U52">
            <v>30</v>
          </cell>
          <cell r="V52">
            <v>22</v>
          </cell>
          <cell r="W52">
            <v>57</v>
          </cell>
          <cell r="X52">
            <v>32</v>
          </cell>
          <cell r="Y52">
            <v>25</v>
          </cell>
          <cell r="Z52">
            <v>4</v>
          </cell>
          <cell r="AA52">
            <v>3</v>
          </cell>
          <cell r="AB52">
            <v>1</v>
          </cell>
          <cell r="AC52">
            <v>113</v>
          </cell>
          <cell r="AF52">
            <v>0</v>
          </cell>
          <cell r="AG52">
            <v>0</v>
          </cell>
          <cell r="AH52">
            <v>0</v>
          </cell>
          <cell r="AI52">
            <v>0</v>
          </cell>
          <cell r="AJ52">
            <v>0</v>
          </cell>
          <cell r="AK52">
            <v>0</v>
          </cell>
          <cell r="BP52">
            <v>0</v>
          </cell>
          <cell r="BQ52">
            <v>0</v>
          </cell>
          <cell r="BR52">
            <v>0</v>
          </cell>
          <cell r="BS52">
            <v>0</v>
          </cell>
        </row>
        <row r="53">
          <cell r="J53" t="str">
            <v>Al-Quda Sectrr</v>
          </cell>
          <cell r="L53" t="str">
            <v>HRP</v>
          </cell>
          <cell r="M53" t="str">
            <v>HIRQ19-CCM-154285-1</v>
          </cell>
          <cell r="N53" t="str">
            <v>No</v>
          </cell>
          <cell r="O53">
            <v>20</v>
          </cell>
          <cell r="P53">
            <v>132</v>
          </cell>
          <cell r="Q53">
            <v>72</v>
          </cell>
          <cell r="R53">
            <v>60</v>
          </cell>
          <cell r="S53">
            <v>132</v>
          </cell>
          <cell r="T53">
            <v>66</v>
          </cell>
          <cell r="U53">
            <v>34</v>
          </cell>
          <cell r="V53">
            <v>32</v>
          </cell>
          <cell r="W53">
            <v>62</v>
          </cell>
          <cell r="X53">
            <v>35</v>
          </cell>
          <cell r="Y53">
            <v>27</v>
          </cell>
          <cell r="Z53">
            <v>4</v>
          </cell>
          <cell r="AA53">
            <v>3</v>
          </cell>
          <cell r="AB53">
            <v>1</v>
          </cell>
          <cell r="AC53">
            <v>132</v>
          </cell>
          <cell r="AF53">
            <v>0</v>
          </cell>
          <cell r="AG53">
            <v>0</v>
          </cell>
          <cell r="AH53">
            <v>0</v>
          </cell>
          <cell r="AI53">
            <v>0</v>
          </cell>
          <cell r="AJ53">
            <v>0</v>
          </cell>
          <cell r="AK53">
            <v>0</v>
          </cell>
          <cell r="BP53">
            <v>0</v>
          </cell>
          <cell r="BQ53">
            <v>0</v>
          </cell>
          <cell r="BR53">
            <v>0</v>
          </cell>
          <cell r="BS53">
            <v>0</v>
          </cell>
        </row>
        <row r="54">
          <cell r="J54" t="str">
            <v>Al-Qahar Site 1</v>
          </cell>
          <cell r="L54" t="str">
            <v>HRP</v>
          </cell>
          <cell r="M54" t="str">
            <v>HIRQ19-CCM-154285-1</v>
          </cell>
          <cell r="N54" t="str">
            <v>No</v>
          </cell>
          <cell r="O54">
            <v>15</v>
          </cell>
          <cell r="P54">
            <v>97</v>
          </cell>
          <cell r="Q54">
            <v>48</v>
          </cell>
          <cell r="R54">
            <v>49</v>
          </cell>
          <cell r="S54">
            <v>97</v>
          </cell>
          <cell r="T54">
            <v>40</v>
          </cell>
          <cell r="U54">
            <v>21</v>
          </cell>
          <cell r="V54">
            <v>19</v>
          </cell>
          <cell r="W54">
            <v>54</v>
          </cell>
          <cell r="X54">
            <v>25</v>
          </cell>
          <cell r="Y54">
            <v>29</v>
          </cell>
          <cell r="Z54">
            <v>3</v>
          </cell>
          <cell r="AA54">
            <v>2</v>
          </cell>
          <cell r="AB54">
            <v>1</v>
          </cell>
          <cell r="AC54">
            <v>97</v>
          </cell>
          <cell r="AF54">
            <v>0</v>
          </cell>
          <cell r="AG54">
            <v>0</v>
          </cell>
          <cell r="AH54">
            <v>0</v>
          </cell>
          <cell r="AI54">
            <v>0</v>
          </cell>
          <cell r="AJ54">
            <v>0</v>
          </cell>
          <cell r="AK54">
            <v>0</v>
          </cell>
          <cell r="BP54">
            <v>0</v>
          </cell>
          <cell r="BQ54">
            <v>0</v>
          </cell>
          <cell r="BR54">
            <v>0</v>
          </cell>
          <cell r="BS54">
            <v>0</v>
          </cell>
        </row>
        <row r="55">
          <cell r="J55" t="str">
            <v>Al-Qahar Site 2</v>
          </cell>
          <cell r="L55" t="str">
            <v>HRP</v>
          </cell>
          <cell r="M55" t="str">
            <v>HIRQ19-CCM-154285-1</v>
          </cell>
          <cell r="N55" t="str">
            <v>No</v>
          </cell>
          <cell r="O55">
            <v>16</v>
          </cell>
          <cell r="P55">
            <v>112</v>
          </cell>
          <cell r="Q55">
            <v>62</v>
          </cell>
          <cell r="R55">
            <v>50</v>
          </cell>
          <cell r="S55">
            <v>112</v>
          </cell>
          <cell r="T55">
            <v>40</v>
          </cell>
          <cell r="U55">
            <v>22</v>
          </cell>
          <cell r="V55">
            <v>18</v>
          </cell>
          <cell r="W55">
            <v>67</v>
          </cell>
          <cell r="X55">
            <v>37</v>
          </cell>
          <cell r="Y55">
            <v>30</v>
          </cell>
          <cell r="Z55">
            <v>5</v>
          </cell>
          <cell r="AA55">
            <v>3</v>
          </cell>
          <cell r="AB55">
            <v>2</v>
          </cell>
          <cell r="AC55">
            <v>112</v>
          </cell>
          <cell r="AF55">
            <v>0</v>
          </cell>
          <cell r="AG55">
            <v>0</v>
          </cell>
          <cell r="AH55">
            <v>0</v>
          </cell>
          <cell r="AI55">
            <v>0</v>
          </cell>
          <cell r="AJ55">
            <v>0</v>
          </cell>
          <cell r="AK55">
            <v>0</v>
          </cell>
          <cell r="BP55">
            <v>0</v>
          </cell>
          <cell r="BQ55">
            <v>0</v>
          </cell>
          <cell r="BR55">
            <v>0</v>
          </cell>
          <cell r="BS55">
            <v>0</v>
          </cell>
        </row>
        <row r="56">
          <cell r="J56" t="str">
            <v>Pear School</v>
          </cell>
          <cell r="L56" t="str">
            <v>HRP</v>
          </cell>
          <cell r="M56" t="str">
            <v>HIRQ19-CCM-154285-1</v>
          </cell>
          <cell r="N56" t="str">
            <v>No</v>
          </cell>
          <cell r="O56">
            <v>16</v>
          </cell>
          <cell r="P56">
            <v>108</v>
          </cell>
          <cell r="Q56">
            <v>57</v>
          </cell>
          <cell r="R56">
            <v>51</v>
          </cell>
          <cell r="S56">
            <v>108</v>
          </cell>
          <cell r="T56">
            <v>50</v>
          </cell>
          <cell r="U56">
            <v>25</v>
          </cell>
          <cell r="V56">
            <v>25</v>
          </cell>
          <cell r="W56">
            <v>52</v>
          </cell>
          <cell r="X56">
            <v>28</v>
          </cell>
          <cell r="Y56">
            <v>24</v>
          </cell>
          <cell r="Z56">
            <v>6</v>
          </cell>
          <cell r="AA56">
            <v>4</v>
          </cell>
          <cell r="AB56">
            <v>2</v>
          </cell>
          <cell r="AC56">
            <v>108</v>
          </cell>
          <cell r="AF56">
            <v>0</v>
          </cell>
          <cell r="AG56">
            <v>0</v>
          </cell>
          <cell r="AH56">
            <v>0</v>
          </cell>
          <cell r="AI56">
            <v>0</v>
          </cell>
          <cell r="AJ56">
            <v>0</v>
          </cell>
          <cell r="AK56">
            <v>0</v>
          </cell>
          <cell r="BP56">
            <v>0</v>
          </cell>
          <cell r="BQ56">
            <v>0</v>
          </cell>
          <cell r="BR56">
            <v>0</v>
          </cell>
          <cell r="BS56">
            <v>0</v>
          </cell>
        </row>
        <row r="57">
          <cell r="J57" t="str">
            <v>Al-Shahama Structures</v>
          </cell>
          <cell r="L57" t="str">
            <v>HRP</v>
          </cell>
          <cell r="M57" t="str">
            <v>HIRQ19-CCM-154285-1</v>
          </cell>
          <cell r="N57" t="str">
            <v>No</v>
          </cell>
          <cell r="O57">
            <v>15</v>
          </cell>
          <cell r="P57">
            <v>113</v>
          </cell>
          <cell r="Q57">
            <v>64</v>
          </cell>
          <cell r="R57">
            <v>49</v>
          </cell>
          <cell r="S57">
            <v>113</v>
          </cell>
          <cell r="T57">
            <v>45</v>
          </cell>
          <cell r="U57">
            <v>22</v>
          </cell>
          <cell r="V57">
            <v>23</v>
          </cell>
          <cell r="W57">
            <v>63</v>
          </cell>
          <cell r="X57">
            <v>39</v>
          </cell>
          <cell r="Y57">
            <v>24</v>
          </cell>
          <cell r="Z57">
            <v>5</v>
          </cell>
          <cell r="AA57">
            <v>3</v>
          </cell>
          <cell r="AB57">
            <v>2</v>
          </cell>
          <cell r="AC57">
            <v>113</v>
          </cell>
          <cell r="AF57">
            <v>0</v>
          </cell>
          <cell r="AG57">
            <v>0</v>
          </cell>
          <cell r="AH57">
            <v>0</v>
          </cell>
          <cell r="AI57">
            <v>0</v>
          </cell>
          <cell r="AJ57">
            <v>0</v>
          </cell>
          <cell r="AK57">
            <v>0</v>
          </cell>
          <cell r="BP57">
            <v>0</v>
          </cell>
          <cell r="BQ57">
            <v>0</v>
          </cell>
          <cell r="BR57">
            <v>0</v>
          </cell>
          <cell r="BS57">
            <v>0</v>
          </cell>
        </row>
        <row r="58">
          <cell r="J58" t="str">
            <v>Hamadi Shihab Structures</v>
          </cell>
          <cell r="L58" t="str">
            <v>HRP</v>
          </cell>
          <cell r="M58" t="str">
            <v>HIRQ19-CCM-154285-1</v>
          </cell>
          <cell r="N58" t="str">
            <v>No</v>
          </cell>
          <cell r="O58">
            <v>15</v>
          </cell>
          <cell r="P58">
            <v>107</v>
          </cell>
          <cell r="Q58">
            <v>66</v>
          </cell>
          <cell r="R58">
            <v>41</v>
          </cell>
          <cell r="S58">
            <v>107</v>
          </cell>
          <cell r="T58">
            <v>40</v>
          </cell>
          <cell r="U58">
            <v>23</v>
          </cell>
          <cell r="V58">
            <v>17</v>
          </cell>
          <cell r="W58">
            <v>65</v>
          </cell>
          <cell r="X58">
            <v>42</v>
          </cell>
          <cell r="Y58">
            <v>23</v>
          </cell>
          <cell r="Z58">
            <v>2</v>
          </cell>
          <cell r="AA58">
            <v>1</v>
          </cell>
          <cell r="AB58">
            <v>1</v>
          </cell>
          <cell r="AC58">
            <v>107</v>
          </cell>
          <cell r="AF58">
            <v>0</v>
          </cell>
          <cell r="AG58">
            <v>0</v>
          </cell>
          <cell r="AH58">
            <v>0</v>
          </cell>
          <cell r="AI58">
            <v>0</v>
          </cell>
          <cell r="AJ58">
            <v>0</v>
          </cell>
          <cell r="AK58">
            <v>0</v>
          </cell>
          <cell r="BP58">
            <v>0</v>
          </cell>
          <cell r="BQ58">
            <v>0</v>
          </cell>
          <cell r="BR58">
            <v>0</v>
          </cell>
          <cell r="BS58">
            <v>0</v>
          </cell>
        </row>
        <row r="59">
          <cell r="J59" t="str">
            <v>Al-Aqsam structures</v>
          </cell>
          <cell r="L59" t="str">
            <v>HRP</v>
          </cell>
          <cell r="M59" t="str">
            <v>HIRQ19-CCM-154285-1</v>
          </cell>
          <cell r="N59" t="str">
            <v>No</v>
          </cell>
          <cell r="O59">
            <v>15</v>
          </cell>
          <cell r="P59">
            <v>106</v>
          </cell>
          <cell r="Q59">
            <v>60</v>
          </cell>
          <cell r="R59">
            <v>46</v>
          </cell>
          <cell r="S59">
            <v>106</v>
          </cell>
          <cell r="T59">
            <v>38</v>
          </cell>
          <cell r="U59">
            <v>20</v>
          </cell>
          <cell r="V59">
            <v>18</v>
          </cell>
          <cell r="W59">
            <v>65</v>
          </cell>
          <cell r="X59">
            <v>39</v>
          </cell>
          <cell r="Y59">
            <v>26</v>
          </cell>
          <cell r="Z59">
            <v>3</v>
          </cell>
          <cell r="AA59">
            <v>1</v>
          </cell>
          <cell r="AB59">
            <v>2</v>
          </cell>
          <cell r="AC59">
            <v>106</v>
          </cell>
          <cell r="AF59">
            <v>0</v>
          </cell>
          <cell r="AG59">
            <v>0</v>
          </cell>
          <cell r="AH59">
            <v>0</v>
          </cell>
          <cell r="AI59">
            <v>0</v>
          </cell>
          <cell r="AJ59">
            <v>0</v>
          </cell>
          <cell r="AK59">
            <v>0</v>
          </cell>
          <cell r="BP59">
            <v>0</v>
          </cell>
          <cell r="BQ59">
            <v>0</v>
          </cell>
          <cell r="BR59">
            <v>0</v>
          </cell>
          <cell r="BS59">
            <v>0</v>
          </cell>
        </row>
        <row r="60">
          <cell r="J60" t="str">
            <v>Al-Deom Shops</v>
          </cell>
          <cell r="L60" t="str">
            <v>HRP</v>
          </cell>
          <cell r="M60" t="str">
            <v>HIRQ19-CCM-154285-1</v>
          </cell>
          <cell r="N60" t="str">
            <v>No</v>
          </cell>
          <cell r="O60">
            <v>15</v>
          </cell>
          <cell r="P60">
            <v>98</v>
          </cell>
          <cell r="Q60">
            <v>56</v>
          </cell>
          <cell r="R60">
            <v>42</v>
          </cell>
          <cell r="S60">
            <v>98</v>
          </cell>
          <cell r="T60">
            <v>51</v>
          </cell>
          <cell r="U60">
            <v>30</v>
          </cell>
          <cell r="V60">
            <v>21</v>
          </cell>
          <cell r="W60">
            <v>44</v>
          </cell>
          <cell r="X60">
            <v>25</v>
          </cell>
          <cell r="Y60">
            <v>19</v>
          </cell>
          <cell r="Z60">
            <v>3</v>
          </cell>
          <cell r="AA60">
            <v>1</v>
          </cell>
          <cell r="AB60">
            <v>2</v>
          </cell>
          <cell r="AC60">
            <v>98</v>
          </cell>
          <cell r="AF60">
            <v>0</v>
          </cell>
          <cell r="AG60">
            <v>0</v>
          </cell>
          <cell r="AH60">
            <v>0</v>
          </cell>
          <cell r="AI60">
            <v>0</v>
          </cell>
          <cell r="AJ60">
            <v>0</v>
          </cell>
          <cell r="AK60">
            <v>0</v>
          </cell>
          <cell r="BP60">
            <v>0</v>
          </cell>
          <cell r="BQ60">
            <v>0</v>
          </cell>
          <cell r="BR60">
            <v>0</v>
          </cell>
          <cell r="BS60">
            <v>0</v>
          </cell>
        </row>
        <row r="61">
          <cell r="J61" t="str">
            <v>Al-Shahama 2</v>
          </cell>
          <cell r="L61" t="str">
            <v>HRP</v>
          </cell>
          <cell r="M61" t="str">
            <v>HIRQ19-CCM-154285-1</v>
          </cell>
          <cell r="N61" t="str">
            <v>No</v>
          </cell>
          <cell r="O61">
            <v>16</v>
          </cell>
          <cell r="P61">
            <v>88</v>
          </cell>
          <cell r="Q61">
            <v>45</v>
          </cell>
          <cell r="R61">
            <v>43</v>
          </cell>
          <cell r="S61">
            <v>88</v>
          </cell>
          <cell r="T61">
            <v>42</v>
          </cell>
          <cell r="U61">
            <v>22</v>
          </cell>
          <cell r="V61">
            <v>20</v>
          </cell>
          <cell r="W61">
            <v>44</v>
          </cell>
          <cell r="X61">
            <v>22</v>
          </cell>
          <cell r="Y61">
            <v>22</v>
          </cell>
          <cell r="Z61">
            <v>2</v>
          </cell>
          <cell r="AA61">
            <v>1</v>
          </cell>
          <cell r="AB61">
            <v>1</v>
          </cell>
          <cell r="AC61">
            <v>88</v>
          </cell>
          <cell r="AF61">
            <v>0</v>
          </cell>
          <cell r="AG61">
            <v>0</v>
          </cell>
          <cell r="AH61">
            <v>0</v>
          </cell>
          <cell r="AI61">
            <v>0</v>
          </cell>
          <cell r="AJ61">
            <v>0</v>
          </cell>
          <cell r="AK61">
            <v>0</v>
          </cell>
          <cell r="BP61">
            <v>0</v>
          </cell>
          <cell r="BQ61">
            <v>0</v>
          </cell>
          <cell r="BR61">
            <v>0</v>
          </cell>
          <cell r="BS61">
            <v>0</v>
          </cell>
        </row>
        <row r="62">
          <cell r="J62" t="str">
            <v>Al Deom Building</v>
          </cell>
          <cell r="L62" t="str">
            <v>HRP</v>
          </cell>
          <cell r="M62" t="str">
            <v>HIRQ19-CCM-154285-1</v>
          </cell>
          <cell r="N62" t="str">
            <v>No</v>
          </cell>
          <cell r="O62">
            <v>15</v>
          </cell>
          <cell r="P62">
            <v>100</v>
          </cell>
          <cell r="Q62">
            <v>57</v>
          </cell>
          <cell r="R62">
            <v>43</v>
          </cell>
          <cell r="S62">
            <v>100</v>
          </cell>
          <cell r="T62">
            <v>43</v>
          </cell>
          <cell r="U62">
            <v>23</v>
          </cell>
          <cell r="V62">
            <v>20</v>
          </cell>
          <cell r="W62">
            <v>53</v>
          </cell>
          <cell r="X62">
            <v>31</v>
          </cell>
          <cell r="Y62">
            <v>22</v>
          </cell>
          <cell r="Z62">
            <v>4</v>
          </cell>
          <cell r="AA62">
            <v>3</v>
          </cell>
          <cell r="AB62">
            <v>1</v>
          </cell>
          <cell r="AC62">
            <v>100</v>
          </cell>
          <cell r="AF62">
            <v>0</v>
          </cell>
          <cell r="AG62">
            <v>0</v>
          </cell>
          <cell r="AH62">
            <v>0</v>
          </cell>
          <cell r="AI62">
            <v>0</v>
          </cell>
          <cell r="AJ62">
            <v>0</v>
          </cell>
          <cell r="AK62">
            <v>0</v>
          </cell>
          <cell r="BP62">
            <v>0</v>
          </cell>
          <cell r="BQ62">
            <v>0</v>
          </cell>
          <cell r="BR62">
            <v>0</v>
          </cell>
          <cell r="BS62">
            <v>0</v>
          </cell>
        </row>
        <row r="63">
          <cell r="J63" t="str">
            <v>Graval Factory</v>
          </cell>
          <cell r="L63" t="str">
            <v>HRP</v>
          </cell>
          <cell r="M63" t="str">
            <v>HIRQ19-CCM-154285-1</v>
          </cell>
          <cell r="N63" t="str">
            <v>No</v>
          </cell>
          <cell r="O63">
            <v>16</v>
          </cell>
          <cell r="P63">
            <v>115</v>
          </cell>
          <cell r="Q63">
            <v>66</v>
          </cell>
          <cell r="R63">
            <v>49</v>
          </cell>
          <cell r="S63">
            <v>115</v>
          </cell>
          <cell r="T63">
            <v>50</v>
          </cell>
          <cell r="U63">
            <v>27</v>
          </cell>
          <cell r="V63">
            <v>23</v>
          </cell>
          <cell r="W63">
            <v>59</v>
          </cell>
          <cell r="X63">
            <v>35</v>
          </cell>
          <cell r="Y63">
            <v>24</v>
          </cell>
          <cell r="Z63">
            <v>6</v>
          </cell>
          <cell r="AA63">
            <v>4</v>
          </cell>
          <cell r="AB63">
            <v>2</v>
          </cell>
          <cell r="AC63">
            <v>115</v>
          </cell>
          <cell r="AF63">
            <v>0</v>
          </cell>
          <cell r="AG63">
            <v>0</v>
          </cell>
          <cell r="AH63">
            <v>0</v>
          </cell>
          <cell r="AI63">
            <v>0</v>
          </cell>
          <cell r="AJ63">
            <v>0</v>
          </cell>
          <cell r="AK63">
            <v>0</v>
          </cell>
          <cell r="BP63">
            <v>0</v>
          </cell>
          <cell r="BQ63">
            <v>0</v>
          </cell>
          <cell r="BR63">
            <v>0</v>
          </cell>
          <cell r="BS63">
            <v>0</v>
          </cell>
        </row>
        <row r="64">
          <cell r="J64" t="str">
            <v>Bridge Building</v>
          </cell>
          <cell r="L64" t="str">
            <v>HRP</v>
          </cell>
          <cell r="M64" t="str">
            <v>HIRQ19-CCM-154285-1</v>
          </cell>
          <cell r="N64" t="str">
            <v>No</v>
          </cell>
          <cell r="O64">
            <v>16</v>
          </cell>
          <cell r="P64">
            <v>115</v>
          </cell>
          <cell r="Q64">
            <v>63</v>
          </cell>
          <cell r="R64">
            <v>52</v>
          </cell>
          <cell r="S64">
            <v>115</v>
          </cell>
          <cell r="T64">
            <v>50</v>
          </cell>
          <cell r="U64">
            <v>25</v>
          </cell>
          <cell r="V64">
            <v>25</v>
          </cell>
          <cell r="W64">
            <v>59</v>
          </cell>
          <cell r="X64">
            <v>34</v>
          </cell>
          <cell r="Y64">
            <v>25</v>
          </cell>
          <cell r="Z64">
            <v>6</v>
          </cell>
          <cell r="AA64">
            <v>4</v>
          </cell>
          <cell r="AB64">
            <v>2</v>
          </cell>
          <cell r="AC64">
            <v>115</v>
          </cell>
          <cell r="AF64">
            <v>0</v>
          </cell>
          <cell r="AG64">
            <v>0</v>
          </cell>
          <cell r="AH64">
            <v>0</v>
          </cell>
          <cell r="AI64">
            <v>0</v>
          </cell>
          <cell r="AJ64">
            <v>0</v>
          </cell>
          <cell r="AK64">
            <v>0</v>
          </cell>
          <cell r="BP64">
            <v>0</v>
          </cell>
          <cell r="BQ64">
            <v>0</v>
          </cell>
          <cell r="BR64">
            <v>0</v>
          </cell>
          <cell r="BS64">
            <v>0</v>
          </cell>
        </row>
        <row r="65">
          <cell r="J65" t="str">
            <v>Bank Building</v>
          </cell>
          <cell r="L65" t="str">
            <v>HRP</v>
          </cell>
          <cell r="M65" t="str">
            <v>HIRQ19-CCM-154285-1</v>
          </cell>
          <cell r="N65" t="str">
            <v>No</v>
          </cell>
          <cell r="O65">
            <v>15</v>
          </cell>
          <cell r="P65">
            <v>113</v>
          </cell>
          <cell r="Q65">
            <v>55</v>
          </cell>
          <cell r="R65">
            <v>58</v>
          </cell>
          <cell r="S65">
            <v>113</v>
          </cell>
          <cell r="T65">
            <v>49</v>
          </cell>
          <cell r="U65">
            <v>25</v>
          </cell>
          <cell r="V65">
            <v>24</v>
          </cell>
          <cell r="W65">
            <v>60</v>
          </cell>
          <cell r="X65">
            <v>29</v>
          </cell>
          <cell r="Y65">
            <v>31</v>
          </cell>
          <cell r="Z65">
            <v>4</v>
          </cell>
          <cell r="AA65">
            <v>1</v>
          </cell>
          <cell r="AB65">
            <v>3</v>
          </cell>
          <cell r="AC65">
            <v>113</v>
          </cell>
          <cell r="AF65">
            <v>0</v>
          </cell>
          <cell r="AG65">
            <v>0</v>
          </cell>
          <cell r="AH65">
            <v>0</v>
          </cell>
          <cell r="AI65">
            <v>0</v>
          </cell>
          <cell r="AJ65">
            <v>0</v>
          </cell>
          <cell r="AK65">
            <v>0</v>
          </cell>
          <cell r="BP65">
            <v>0</v>
          </cell>
          <cell r="BQ65">
            <v>0</v>
          </cell>
          <cell r="BR65">
            <v>0</v>
          </cell>
          <cell r="BS65">
            <v>0</v>
          </cell>
        </row>
        <row r="66">
          <cell r="H66" t="str">
            <v>As Salamyiah 1</v>
          </cell>
          <cell r="L66" t="str">
            <v>HRP</v>
          </cell>
          <cell r="M66" t="str">
            <v>HIRQ19-CCM-154826-1</v>
          </cell>
          <cell r="N66" t="str">
            <v>No</v>
          </cell>
          <cell r="O66">
            <v>963</v>
          </cell>
          <cell r="P66">
            <v>4982</v>
          </cell>
          <cell r="Q66">
            <v>2750</v>
          </cell>
          <cell r="R66">
            <v>2232</v>
          </cell>
          <cell r="S66">
            <v>4982</v>
          </cell>
          <cell r="T66">
            <v>3026</v>
          </cell>
          <cell r="U66">
            <v>1542</v>
          </cell>
          <cell r="V66">
            <v>1484</v>
          </cell>
          <cell r="W66">
            <v>1812</v>
          </cell>
          <cell r="X66">
            <v>1112</v>
          </cell>
          <cell r="Y66">
            <v>700</v>
          </cell>
          <cell r="Z66">
            <v>144</v>
          </cell>
          <cell r="AA66">
            <v>96</v>
          </cell>
          <cell r="AB66">
            <v>48</v>
          </cell>
          <cell r="AC66">
            <v>4982</v>
          </cell>
          <cell r="AD66">
            <v>4982</v>
          </cell>
          <cell r="AE66">
            <v>1</v>
          </cell>
          <cell r="AF66">
            <v>1</v>
          </cell>
          <cell r="AG66">
            <v>4</v>
          </cell>
          <cell r="AH66">
            <v>259</v>
          </cell>
          <cell r="AI66">
            <v>1134</v>
          </cell>
          <cell r="AJ66">
            <v>421</v>
          </cell>
          <cell r="AK66">
            <v>2242</v>
          </cell>
          <cell r="AL66">
            <v>0</v>
          </cell>
          <cell r="AM66">
            <v>0</v>
          </cell>
          <cell r="AN66">
            <v>1</v>
          </cell>
          <cell r="AO66">
            <v>0</v>
          </cell>
          <cell r="AP66">
            <v>0</v>
          </cell>
          <cell r="AQ66">
            <v>1</v>
          </cell>
          <cell r="AR66">
            <v>0</v>
          </cell>
          <cell r="AS66">
            <v>0</v>
          </cell>
          <cell r="AT66">
            <v>0</v>
          </cell>
          <cell r="AU66">
            <v>0</v>
          </cell>
          <cell r="AV66">
            <v>0</v>
          </cell>
          <cell r="AW66">
            <v>0</v>
          </cell>
          <cell r="AX66">
            <v>258</v>
          </cell>
          <cell r="AY66">
            <v>260</v>
          </cell>
          <cell r="BP66">
            <v>1208</v>
          </cell>
          <cell r="BQ66">
            <v>584</v>
          </cell>
          <cell r="BR66">
            <v>0</v>
          </cell>
          <cell r="BS66">
            <v>0</v>
          </cell>
        </row>
        <row r="67">
          <cell r="H67" t="str">
            <v>As Salamyiah 2</v>
          </cell>
          <cell r="L67" t="str">
            <v>HRP</v>
          </cell>
          <cell r="M67" t="str">
            <v>HIRQ19-CCM-154826-1</v>
          </cell>
          <cell r="N67" t="str">
            <v>No</v>
          </cell>
          <cell r="O67">
            <v>2859</v>
          </cell>
          <cell r="P67">
            <v>14371</v>
          </cell>
          <cell r="Q67">
            <v>7550</v>
          </cell>
          <cell r="R67">
            <v>6821</v>
          </cell>
          <cell r="S67">
            <v>14371</v>
          </cell>
          <cell r="T67">
            <v>8054</v>
          </cell>
          <cell r="U67">
            <v>3988</v>
          </cell>
          <cell r="V67">
            <v>4066</v>
          </cell>
          <cell r="W67">
            <v>5836</v>
          </cell>
          <cell r="X67">
            <v>3252</v>
          </cell>
          <cell r="Y67">
            <v>2584</v>
          </cell>
          <cell r="Z67">
            <v>481</v>
          </cell>
          <cell r="AA67">
            <v>310</v>
          </cell>
          <cell r="AB67">
            <v>171</v>
          </cell>
          <cell r="AC67">
            <v>14371</v>
          </cell>
          <cell r="AD67">
            <v>14371</v>
          </cell>
          <cell r="AE67">
            <v>1</v>
          </cell>
          <cell r="AF67">
            <v>22</v>
          </cell>
          <cell r="AG67">
            <v>102</v>
          </cell>
          <cell r="AH67">
            <v>18</v>
          </cell>
          <cell r="AI67">
            <v>81</v>
          </cell>
          <cell r="AJ67">
            <v>367</v>
          </cell>
          <cell r="AK67">
            <v>1925</v>
          </cell>
          <cell r="AL67">
            <v>4</v>
          </cell>
          <cell r="AM67">
            <v>0</v>
          </cell>
          <cell r="AN67">
            <v>3</v>
          </cell>
          <cell r="AO67">
            <v>0</v>
          </cell>
          <cell r="AP67">
            <v>0</v>
          </cell>
          <cell r="AQ67">
            <v>2</v>
          </cell>
          <cell r="AR67">
            <v>0</v>
          </cell>
          <cell r="AS67">
            <v>0</v>
          </cell>
          <cell r="AT67">
            <v>0</v>
          </cell>
          <cell r="AU67">
            <v>0</v>
          </cell>
          <cell r="AV67">
            <v>0</v>
          </cell>
          <cell r="AW67">
            <v>0</v>
          </cell>
          <cell r="AX67">
            <v>13</v>
          </cell>
          <cell r="AY67">
            <v>22</v>
          </cell>
          <cell r="BP67">
            <v>3602</v>
          </cell>
          <cell r="BQ67">
            <v>1146</v>
          </cell>
          <cell r="BR67">
            <v>0</v>
          </cell>
          <cell r="BS67">
            <v>0</v>
          </cell>
        </row>
        <row r="68">
          <cell r="H68" t="str">
            <v>Khanke</v>
          </cell>
          <cell r="L68" t="str">
            <v>Non HRP</v>
          </cell>
          <cell r="N68" t="str">
            <v>No</v>
          </cell>
          <cell r="O68">
            <v>2823</v>
          </cell>
          <cell r="P68">
            <v>16242</v>
          </cell>
          <cell r="Q68">
            <v>8209</v>
          </cell>
          <cell r="R68">
            <v>8033</v>
          </cell>
          <cell r="S68">
            <v>16242</v>
          </cell>
          <cell r="T68">
            <v>7305</v>
          </cell>
          <cell r="U68">
            <v>3612</v>
          </cell>
          <cell r="V68">
            <v>3693</v>
          </cell>
          <cell r="W68">
            <v>8226</v>
          </cell>
          <cell r="X68">
            <v>4195</v>
          </cell>
          <cell r="Y68">
            <v>4031</v>
          </cell>
          <cell r="Z68">
            <v>711</v>
          </cell>
          <cell r="AA68">
            <v>402</v>
          </cell>
          <cell r="AB68">
            <v>309</v>
          </cell>
          <cell r="AC68">
            <v>16242</v>
          </cell>
          <cell r="AD68">
            <v>16242</v>
          </cell>
          <cell r="AE68">
            <v>1</v>
          </cell>
          <cell r="AF68">
            <v>16</v>
          </cell>
          <cell r="AG68">
            <v>71</v>
          </cell>
          <cell r="AH68">
            <v>3</v>
          </cell>
          <cell r="AI68">
            <v>16</v>
          </cell>
          <cell r="AJ68">
            <v>7</v>
          </cell>
          <cell r="AK68">
            <v>37</v>
          </cell>
          <cell r="AL68">
            <v>11</v>
          </cell>
          <cell r="AM68">
            <v>5</v>
          </cell>
          <cell r="AN68">
            <v>0</v>
          </cell>
          <cell r="AO68">
            <v>0</v>
          </cell>
          <cell r="AP68">
            <v>0</v>
          </cell>
          <cell r="AQ68">
            <v>0</v>
          </cell>
          <cell r="AR68">
            <v>0</v>
          </cell>
          <cell r="AS68">
            <v>0</v>
          </cell>
          <cell r="AT68">
            <v>0</v>
          </cell>
          <cell r="AU68">
            <v>0</v>
          </cell>
          <cell r="AV68">
            <v>0</v>
          </cell>
          <cell r="AW68">
            <v>0</v>
          </cell>
          <cell r="AX68">
            <v>0</v>
          </cell>
          <cell r="AY68">
            <v>16</v>
          </cell>
          <cell r="BA68">
            <v>0</v>
          </cell>
          <cell r="BB68">
            <v>0</v>
          </cell>
          <cell r="BC68">
            <v>0</v>
          </cell>
          <cell r="BD68">
            <v>0</v>
          </cell>
          <cell r="BE68">
            <v>0</v>
          </cell>
          <cell r="BF68">
            <v>6</v>
          </cell>
          <cell r="BG68">
            <v>0</v>
          </cell>
          <cell r="BH68">
            <v>0</v>
          </cell>
          <cell r="BI68">
            <v>0</v>
          </cell>
          <cell r="BJ68">
            <v>1</v>
          </cell>
          <cell r="BK68">
            <v>0</v>
          </cell>
          <cell r="BL68">
            <v>0</v>
          </cell>
          <cell r="BM68">
            <v>0</v>
          </cell>
          <cell r="BN68">
            <v>7</v>
          </cell>
          <cell r="BP68">
            <v>3120</v>
          </cell>
          <cell r="BQ68">
            <v>0</v>
          </cell>
          <cell r="BR68">
            <v>0</v>
          </cell>
          <cell r="BS68">
            <v>0</v>
          </cell>
        </row>
        <row r="69">
          <cell r="H69" t="str">
            <v>Al-Wand 1</v>
          </cell>
          <cell r="L69" t="str">
            <v>Non HRP</v>
          </cell>
          <cell r="N69" t="str">
            <v>No</v>
          </cell>
          <cell r="O69">
            <v>609</v>
          </cell>
          <cell r="P69">
            <v>2685</v>
          </cell>
          <cell r="Q69">
            <v>1301</v>
          </cell>
          <cell r="R69">
            <v>1384</v>
          </cell>
          <cell r="S69">
            <v>2685</v>
          </cell>
          <cell r="T69">
            <v>1336</v>
          </cell>
          <cell r="U69">
            <v>649</v>
          </cell>
          <cell r="V69">
            <v>687</v>
          </cell>
          <cell r="W69">
            <v>1287</v>
          </cell>
          <cell r="X69">
            <v>629</v>
          </cell>
          <cell r="Y69">
            <v>658</v>
          </cell>
          <cell r="Z69">
            <v>62</v>
          </cell>
          <cell r="AA69">
            <v>23</v>
          </cell>
          <cell r="AB69">
            <v>39</v>
          </cell>
          <cell r="AC69">
            <v>2685</v>
          </cell>
          <cell r="AD69">
            <v>2685</v>
          </cell>
          <cell r="AE69">
            <v>1</v>
          </cell>
          <cell r="AF69">
            <v>5</v>
          </cell>
          <cell r="AG69">
            <v>17</v>
          </cell>
          <cell r="AH69">
            <v>0</v>
          </cell>
          <cell r="AI69">
            <v>0</v>
          </cell>
          <cell r="AJ69">
            <v>16</v>
          </cell>
          <cell r="AK69">
            <v>66</v>
          </cell>
          <cell r="AL69">
            <v>5</v>
          </cell>
          <cell r="AM69">
            <v>0</v>
          </cell>
          <cell r="AN69">
            <v>0</v>
          </cell>
          <cell r="AO69">
            <v>0</v>
          </cell>
          <cell r="AP69">
            <v>0</v>
          </cell>
          <cell r="AQ69">
            <v>0</v>
          </cell>
          <cell r="AR69">
            <v>0</v>
          </cell>
          <cell r="AS69">
            <v>0</v>
          </cell>
          <cell r="AT69">
            <v>0</v>
          </cell>
          <cell r="AU69">
            <v>0</v>
          </cell>
          <cell r="AV69">
            <v>0</v>
          </cell>
          <cell r="AW69">
            <v>0</v>
          </cell>
          <cell r="AX69">
            <v>0</v>
          </cell>
          <cell r="AY69">
            <v>5</v>
          </cell>
          <cell r="BA69">
            <v>10</v>
          </cell>
          <cell r="BB69">
            <v>0</v>
          </cell>
          <cell r="BC69">
            <v>0</v>
          </cell>
          <cell r="BD69">
            <v>2</v>
          </cell>
          <cell r="BE69">
            <v>0</v>
          </cell>
          <cell r="BF69">
            <v>0</v>
          </cell>
          <cell r="BG69">
            <v>2</v>
          </cell>
          <cell r="BH69">
            <v>2</v>
          </cell>
          <cell r="BI69">
            <v>0</v>
          </cell>
          <cell r="BJ69">
            <v>0</v>
          </cell>
          <cell r="BK69">
            <v>0</v>
          </cell>
          <cell r="BL69">
            <v>0</v>
          </cell>
          <cell r="BM69">
            <v>0</v>
          </cell>
          <cell r="BN69">
            <v>16</v>
          </cell>
          <cell r="BP69">
            <v>811</v>
          </cell>
          <cell r="BQ69">
            <v>0</v>
          </cell>
          <cell r="BR69">
            <v>0</v>
          </cell>
          <cell r="BS69">
            <v>0</v>
          </cell>
        </row>
        <row r="70">
          <cell r="H70" t="str">
            <v>Laylan IDP</v>
          </cell>
          <cell r="L70" t="str">
            <v>Non HRP</v>
          </cell>
          <cell r="N70" t="str">
            <v>No</v>
          </cell>
          <cell r="O70">
            <v>1105</v>
          </cell>
          <cell r="P70">
            <v>6084</v>
          </cell>
          <cell r="Q70">
            <v>3257</v>
          </cell>
          <cell r="R70">
            <v>2827</v>
          </cell>
          <cell r="S70">
            <v>6084</v>
          </cell>
          <cell r="T70">
            <v>3720</v>
          </cell>
          <cell r="U70">
            <v>1798</v>
          </cell>
          <cell r="V70">
            <v>1922</v>
          </cell>
          <cell r="W70">
            <v>2197</v>
          </cell>
          <cell r="X70">
            <v>1339</v>
          </cell>
          <cell r="Y70">
            <v>858</v>
          </cell>
          <cell r="Z70">
            <v>167</v>
          </cell>
          <cell r="AA70">
            <v>120</v>
          </cell>
          <cell r="AB70">
            <v>47</v>
          </cell>
          <cell r="AC70">
            <v>6084</v>
          </cell>
          <cell r="AD70">
            <v>6084</v>
          </cell>
          <cell r="AE70">
            <v>1</v>
          </cell>
          <cell r="AF70">
            <v>1</v>
          </cell>
          <cell r="AG70">
            <v>2</v>
          </cell>
          <cell r="AH70">
            <v>76</v>
          </cell>
          <cell r="AI70">
            <v>378</v>
          </cell>
          <cell r="AJ70">
            <v>118</v>
          </cell>
          <cell r="AK70">
            <v>652</v>
          </cell>
          <cell r="AL70">
            <v>1</v>
          </cell>
          <cell r="AM70">
            <v>0</v>
          </cell>
          <cell r="AN70">
            <v>0</v>
          </cell>
          <cell r="AO70">
            <v>0</v>
          </cell>
          <cell r="AP70">
            <v>76</v>
          </cell>
          <cell r="AQ70">
            <v>0</v>
          </cell>
          <cell r="AR70">
            <v>0</v>
          </cell>
          <cell r="AS70">
            <v>0</v>
          </cell>
          <cell r="AT70">
            <v>0</v>
          </cell>
          <cell r="AU70">
            <v>0</v>
          </cell>
          <cell r="AV70">
            <v>0</v>
          </cell>
          <cell r="AW70">
            <v>0</v>
          </cell>
          <cell r="AX70">
            <v>0</v>
          </cell>
          <cell r="AY70">
            <v>153</v>
          </cell>
          <cell r="BA70">
            <v>0</v>
          </cell>
          <cell r="BB70">
            <v>0</v>
          </cell>
          <cell r="BC70">
            <v>0</v>
          </cell>
          <cell r="BD70">
            <v>0</v>
          </cell>
          <cell r="BE70">
            <v>0</v>
          </cell>
          <cell r="BF70">
            <v>0</v>
          </cell>
          <cell r="BG70">
            <v>0</v>
          </cell>
          <cell r="BH70">
            <v>0</v>
          </cell>
          <cell r="BI70">
            <v>0</v>
          </cell>
          <cell r="BJ70">
            <v>0</v>
          </cell>
          <cell r="BK70">
            <v>0</v>
          </cell>
          <cell r="BL70">
            <v>0</v>
          </cell>
          <cell r="BM70">
            <v>118</v>
          </cell>
          <cell r="BN70">
            <v>118</v>
          </cell>
          <cell r="BP70">
            <v>1527</v>
          </cell>
          <cell r="BQ70">
            <v>478</v>
          </cell>
          <cell r="BR70">
            <v>0</v>
          </cell>
          <cell r="BS70">
            <v>0</v>
          </cell>
        </row>
        <row r="71">
          <cell r="H71" t="str">
            <v>Laylan 2</v>
          </cell>
          <cell r="L71" t="str">
            <v>Non HRP</v>
          </cell>
          <cell r="N71" t="str">
            <v>No</v>
          </cell>
          <cell r="O71">
            <v>599</v>
          </cell>
          <cell r="P71">
            <v>3283</v>
          </cell>
          <cell r="Q71">
            <v>1816</v>
          </cell>
          <cell r="R71">
            <v>1467</v>
          </cell>
          <cell r="S71">
            <v>3283</v>
          </cell>
          <cell r="T71">
            <v>2072</v>
          </cell>
          <cell r="U71">
            <v>1023</v>
          </cell>
          <cell r="V71">
            <v>1049</v>
          </cell>
          <cell r="W71">
            <v>1130</v>
          </cell>
          <cell r="X71">
            <v>735</v>
          </cell>
          <cell r="Y71">
            <v>395</v>
          </cell>
          <cell r="Z71">
            <v>81</v>
          </cell>
          <cell r="AA71">
            <v>58</v>
          </cell>
          <cell r="AB71">
            <v>23</v>
          </cell>
          <cell r="AC71">
            <v>3283</v>
          </cell>
          <cell r="AD71">
            <v>3283</v>
          </cell>
          <cell r="AE71">
            <v>1</v>
          </cell>
          <cell r="AF71">
            <v>0</v>
          </cell>
          <cell r="AG71">
            <v>0</v>
          </cell>
          <cell r="AH71">
            <v>198</v>
          </cell>
          <cell r="AI71">
            <v>1035</v>
          </cell>
          <cell r="AJ71">
            <v>29</v>
          </cell>
          <cell r="AK71">
            <v>153</v>
          </cell>
          <cell r="BA71">
            <v>16</v>
          </cell>
          <cell r="BB71">
            <v>0</v>
          </cell>
          <cell r="BC71">
            <v>0</v>
          </cell>
          <cell r="BD71">
            <v>0</v>
          </cell>
          <cell r="BE71">
            <v>0</v>
          </cell>
          <cell r="BF71">
            <v>0</v>
          </cell>
          <cell r="BG71">
            <v>0</v>
          </cell>
          <cell r="BH71">
            <v>0</v>
          </cell>
          <cell r="BI71">
            <v>0</v>
          </cell>
          <cell r="BJ71">
            <v>0</v>
          </cell>
          <cell r="BK71">
            <v>0</v>
          </cell>
          <cell r="BL71">
            <v>0</v>
          </cell>
          <cell r="BM71">
            <v>13</v>
          </cell>
          <cell r="BN71">
            <v>29</v>
          </cell>
          <cell r="BP71">
            <v>826</v>
          </cell>
          <cell r="BQ71">
            <v>96</v>
          </cell>
          <cell r="BR71">
            <v>0</v>
          </cell>
          <cell r="BS71">
            <v>0</v>
          </cell>
        </row>
        <row r="72">
          <cell r="H72" t="str">
            <v>Qayyarah-Jad'ah 1 &amp; 2</v>
          </cell>
          <cell r="L72" t="str">
            <v>Non HRP</v>
          </cell>
          <cell r="N72" t="str">
            <v>No</v>
          </cell>
          <cell r="O72">
            <v>1337</v>
          </cell>
          <cell r="P72">
            <v>4740</v>
          </cell>
          <cell r="Q72">
            <v>2872</v>
          </cell>
          <cell r="R72">
            <v>1868</v>
          </cell>
          <cell r="S72">
            <v>4740</v>
          </cell>
          <cell r="T72">
            <v>2827</v>
          </cell>
          <cell r="U72">
            <v>1506</v>
          </cell>
          <cell r="V72">
            <v>1321</v>
          </cell>
          <cell r="W72">
            <v>1739</v>
          </cell>
          <cell r="X72">
            <v>998</v>
          </cell>
          <cell r="Y72">
            <v>741</v>
          </cell>
          <cell r="Z72">
            <v>174</v>
          </cell>
          <cell r="AA72">
            <v>122</v>
          </cell>
          <cell r="AB72">
            <v>52</v>
          </cell>
          <cell r="AC72">
            <v>4740</v>
          </cell>
          <cell r="AD72">
            <v>4740</v>
          </cell>
          <cell r="AE72">
            <v>1</v>
          </cell>
          <cell r="AF72">
            <v>0</v>
          </cell>
          <cell r="AG72">
            <v>0</v>
          </cell>
          <cell r="AH72">
            <v>0</v>
          </cell>
          <cell r="AI72">
            <v>0</v>
          </cell>
          <cell r="AJ72">
            <v>647</v>
          </cell>
          <cell r="AK72">
            <v>1489</v>
          </cell>
          <cell r="BP72">
            <v>1337</v>
          </cell>
          <cell r="BQ72">
            <v>389</v>
          </cell>
          <cell r="BR72">
            <v>774</v>
          </cell>
          <cell r="BS72">
            <v>0</v>
          </cell>
        </row>
        <row r="73">
          <cell r="H73" t="str">
            <v>Qayyarah-Jad'ah 3</v>
          </cell>
          <cell r="L73" t="str">
            <v>Non HRP</v>
          </cell>
          <cell r="N73" t="str">
            <v>No</v>
          </cell>
          <cell r="O73">
            <v>520</v>
          </cell>
          <cell r="P73">
            <v>1996</v>
          </cell>
          <cell r="Q73">
            <v>1105</v>
          </cell>
          <cell r="R73">
            <v>891</v>
          </cell>
          <cell r="S73">
            <v>1996</v>
          </cell>
          <cell r="T73">
            <v>1129</v>
          </cell>
          <cell r="U73">
            <v>573</v>
          </cell>
          <cell r="V73">
            <v>556</v>
          </cell>
          <cell r="W73">
            <v>802</v>
          </cell>
          <cell r="X73">
            <v>490</v>
          </cell>
          <cell r="Y73">
            <v>312</v>
          </cell>
          <cell r="Z73">
            <v>65</v>
          </cell>
          <cell r="AA73">
            <v>42</v>
          </cell>
          <cell r="AB73">
            <v>23</v>
          </cell>
          <cell r="AC73">
            <v>1996</v>
          </cell>
          <cell r="AD73">
            <v>1996</v>
          </cell>
          <cell r="AE73">
            <v>1</v>
          </cell>
          <cell r="AF73">
            <v>0</v>
          </cell>
          <cell r="AG73">
            <v>0</v>
          </cell>
          <cell r="AH73">
            <v>0</v>
          </cell>
          <cell r="AI73">
            <v>0</v>
          </cell>
          <cell r="AJ73">
            <v>1015</v>
          </cell>
          <cell r="AK73">
            <v>4257</v>
          </cell>
          <cell r="BP73">
            <v>556</v>
          </cell>
          <cell r="BQ73">
            <v>1444</v>
          </cell>
          <cell r="BR73">
            <v>0</v>
          </cell>
          <cell r="BS73">
            <v>0</v>
          </cell>
        </row>
        <row r="74">
          <cell r="H74" t="str">
            <v>Qayyarah-Jad'ah 4</v>
          </cell>
          <cell r="L74" t="str">
            <v>Non HRP</v>
          </cell>
          <cell r="N74" t="str">
            <v>No</v>
          </cell>
          <cell r="O74">
            <v>735</v>
          </cell>
          <cell r="P74">
            <v>2924</v>
          </cell>
          <cell r="Q74">
            <v>1524</v>
          </cell>
          <cell r="R74">
            <v>1400</v>
          </cell>
          <cell r="S74">
            <v>2924</v>
          </cell>
          <cell r="T74">
            <v>1667</v>
          </cell>
          <cell r="U74">
            <v>772</v>
          </cell>
          <cell r="V74">
            <v>895</v>
          </cell>
          <cell r="W74">
            <v>1180</v>
          </cell>
          <cell r="X74">
            <v>704</v>
          </cell>
          <cell r="Y74">
            <v>476</v>
          </cell>
          <cell r="Z74">
            <v>77</v>
          </cell>
          <cell r="AA74">
            <v>48</v>
          </cell>
          <cell r="AB74">
            <v>29</v>
          </cell>
          <cell r="AC74">
            <v>2924</v>
          </cell>
          <cell r="AD74">
            <v>2924</v>
          </cell>
          <cell r="AE74">
            <v>1</v>
          </cell>
          <cell r="AF74">
            <v>0</v>
          </cell>
          <cell r="AG74">
            <v>0</v>
          </cell>
          <cell r="AH74">
            <v>0</v>
          </cell>
          <cell r="AI74">
            <v>0</v>
          </cell>
          <cell r="AJ74">
            <v>288</v>
          </cell>
          <cell r="AK74">
            <v>1138</v>
          </cell>
          <cell r="BP74">
            <v>735</v>
          </cell>
          <cell r="BQ74">
            <v>350</v>
          </cell>
          <cell r="BR74">
            <v>415</v>
          </cell>
          <cell r="BS74">
            <v>0</v>
          </cell>
        </row>
        <row r="75">
          <cell r="H75" t="str">
            <v>Qayyarah-Jad'ah 5</v>
          </cell>
          <cell r="L75" t="str">
            <v>Non HRP</v>
          </cell>
          <cell r="N75" t="str">
            <v>No</v>
          </cell>
          <cell r="O75">
            <v>3811</v>
          </cell>
          <cell r="P75">
            <v>15103</v>
          </cell>
          <cell r="Q75">
            <v>8176</v>
          </cell>
          <cell r="R75">
            <v>6927</v>
          </cell>
          <cell r="S75">
            <v>15103</v>
          </cell>
          <cell r="T75">
            <v>9005</v>
          </cell>
          <cell r="U75">
            <v>4515</v>
          </cell>
          <cell r="V75">
            <v>4490</v>
          </cell>
          <cell r="W75">
            <v>5587</v>
          </cell>
          <cell r="X75">
            <v>3347</v>
          </cell>
          <cell r="Y75">
            <v>2240</v>
          </cell>
          <cell r="Z75">
            <v>511</v>
          </cell>
          <cell r="AA75">
            <v>341</v>
          </cell>
          <cell r="AB75">
            <v>170</v>
          </cell>
          <cell r="AC75">
            <v>15103</v>
          </cell>
          <cell r="AD75">
            <v>15103</v>
          </cell>
          <cell r="AE75">
            <v>1</v>
          </cell>
          <cell r="AF75">
            <v>0</v>
          </cell>
          <cell r="AG75">
            <v>0</v>
          </cell>
          <cell r="AH75">
            <v>934</v>
          </cell>
          <cell r="AI75">
            <v>3713</v>
          </cell>
          <cell r="AJ75">
            <v>495</v>
          </cell>
          <cell r="AK75">
            <v>2077</v>
          </cell>
          <cell r="AL75">
            <v>0</v>
          </cell>
          <cell r="AM75">
            <v>0</v>
          </cell>
          <cell r="AN75">
            <v>0</v>
          </cell>
          <cell r="AO75">
            <v>0</v>
          </cell>
          <cell r="AP75">
            <v>0</v>
          </cell>
          <cell r="AQ75">
            <v>0</v>
          </cell>
          <cell r="AR75">
            <v>0</v>
          </cell>
          <cell r="AS75">
            <v>0</v>
          </cell>
          <cell r="AT75">
            <v>0</v>
          </cell>
          <cell r="AU75">
            <v>0</v>
          </cell>
          <cell r="AV75">
            <v>934</v>
          </cell>
          <cell r="AW75">
            <v>0</v>
          </cell>
          <cell r="AX75">
            <v>0</v>
          </cell>
          <cell r="AY75">
            <v>934</v>
          </cell>
          <cell r="BP75">
            <v>4194</v>
          </cell>
          <cell r="BQ75">
            <v>1150</v>
          </cell>
          <cell r="BR75">
            <v>581</v>
          </cell>
          <cell r="BS75">
            <v>0</v>
          </cell>
        </row>
        <row r="76">
          <cell r="H76" t="str">
            <v>Ashti IDP</v>
          </cell>
          <cell r="L76" t="str">
            <v>HRP</v>
          </cell>
          <cell r="M76" t="str">
            <v>HIRQ19-CCM-154742-1</v>
          </cell>
          <cell r="N76" t="str">
            <v>No</v>
          </cell>
          <cell r="O76">
            <v>2162</v>
          </cell>
          <cell r="P76">
            <v>10485</v>
          </cell>
          <cell r="Q76">
            <v>5360</v>
          </cell>
          <cell r="R76">
            <v>5125</v>
          </cell>
          <cell r="S76">
            <v>10485</v>
          </cell>
          <cell r="T76">
            <v>5859</v>
          </cell>
          <cell r="U76">
            <v>2898</v>
          </cell>
          <cell r="V76">
            <v>2961</v>
          </cell>
          <cell r="W76">
            <v>4351</v>
          </cell>
          <cell r="X76">
            <v>2277</v>
          </cell>
          <cell r="Y76">
            <v>2074</v>
          </cell>
          <cell r="Z76">
            <v>275</v>
          </cell>
          <cell r="AA76">
            <v>185</v>
          </cell>
          <cell r="AB76">
            <v>90</v>
          </cell>
          <cell r="AC76">
            <v>10485</v>
          </cell>
          <cell r="AD76">
            <v>10485</v>
          </cell>
          <cell r="AE76">
            <v>1</v>
          </cell>
          <cell r="AF76">
            <v>0</v>
          </cell>
          <cell r="AG76">
            <v>0</v>
          </cell>
          <cell r="AH76">
            <v>0</v>
          </cell>
          <cell r="AI76">
            <v>0</v>
          </cell>
          <cell r="AJ76">
            <v>37</v>
          </cell>
          <cell r="AK76">
            <v>180</v>
          </cell>
          <cell r="BA76">
            <v>37</v>
          </cell>
          <cell r="BB76">
            <v>0</v>
          </cell>
          <cell r="BC76">
            <v>0</v>
          </cell>
          <cell r="BD76">
            <v>0</v>
          </cell>
          <cell r="BE76">
            <v>0</v>
          </cell>
          <cell r="BF76">
            <v>0</v>
          </cell>
          <cell r="BG76">
            <v>0</v>
          </cell>
          <cell r="BH76">
            <v>0</v>
          </cell>
          <cell r="BI76">
            <v>0</v>
          </cell>
          <cell r="BJ76">
            <v>0</v>
          </cell>
          <cell r="BK76">
            <v>0</v>
          </cell>
          <cell r="BL76">
            <v>0</v>
          </cell>
          <cell r="BM76">
            <v>0</v>
          </cell>
          <cell r="BN76">
            <v>37</v>
          </cell>
          <cell r="BP76">
            <v>2267</v>
          </cell>
          <cell r="BQ76">
            <v>363</v>
          </cell>
          <cell r="BR76">
            <v>0</v>
          </cell>
          <cell r="BS76">
            <v>0</v>
          </cell>
        </row>
        <row r="77">
          <cell r="H77" t="str">
            <v>Yahyawa</v>
          </cell>
          <cell r="L77" t="str">
            <v>Non HRP</v>
          </cell>
          <cell r="N77" t="str">
            <v>No</v>
          </cell>
          <cell r="O77">
            <v>476</v>
          </cell>
          <cell r="P77">
            <v>2546</v>
          </cell>
          <cell r="Q77">
            <v>1308</v>
          </cell>
          <cell r="R77">
            <v>1238</v>
          </cell>
          <cell r="S77">
            <v>2546</v>
          </cell>
          <cell r="T77">
            <v>1357</v>
          </cell>
          <cell r="U77">
            <v>671</v>
          </cell>
          <cell r="V77">
            <v>686</v>
          </cell>
          <cell r="W77">
            <v>1100</v>
          </cell>
          <cell r="X77">
            <v>572</v>
          </cell>
          <cell r="Y77">
            <v>528</v>
          </cell>
          <cell r="Z77">
            <v>89</v>
          </cell>
          <cell r="AA77">
            <v>65</v>
          </cell>
          <cell r="AB77">
            <v>24</v>
          </cell>
          <cell r="AC77">
            <v>2546</v>
          </cell>
          <cell r="AD77">
            <v>2546</v>
          </cell>
          <cell r="AE77">
            <v>1</v>
          </cell>
          <cell r="AF77">
            <v>0</v>
          </cell>
          <cell r="AG77">
            <v>0</v>
          </cell>
          <cell r="AH77">
            <v>2</v>
          </cell>
          <cell r="AI77">
            <v>8</v>
          </cell>
          <cell r="AJ77">
            <v>3</v>
          </cell>
          <cell r="AK77">
            <v>17</v>
          </cell>
          <cell r="BA77">
            <v>0</v>
          </cell>
          <cell r="BB77">
            <v>3</v>
          </cell>
          <cell r="BC77">
            <v>0</v>
          </cell>
          <cell r="BD77">
            <v>0</v>
          </cell>
          <cell r="BE77">
            <v>0</v>
          </cell>
          <cell r="BF77">
            <v>0</v>
          </cell>
          <cell r="BG77">
            <v>0</v>
          </cell>
          <cell r="BH77">
            <v>0</v>
          </cell>
          <cell r="BI77">
            <v>0</v>
          </cell>
          <cell r="BJ77">
            <v>0</v>
          </cell>
          <cell r="BK77">
            <v>0</v>
          </cell>
          <cell r="BL77">
            <v>0</v>
          </cell>
          <cell r="BM77">
            <v>0</v>
          </cell>
          <cell r="BN77">
            <v>3</v>
          </cell>
          <cell r="BP77">
            <v>640</v>
          </cell>
          <cell r="BQ77">
            <v>30</v>
          </cell>
          <cell r="BR77">
            <v>0</v>
          </cell>
          <cell r="BS77">
            <v>36</v>
          </cell>
        </row>
        <row r="78">
          <cell r="H78" t="str">
            <v>Fallujah camp 5 - HTC</v>
          </cell>
          <cell r="L78" t="str">
            <v>Non HRP</v>
          </cell>
          <cell r="N78" t="str">
            <v>No</v>
          </cell>
          <cell r="O78">
            <v>50</v>
          </cell>
          <cell r="P78">
            <v>230</v>
          </cell>
          <cell r="Q78">
            <v>124</v>
          </cell>
          <cell r="R78">
            <v>106</v>
          </cell>
          <cell r="S78">
            <v>230</v>
          </cell>
          <cell r="T78">
            <v>132</v>
          </cell>
          <cell r="U78">
            <v>70</v>
          </cell>
          <cell r="V78">
            <v>62</v>
          </cell>
          <cell r="W78">
            <v>94</v>
          </cell>
          <cell r="X78">
            <v>51</v>
          </cell>
          <cell r="Y78">
            <v>43</v>
          </cell>
          <cell r="Z78">
            <v>4</v>
          </cell>
          <cell r="AA78">
            <v>3</v>
          </cell>
          <cell r="AB78">
            <v>1</v>
          </cell>
          <cell r="AC78">
            <v>230</v>
          </cell>
          <cell r="AD78">
            <v>230</v>
          </cell>
          <cell r="AE78">
            <v>1</v>
          </cell>
          <cell r="AF78">
            <v>0</v>
          </cell>
          <cell r="AG78">
            <v>0</v>
          </cell>
          <cell r="AH78">
            <v>0</v>
          </cell>
          <cell r="AI78">
            <v>0</v>
          </cell>
          <cell r="AJ78">
            <v>0</v>
          </cell>
          <cell r="AK78">
            <v>0</v>
          </cell>
          <cell r="BP78">
            <v>70</v>
          </cell>
          <cell r="BQ78">
            <v>180</v>
          </cell>
          <cell r="BR78">
            <v>0</v>
          </cell>
          <cell r="BS78">
            <v>0</v>
          </cell>
        </row>
        <row r="79">
          <cell r="H79" t="str">
            <v>Fallujah camp 7 - HTC</v>
          </cell>
          <cell r="L79" t="str">
            <v>Non HRP</v>
          </cell>
          <cell r="N79" t="str">
            <v>No</v>
          </cell>
          <cell r="O79">
            <v>69</v>
          </cell>
          <cell r="P79">
            <v>300</v>
          </cell>
          <cell r="Q79">
            <v>159</v>
          </cell>
          <cell r="R79">
            <v>141</v>
          </cell>
          <cell r="S79">
            <v>300</v>
          </cell>
          <cell r="T79">
            <v>175</v>
          </cell>
          <cell r="U79">
            <v>83</v>
          </cell>
          <cell r="V79">
            <v>92</v>
          </cell>
          <cell r="W79">
            <v>111</v>
          </cell>
          <cell r="X79">
            <v>68</v>
          </cell>
          <cell r="Y79">
            <v>43</v>
          </cell>
          <cell r="Z79">
            <v>14</v>
          </cell>
          <cell r="AA79">
            <v>8</v>
          </cell>
          <cell r="AB79">
            <v>6</v>
          </cell>
          <cell r="AC79">
            <v>300</v>
          </cell>
          <cell r="AD79">
            <v>300</v>
          </cell>
          <cell r="AE79">
            <v>1</v>
          </cell>
          <cell r="AF79">
            <v>0</v>
          </cell>
          <cell r="AG79">
            <v>0</v>
          </cell>
          <cell r="AH79">
            <v>0</v>
          </cell>
          <cell r="AI79">
            <v>0</v>
          </cell>
          <cell r="AJ79">
            <v>0</v>
          </cell>
          <cell r="AK79">
            <v>0</v>
          </cell>
          <cell r="BP79">
            <v>79</v>
          </cell>
          <cell r="BQ79">
            <v>176</v>
          </cell>
          <cell r="BR79">
            <v>0</v>
          </cell>
          <cell r="BS79">
            <v>0</v>
          </cell>
        </row>
        <row r="80">
          <cell r="H80" t="str">
            <v>Al Tahrer 1</v>
          </cell>
          <cell r="L80" t="str">
            <v>Non HRP</v>
          </cell>
          <cell r="N80" t="str">
            <v>No</v>
          </cell>
          <cell r="O80">
            <v>86</v>
          </cell>
          <cell r="P80">
            <v>376</v>
          </cell>
          <cell r="Q80">
            <v>204</v>
          </cell>
          <cell r="R80">
            <v>172</v>
          </cell>
          <cell r="S80">
            <v>376</v>
          </cell>
          <cell r="T80">
            <v>211</v>
          </cell>
          <cell r="U80">
            <v>108</v>
          </cell>
          <cell r="V80">
            <v>103</v>
          </cell>
          <cell r="W80">
            <v>145</v>
          </cell>
          <cell r="X80">
            <v>86</v>
          </cell>
          <cell r="Y80">
            <v>59</v>
          </cell>
          <cell r="Z80">
            <v>20</v>
          </cell>
          <cell r="AA80">
            <v>10</v>
          </cell>
          <cell r="AB80">
            <v>10</v>
          </cell>
          <cell r="AC80">
            <v>376</v>
          </cell>
          <cell r="AD80">
            <v>376</v>
          </cell>
          <cell r="AE80">
            <v>1</v>
          </cell>
          <cell r="AF80">
            <v>0</v>
          </cell>
          <cell r="AG80">
            <v>0</v>
          </cell>
          <cell r="AH80">
            <v>0</v>
          </cell>
          <cell r="AI80">
            <v>0</v>
          </cell>
          <cell r="AJ80">
            <v>3</v>
          </cell>
          <cell r="AK80">
            <v>16</v>
          </cell>
          <cell r="BA80">
            <v>0</v>
          </cell>
          <cell r="BB80">
            <v>0</v>
          </cell>
          <cell r="BC80">
            <v>0</v>
          </cell>
          <cell r="BD80">
            <v>0</v>
          </cell>
          <cell r="BE80">
            <v>0</v>
          </cell>
          <cell r="BF80">
            <v>0</v>
          </cell>
          <cell r="BG80">
            <v>0</v>
          </cell>
          <cell r="BH80">
            <v>0</v>
          </cell>
          <cell r="BI80">
            <v>0</v>
          </cell>
          <cell r="BJ80">
            <v>0</v>
          </cell>
          <cell r="BK80">
            <v>0</v>
          </cell>
          <cell r="BL80">
            <v>0</v>
          </cell>
          <cell r="BM80">
            <v>1</v>
          </cell>
          <cell r="BN80">
            <v>1</v>
          </cell>
          <cell r="BP80">
            <v>118</v>
          </cell>
          <cell r="BQ80">
            <v>209</v>
          </cell>
          <cell r="BR80">
            <v>0</v>
          </cell>
          <cell r="BS80">
            <v>0</v>
          </cell>
        </row>
        <row r="81">
          <cell r="H81" t="str">
            <v>Al Tahrer 2</v>
          </cell>
          <cell r="L81" t="str">
            <v>Non HRP</v>
          </cell>
          <cell r="N81" t="str">
            <v>No</v>
          </cell>
          <cell r="O81">
            <v>72</v>
          </cell>
          <cell r="P81">
            <v>322</v>
          </cell>
          <cell r="Q81">
            <v>163</v>
          </cell>
          <cell r="R81">
            <v>159</v>
          </cell>
          <cell r="S81">
            <v>322</v>
          </cell>
          <cell r="T81">
            <v>175</v>
          </cell>
          <cell r="U81">
            <v>86</v>
          </cell>
          <cell r="V81">
            <v>89</v>
          </cell>
          <cell r="W81">
            <v>140</v>
          </cell>
          <cell r="X81">
            <v>74</v>
          </cell>
          <cell r="Y81">
            <v>66</v>
          </cell>
          <cell r="Z81">
            <v>7</v>
          </cell>
          <cell r="AA81">
            <v>3</v>
          </cell>
          <cell r="AB81">
            <v>4</v>
          </cell>
          <cell r="AC81">
            <v>322</v>
          </cell>
          <cell r="AD81">
            <v>322</v>
          </cell>
          <cell r="AE81">
            <v>1</v>
          </cell>
          <cell r="AF81">
            <v>0</v>
          </cell>
          <cell r="AG81">
            <v>0</v>
          </cell>
          <cell r="AH81">
            <v>0</v>
          </cell>
          <cell r="AI81">
            <v>0</v>
          </cell>
          <cell r="AJ81">
            <v>11</v>
          </cell>
          <cell r="AK81">
            <v>39</v>
          </cell>
          <cell r="BA81">
            <v>0</v>
          </cell>
          <cell r="BB81">
            <v>0</v>
          </cell>
          <cell r="BC81">
            <v>0</v>
          </cell>
          <cell r="BD81">
            <v>0</v>
          </cell>
          <cell r="BE81">
            <v>0</v>
          </cell>
          <cell r="BF81">
            <v>0</v>
          </cell>
          <cell r="BG81">
            <v>0</v>
          </cell>
          <cell r="BH81">
            <v>0</v>
          </cell>
          <cell r="BI81">
            <v>0</v>
          </cell>
          <cell r="BJ81">
            <v>0</v>
          </cell>
          <cell r="BK81">
            <v>0</v>
          </cell>
          <cell r="BL81">
            <v>0</v>
          </cell>
          <cell r="BM81">
            <v>1</v>
          </cell>
          <cell r="BN81">
            <v>1</v>
          </cell>
          <cell r="BP81">
            <v>103</v>
          </cell>
          <cell r="BQ81">
            <v>247</v>
          </cell>
          <cell r="BR81">
            <v>0</v>
          </cell>
          <cell r="BS81">
            <v>0</v>
          </cell>
        </row>
        <row r="82">
          <cell r="H82" t="str">
            <v>Al Tahrer Central</v>
          </cell>
          <cell r="L82" t="str">
            <v>Non HRP</v>
          </cell>
          <cell r="N82" t="str">
            <v>No</v>
          </cell>
          <cell r="O82">
            <v>91</v>
          </cell>
          <cell r="P82">
            <v>413</v>
          </cell>
          <cell r="Q82">
            <v>226</v>
          </cell>
          <cell r="R82">
            <v>187</v>
          </cell>
          <cell r="S82">
            <v>413</v>
          </cell>
          <cell r="T82">
            <v>248</v>
          </cell>
          <cell r="U82">
            <v>128</v>
          </cell>
          <cell r="V82">
            <v>120</v>
          </cell>
          <cell r="W82">
            <v>151</v>
          </cell>
          <cell r="X82">
            <v>90</v>
          </cell>
          <cell r="Y82">
            <v>61</v>
          </cell>
          <cell r="Z82">
            <v>14</v>
          </cell>
          <cell r="AA82">
            <v>8</v>
          </cell>
          <cell r="AB82">
            <v>6</v>
          </cell>
          <cell r="AC82">
            <v>413</v>
          </cell>
          <cell r="AD82">
            <v>413</v>
          </cell>
          <cell r="AE82">
            <v>1</v>
          </cell>
          <cell r="AF82">
            <v>0</v>
          </cell>
          <cell r="AG82">
            <v>1</v>
          </cell>
          <cell r="AH82">
            <v>0</v>
          </cell>
          <cell r="AI82">
            <v>0</v>
          </cell>
          <cell r="AJ82">
            <v>0</v>
          </cell>
          <cell r="AK82">
            <v>0</v>
          </cell>
          <cell r="BP82">
            <v>92</v>
          </cell>
          <cell r="BQ82">
            <v>158</v>
          </cell>
          <cell r="BR82">
            <v>0</v>
          </cell>
          <cell r="BS82">
            <v>0</v>
          </cell>
        </row>
        <row r="83">
          <cell r="H83" t="str">
            <v>Al-Qasir 4 - RHU Camp B</v>
          </cell>
          <cell r="L83" t="str">
            <v>Non HRP</v>
          </cell>
          <cell r="N83" t="str">
            <v>No</v>
          </cell>
          <cell r="O83">
            <v>127</v>
          </cell>
          <cell r="P83">
            <v>636</v>
          </cell>
          <cell r="Q83">
            <v>344</v>
          </cell>
          <cell r="R83">
            <v>292</v>
          </cell>
          <cell r="S83">
            <v>636</v>
          </cell>
          <cell r="T83">
            <v>364</v>
          </cell>
          <cell r="U83">
            <v>189</v>
          </cell>
          <cell r="V83">
            <v>175</v>
          </cell>
          <cell r="W83">
            <v>245</v>
          </cell>
          <cell r="X83">
            <v>137</v>
          </cell>
          <cell r="Y83">
            <v>108</v>
          </cell>
          <cell r="Z83">
            <v>27</v>
          </cell>
          <cell r="AA83">
            <v>18</v>
          </cell>
          <cell r="AB83">
            <v>9</v>
          </cell>
          <cell r="AC83">
            <v>636</v>
          </cell>
          <cell r="AD83">
            <v>636</v>
          </cell>
          <cell r="AE83">
            <v>1</v>
          </cell>
          <cell r="AF83">
            <v>0</v>
          </cell>
          <cell r="AG83">
            <v>0</v>
          </cell>
          <cell r="AH83">
            <v>0</v>
          </cell>
          <cell r="AI83">
            <v>0</v>
          </cell>
          <cell r="AJ83">
            <v>2</v>
          </cell>
          <cell r="AK83">
            <v>11</v>
          </cell>
          <cell r="BA83">
            <v>1</v>
          </cell>
          <cell r="BB83">
            <v>0</v>
          </cell>
          <cell r="BC83">
            <v>0</v>
          </cell>
          <cell r="BD83">
            <v>0</v>
          </cell>
          <cell r="BE83">
            <v>0</v>
          </cell>
          <cell r="BF83">
            <v>0</v>
          </cell>
          <cell r="BG83">
            <v>0</v>
          </cell>
          <cell r="BH83">
            <v>0</v>
          </cell>
          <cell r="BI83">
            <v>0</v>
          </cell>
          <cell r="BJ83">
            <v>0</v>
          </cell>
          <cell r="BK83">
            <v>0</v>
          </cell>
          <cell r="BL83">
            <v>0</v>
          </cell>
          <cell r="BM83">
            <v>0</v>
          </cell>
          <cell r="BN83">
            <v>1</v>
          </cell>
          <cell r="BP83">
            <v>190</v>
          </cell>
          <cell r="BQ83">
            <v>0</v>
          </cell>
          <cell r="BR83">
            <v>0</v>
          </cell>
          <cell r="BS83">
            <v>0</v>
          </cell>
        </row>
        <row r="84">
          <cell r="H84" t="str">
            <v>Al-Qasir RHU Camp A</v>
          </cell>
          <cell r="L84" t="str">
            <v>Non HRP</v>
          </cell>
          <cell r="N84" t="str">
            <v>No</v>
          </cell>
          <cell r="O84">
            <v>145</v>
          </cell>
          <cell r="P84">
            <v>794</v>
          </cell>
          <cell r="Q84">
            <v>387</v>
          </cell>
          <cell r="R84">
            <v>407</v>
          </cell>
          <cell r="S84">
            <v>794</v>
          </cell>
          <cell r="T84">
            <v>474</v>
          </cell>
          <cell r="U84">
            <v>232</v>
          </cell>
          <cell r="V84">
            <v>242</v>
          </cell>
          <cell r="W84">
            <v>290</v>
          </cell>
          <cell r="X84">
            <v>142</v>
          </cell>
          <cell r="Y84">
            <v>148</v>
          </cell>
          <cell r="Z84">
            <v>30</v>
          </cell>
          <cell r="AA84">
            <v>13</v>
          </cell>
          <cell r="AB84">
            <v>17</v>
          </cell>
          <cell r="AC84">
            <v>794</v>
          </cell>
          <cell r="AD84">
            <v>794</v>
          </cell>
          <cell r="AE84">
            <v>1</v>
          </cell>
          <cell r="AF84">
            <v>0</v>
          </cell>
          <cell r="AG84">
            <v>0</v>
          </cell>
          <cell r="AH84">
            <v>0</v>
          </cell>
          <cell r="AI84">
            <v>0</v>
          </cell>
          <cell r="AJ84">
            <v>0</v>
          </cell>
          <cell r="AK84">
            <v>0</v>
          </cell>
          <cell r="BP84">
            <v>201</v>
          </cell>
          <cell r="BQ84">
            <v>0</v>
          </cell>
          <cell r="BR84">
            <v>0</v>
          </cell>
          <cell r="BS84">
            <v>0</v>
          </cell>
        </row>
        <row r="85">
          <cell r="I85" t="str">
            <v>Other</v>
          </cell>
          <cell r="K85" t="str">
            <v>CRC DRC</v>
          </cell>
          <cell r="L85" t="str">
            <v>HRP</v>
          </cell>
          <cell r="M85" t="str">
            <v>HIRQ19-CCM-153958-1</v>
          </cell>
          <cell r="N85" t="str">
            <v>No</v>
          </cell>
        </row>
        <row r="86">
          <cell r="H86" t="str">
            <v>Debaga 1</v>
          </cell>
          <cell r="L86" t="str">
            <v>Non HRP</v>
          </cell>
          <cell r="N86" t="str">
            <v>No</v>
          </cell>
          <cell r="O86">
            <v>1797</v>
          </cell>
          <cell r="P86">
            <v>9560</v>
          </cell>
          <cell r="Q86">
            <v>4883</v>
          </cell>
          <cell r="R86">
            <v>4677</v>
          </cell>
          <cell r="S86">
            <v>9560</v>
          </cell>
          <cell r="T86">
            <v>5127</v>
          </cell>
          <cell r="U86">
            <v>2457</v>
          </cell>
          <cell r="V86">
            <v>2670</v>
          </cell>
          <cell r="W86">
            <v>4120</v>
          </cell>
          <cell r="X86">
            <v>2202</v>
          </cell>
          <cell r="Y86">
            <v>1918</v>
          </cell>
          <cell r="Z86">
            <v>313</v>
          </cell>
          <cell r="AA86">
            <v>234</v>
          </cell>
          <cell r="AB86">
            <v>79</v>
          </cell>
          <cell r="AC86">
            <v>9560</v>
          </cell>
          <cell r="AD86">
            <v>9560</v>
          </cell>
          <cell r="AE86">
            <v>1</v>
          </cell>
          <cell r="AF86">
            <v>0</v>
          </cell>
          <cell r="AG86">
            <v>3</v>
          </cell>
          <cell r="AH86">
            <v>0</v>
          </cell>
          <cell r="AI86">
            <v>0</v>
          </cell>
          <cell r="AJ86">
            <v>23</v>
          </cell>
          <cell r="AK86">
            <v>148</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P86">
            <v>1756</v>
          </cell>
          <cell r="BQ86">
            <v>0</v>
          </cell>
          <cell r="BR86">
            <v>44</v>
          </cell>
          <cell r="BS86">
            <v>0</v>
          </cell>
        </row>
        <row r="87">
          <cell r="H87" t="str">
            <v>Baharka</v>
          </cell>
          <cell r="L87" t="str">
            <v>Non HRP</v>
          </cell>
          <cell r="N87" t="str">
            <v>No</v>
          </cell>
          <cell r="O87">
            <v>935</v>
          </cell>
          <cell r="P87">
            <v>4767</v>
          </cell>
          <cell r="Q87">
            <v>2424</v>
          </cell>
          <cell r="R87">
            <v>2343</v>
          </cell>
          <cell r="S87">
            <v>4767</v>
          </cell>
          <cell r="T87">
            <v>2710</v>
          </cell>
          <cell r="U87">
            <v>1347</v>
          </cell>
          <cell r="V87">
            <v>1363</v>
          </cell>
          <cell r="W87">
            <v>1926</v>
          </cell>
          <cell r="X87">
            <v>1001</v>
          </cell>
          <cell r="Y87">
            <v>925</v>
          </cell>
          <cell r="Z87">
            <v>131</v>
          </cell>
          <cell r="AA87">
            <v>86</v>
          </cell>
          <cell r="AB87">
            <v>45</v>
          </cell>
          <cell r="AC87">
            <v>4767</v>
          </cell>
          <cell r="AD87">
            <v>4767</v>
          </cell>
          <cell r="AE87">
            <v>1</v>
          </cell>
          <cell r="AF87">
            <v>7</v>
          </cell>
          <cell r="AG87">
            <v>39</v>
          </cell>
          <cell r="AH87">
            <v>0</v>
          </cell>
          <cell r="AI87">
            <v>0</v>
          </cell>
          <cell r="AJ87">
            <v>15</v>
          </cell>
          <cell r="AK87">
            <v>93</v>
          </cell>
          <cell r="AL87">
            <v>3</v>
          </cell>
          <cell r="AM87">
            <v>6</v>
          </cell>
          <cell r="AN87">
            <v>5</v>
          </cell>
          <cell r="AO87">
            <v>0</v>
          </cell>
          <cell r="AP87">
            <v>0</v>
          </cell>
          <cell r="AQ87">
            <v>0</v>
          </cell>
          <cell r="AR87">
            <v>0</v>
          </cell>
          <cell r="AS87">
            <v>4</v>
          </cell>
          <cell r="AT87">
            <v>3</v>
          </cell>
          <cell r="AU87">
            <v>5</v>
          </cell>
          <cell r="AV87">
            <v>0</v>
          </cell>
          <cell r="AW87">
            <v>4</v>
          </cell>
          <cell r="AX87">
            <v>0</v>
          </cell>
          <cell r="AY87">
            <v>30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P87">
            <v>1178</v>
          </cell>
          <cell r="BQ87">
            <v>0</v>
          </cell>
          <cell r="BR87">
            <v>2</v>
          </cell>
          <cell r="BS87">
            <v>3</v>
          </cell>
        </row>
        <row r="88">
          <cell r="H88" t="str">
            <v>Harshm</v>
          </cell>
          <cell r="L88" t="str">
            <v>Non HRP</v>
          </cell>
          <cell r="N88" t="str">
            <v>No</v>
          </cell>
          <cell r="O88">
            <v>290</v>
          </cell>
          <cell r="P88">
            <v>1463</v>
          </cell>
          <cell r="Q88">
            <v>745</v>
          </cell>
          <cell r="R88">
            <v>718</v>
          </cell>
          <cell r="S88">
            <v>1463</v>
          </cell>
          <cell r="T88">
            <v>804</v>
          </cell>
          <cell r="U88">
            <v>401</v>
          </cell>
          <cell r="V88">
            <v>403</v>
          </cell>
          <cell r="W88">
            <v>626</v>
          </cell>
          <cell r="X88">
            <v>319</v>
          </cell>
          <cell r="Y88">
            <v>307</v>
          </cell>
          <cell r="Z88">
            <v>33</v>
          </cell>
          <cell r="AA88">
            <v>25</v>
          </cell>
          <cell r="AB88">
            <v>8</v>
          </cell>
          <cell r="AC88">
            <v>1463</v>
          </cell>
          <cell r="AD88">
            <v>1463</v>
          </cell>
          <cell r="AE88">
            <v>1</v>
          </cell>
          <cell r="AF88">
            <v>1</v>
          </cell>
          <cell r="AG88">
            <v>5</v>
          </cell>
          <cell r="AH88">
            <v>1</v>
          </cell>
          <cell r="AI88">
            <v>5</v>
          </cell>
          <cell r="AJ88">
            <v>7</v>
          </cell>
          <cell r="AK88">
            <v>27</v>
          </cell>
          <cell r="AL88">
            <v>1</v>
          </cell>
          <cell r="AM88">
            <v>0</v>
          </cell>
          <cell r="AN88">
            <v>0</v>
          </cell>
          <cell r="AO88">
            <v>0</v>
          </cell>
          <cell r="AP88">
            <v>0</v>
          </cell>
          <cell r="AQ88">
            <v>0</v>
          </cell>
          <cell r="AR88">
            <v>0</v>
          </cell>
          <cell r="AS88">
            <v>0</v>
          </cell>
          <cell r="AT88">
            <v>0</v>
          </cell>
          <cell r="AU88">
            <v>0</v>
          </cell>
          <cell r="AV88">
            <v>0</v>
          </cell>
          <cell r="AW88">
            <v>0</v>
          </cell>
          <cell r="AX88">
            <v>0</v>
          </cell>
          <cell r="AY88">
            <v>1</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P88">
            <v>301</v>
          </cell>
          <cell r="BQ88">
            <v>0</v>
          </cell>
          <cell r="BR88">
            <v>0</v>
          </cell>
          <cell r="BS88">
            <v>0</v>
          </cell>
        </row>
        <row r="89">
          <cell r="H89" t="str">
            <v>Hasansham U2</v>
          </cell>
          <cell r="L89" t="str">
            <v>Non HRP</v>
          </cell>
          <cell r="N89" t="str">
            <v>No</v>
          </cell>
          <cell r="O89">
            <v>923</v>
          </cell>
          <cell r="P89">
            <v>4331</v>
          </cell>
          <cell r="Q89">
            <v>2401</v>
          </cell>
          <cell r="R89">
            <v>1930</v>
          </cell>
          <cell r="S89">
            <v>4331</v>
          </cell>
          <cell r="T89">
            <v>2833</v>
          </cell>
          <cell r="U89">
            <v>1409</v>
          </cell>
          <cell r="V89">
            <v>1424</v>
          </cell>
          <cell r="W89">
            <v>1407</v>
          </cell>
          <cell r="X89">
            <v>922</v>
          </cell>
          <cell r="Y89">
            <v>485</v>
          </cell>
          <cell r="Z89">
            <v>91</v>
          </cell>
          <cell r="AA89">
            <v>71</v>
          </cell>
          <cell r="AB89">
            <v>20</v>
          </cell>
          <cell r="AC89">
            <v>4331</v>
          </cell>
          <cell r="AD89">
            <v>4331</v>
          </cell>
          <cell r="AE89">
            <v>1</v>
          </cell>
          <cell r="AF89">
            <v>69</v>
          </cell>
          <cell r="AG89">
            <v>316</v>
          </cell>
          <cell r="AH89">
            <v>27</v>
          </cell>
          <cell r="AI89">
            <v>117</v>
          </cell>
          <cell r="AJ89">
            <v>78</v>
          </cell>
          <cell r="AK89">
            <v>426</v>
          </cell>
          <cell r="AL89">
            <v>69</v>
          </cell>
          <cell r="AM89">
            <v>0</v>
          </cell>
          <cell r="AN89">
            <v>23</v>
          </cell>
          <cell r="AO89">
            <v>0</v>
          </cell>
          <cell r="AP89">
            <v>34</v>
          </cell>
          <cell r="AQ89">
            <v>0</v>
          </cell>
          <cell r="AR89">
            <v>0</v>
          </cell>
          <cell r="AS89">
            <v>0</v>
          </cell>
          <cell r="AT89">
            <v>0</v>
          </cell>
          <cell r="AU89">
            <v>0</v>
          </cell>
          <cell r="AV89">
            <v>0</v>
          </cell>
          <cell r="AW89">
            <v>0</v>
          </cell>
          <cell r="AX89">
            <v>0</v>
          </cell>
          <cell r="AY89">
            <v>160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P89">
            <v>1199</v>
          </cell>
          <cell r="BQ89">
            <v>0</v>
          </cell>
          <cell r="BR89">
            <v>0</v>
          </cell>
          <cell r="BS89">
            <v>0</v>
          </cell>
        </row>
        <row r="90">
          <cell r="H90" t="str">
            <v>Hasansham U3</v>
          </cell>
          <cell r="L90" t="str">
            <v>Non HRP</v>
          </cell>
          <cell r="N90" t="str">
            <v>No</v>
          </cell>
          <cell r="O90">
            <v>1233</v>
          </cell>
          <cell r="P90">
            <v>5690</v>
          </cell>
          <cell r="Q90">
            <v>3143</v>
          </cell>
          <cell r="R90">
            <v>2547</v>
          </cell>
          <cell r="S90">
            <v>5690</v>
          </cell>
          <cell r="T90">
            <v>3304</v>
          </cell>
          <cell r="U90">
            <v>1689</v>
          </cell>
          <cell r="V90">
            <v>1615</v>
          </cell>
          <cell r="W90">
            <v>2226</v>
          </cell>
          <cell r="X90">
            <v>1341</v>
          </cell>
          <cell r="Y90">
            <v>885</v>
          </cell>
          <cell r="Z90">
            <v>160</v>
          </cell>
          <cell r="AA90">
            <v>113</v>
          </cell>
          <cell r="AB90">
            <v>47</v>
          </cell>
          <cell r="AC90">
            <v>5690</v>
          </cell>
          <cell r="AD90">
            <v>5690</v>
          </cell>
          <cell r="AE90">
            <v>1</v>
          </cell>
          <cell r="AF90">
            <v>55</v>
          </cell>
          <cell r="AG90">
            <v>224</v>
          </cell>
          <cell r="AH90">
            <v>21</v>
          </cell>
          <cell r="AI90">
            <v>67</v>
          </cell>
          <cell r="AJ90">
            <v>63</v>
          </cell>
          <cell r="AK90">
            <v>279</v>
          </cell>
          <cell r="AL90">
            <v>55</v>
          </cell>
          <cell r="AM90">
            <v>0</v>
          </cell>
          <cell r="AN90">
            <v>16</v>
          </cell>
          <cell r="AO90">
            <v>0</v>
          </cell>
          <cell r="AP90">
            <v>12</v>
          </cell>
          <cell r="AQ90">
            <v>0</v>
          </cell>
          <cell r="AR90">
            <v>0</v>
          </cell>
          <cell r="AS90">
            <v>1</v>
          </cell>
          <cell r="AT90">
            <v>26</v>
          </cell>
          <cell r="AU90">
            <v>0</v>
          </cell>
          <cell r="AV90">
            <v>0</v>
          </cell>
          <cell r="AW90">
            <v>0</v>
          </cell>
          <cell r="AX90">
            <v>0</v>
          </cell>
          <cell r="AY90">
            <v>122</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P90">
            <v>1543</v>
          </cell>
          <cell r="BQ90">
            <v>0</v>
          </cell>
          <cell r="BR90">
            <v>0</v>
          </cell>
          <cell r="BS90">
            <v>0</v>
          </cell>
        </row>
        <row r="91">
          <cell r="H91" t="str">
            <v>Khazer M1</v>
          </cell>
          <cell r="L91" t="str">
            <v>Non HRP</v>
          </cell>
          <cell r="N91" t="str">
            <v>No</v>
          </cell>
          <cell r="O91">
            <v>1250</v>
          </cell>
          <cell r="P91">
            <v>6558</v>
          </cell>
          <cell r="Q91">
            <v>3469</v>
          </cell>
          <cell r="R91">
            <v>3089</v>
          </cell>
          <cell r="S91">
            <v>6558</v>
          </cell>
          <cell r="T91">
            <v>3957</v>
          </cell>
          <cell r="U91">
            <v>1945</v>
          </cell>
          <cell r="V91">
            <v>2012</v>
          </cell>
          <cell r="W91">
            <v>2421</v>
          </cell>
          <cell r="X91">
            <v>1398</v>
          </cell>
          <cell r="Y91">
            <v>1023</v>
          </cell>
          <cell r="Z91">
            <v>180</v>
          </cell>
          <cell r="AA91">
            <v>126</v>
          </cell>
          <cell r="AB91">
            <v>54</v>
          </cell>
          <cell r="AC91">
            <v>6558</v>
          </cell>
          <cell r="AD91">
            <v>6558</v>
          </cell>
          <cell r="AE91">
            <v>1</v>
          </cell>
          <cell r="AF91">
            <v>42</v>
          </cell>
          <cell r="AG91">
            <v>224</v>
          </cell>
          <cell r="AH91">
            <v>16</v>
          </cell>
          <cell r="AI91">
            <v>89</v>
          </cell>
          <cell r="AJ91">
            <v>57</v>
          </cell>
          <cell r="AK91">
            <v>293</v>
          </cell>
          <cell r="AL91">
            <v>42</v>
          </cell>
          <cell r="AM91">
            <v>0</v>
          </cell>
          <cell r="AN91">
            <v>0</v>
          </cell>
          <cell r="AO91">
            <v>0</v>
          </cell>
          <cell r="AP91">
            <v>0</v>
          </cell>
          <cell r="AQ91">
            <v>0</v>
          </cell>
          <cell r="AR91">
            <v>0</v>
          </cell>
          <cell r="AS91">
            <v>0</v>
          </cell>
          <cell r="AT91">
            <v>0</v>
          </cell>
          <cell r="AU91">
            <v>0</v>
          </cell>
          <cell r="AV91">
            <v>13</v>
          </cell>
          <cell r="AW91">
            <v>0</v>
          </cell>
          <cell r="AX91">
            <v>0</v>
          </cell>
          <cell r="AY91">
            <v>55</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P91">
            <v>1726</v>
          </cell>
          <cell r="BQ91">
            <v>0</v>
          </cell>
          <cell r="BR91">
            <v>0</v>
          </cell>
          <cell r="BS91">
            <v>0</v>
          </cell>
        </row>
        <row r="92">
          <cell r="H92" t="str">
            <v>Berseve 1</v>
          </cell>
          <cell r="L92" t="str">
            <v>Non HRP</v>
          </cell>
          <cell r="N92" t="str">
            <v>No</v>
          </cell>
          <cell r="O92">
            <v>1719</v>
          </cell>
          <cell r="P92">
            <v>8684</v>
          </cell>
          <cell r="Q92">
            <v>4451</v>
          </cell>
          <cell r="R92">
            <v>4233</v>
          </cell>
          <cell r="S92">
            <v>8684</v>
          </cell>
          <cell r="T92">
            <v>4294</v>
          </cell>
          <cell r="U92">
            <v>2200</v>
          </cell>
          <cell r="V92">
            <v>2094</v>
          </cell>
          <cell r="W92">
            <v>4050</v>
          </cell>
          <cell r="X92">
            <v>2053</v>
          </cell>
          <cell r="Y92">
            <v>1997</v>
          </cell>
          <cell r="Z92">
            <v>340</v>
          </cell>
          <cell r="AA92">
            <v>198</v>
          </cell>
          <cell r="AB92">
            <v>142</v>
          </cell>
          <cell r="AC92">
            <v>8684</v>
          </cell>
          <cell r="AD92">
            <v>8684</v>
          </cell>
          <cell r="AE92">
            <v>1</v>
          </cell>
          <cell r="AF92">
            <v>11</v>
          </cell>
          <cell r="AG92">
            <v>67</v>
          </cell>
          <cell r="AH92">
            <v>0</v>
          </cell>
          <cell r="AI92">
            <v>0</v>
          </cell>
          <cell r="AJ92">
            <v>32</v>
          </cell>
          <cell r="AK92">
            <v>175</v>
          </cell>
          <cell r="AL92">
            <v>11</v>
          </cell>
          <cell r="AM92">
            <v>0</v>
          </cell>
          <cell r="AN92">
            <v>0</v>
          </cell>
          <cell r="AO92">
            <v>0</v>
          </cell>
          <cell r="AP92">
            <v>0</v>
          </cell>
          <cell r="AQ92">
            <v>0</v>
          </cell>
          <cell r="AR92">
            <v>0</v>
          </cell>
          <cell r="AS92">
            <v>0</v>
          </cell>
          <cell r="AT92">
            <v>0</v>
          </cell>
          <cell r="AU92">
            <v>0</v>
          </cell>
          <cell r="AV92">
            <v>0</v>
          </cell>
          <cell r="AW92">
            <v>0</v>
          </cell>
          <cell r="AX92">
            <v>0</v>
          </cell>
          <cell r="AY92">
            <v>11</v>
          </cell>
          <cell r="BA92">
            <v>0</v>
          </cell>
          <cell r="BB92">
            <v>0</v>
          </cell>
          <cell r="BC92">
            <v>0</v>
          </cell>
          <cell r="BD92">
            <v>0</v>
          </cell>
          <cell r="BE92">
            <v>0</v>
          </cell>
          <cell r="BF92">
            <v>0</v>
          </cell>
          <cell r="BG92">
            <v>0</v>
          </cell>
          <cell r="BH92">
            <v>0</v>
          </cell>
          <cell r="BI92">
            <v>0</v>
          </cell>
          <cell r="BJ92">
            <v>0</v>
          </cell>
          <cell r="BK92">
            <v>0</v>
          </cell>
          <cell r="BL92">
            <v>0</v>
          </cell>
          <cell r="BM92">
            <v>32</v>
          </cell>
          <cell r="BN92">
            <v>32</v>
          </cell>
          <cell r="BP92">
            <v>1818</v>
          </cell>
          <cell r="BQ92">
            <v>0</v>
          </cell>
          <cell r="BR92">
            <v>2</v>
          </cell>
          <cell r="BS92">
            <v>0</v>
          </cell>
        </row>
        <row r="93">
          <cell r="H93" t="str">
            <v>Qayyarah Airstrip</v>
          </cell>
          <cell r="L93" t="str">
            <v>HRP</v>
          </cell>
          <cell r="M93" t="str">
            <v>HIRQ19-CCM-154365-1</v>
          </cell>
          <cell r="N93" t="str">
            <v>No</v>
          </cell>
          <cell r="O93">
            <v>3203</v>
          </cell>
          <cell r="P93">
            <v>15829</v>
          </cell>
          <cell r="Q93">
            <v>8866</v>
          </cell>
          <cell r="R93">
            <v>6963</v>
          </cell>
          <cell r="S93">
            <v>15829</v>
          </cell>
          <cell r="T93">
            <v>9909</v>
          </cell>
          <cell r="U93">
            <v>5009</v>
          </cell>
          <cell r="V93">
            <v>4900</v>
          </cell>
          <cell r="W93">
            <v>5585</v>
          </cell>
          <cell r="X93">
            <v>3604</v>
          </cell>
          <cell r="Y93">
            <v>1981</v>
          </cell>
          <cell r="Z93">
            <v>335</v>
          </cell>
          <cell r="AA93">
            <v>253</v>
          </cell>
          <cell r="AB93">
            <v>82</v>
          </cell>
          <cell r="AC93">
            <v>15829</v>
          </cell>
          <cell r="AD93">
            <v>15829</v>
          </cell>
          <cell r="AE93">
            <v>1</v>
          </cell>
          <cell r="AF93">
            <v>10</v>
          </cell>
          <cell r="AG93">
            <v>25</v>
          </cell>
          <cell r="AH93">
            <v>0</v>
          </cell>
          <cell r="AI93">
            <v>0</v>
          </cell>
          <cell r="AJ93">
            <v>2196</v>
          </cell>
          <cell r="AK93">
            <v>11116</v>
          </cell>
          <cell r="AL93">
            <v>0</v>
          </cell>
          <cell r="AM93">
            <v>0</v>
          </cell>
          <cell r="AN93">
            <v>0</v>
          </cell>
          <cell r="AO93">
            <v>0</v>
          </cell>
          <cell r="AP93">
            <v>0</v>
          </cell>
          <cell r="AQ93">
            <v>0</v>
          </cell>
          <cell r="AR93">
            <v>0</v>
          </cell>
          <cell r="AS93">
            <v>0</v>
          </cell>
          <cell r="AT93">
            <v>0</v>
          </cell>
          <cell r="AU93">
            <v>0</v>
          </cell>
          <cell r="AV93">
            <v>0</v>
          </cell>
          <cell r="AW93">
            <v>0</v>
          </cell>
          <cell r="AX93">
            <v>10</v>
          </cell>
          <cell r="AY93">
            <v>10</v>
          </cell>
          <cell r="BP93">
            <v>4330</v>
          </cell>
          <cell r="BQ93">
            <v>4248</v>
          </cell>
          <cell r="BR93">
            <v>1422</v>
          </cell>
          <cell r="BS93">
            <v>0</v>
          </cell>
        </row>
        <row r="94">
          <cell r="H94" t="str">
            <v>Al-Ahel</v>
          </cell>
          <cell r="L94" t="str">
            <v>Non HRP</v>
          </cell>
          <cell r="N94" t="str">
            <v>No</v>
          </cell>
          <cell r="O94">
            <v>112</v>
          </cell>
          <cell r="P94">
            <v>571</v>
          </cell>
          <cell r="Q94">
            <v>287</v>
          </cell>
          <cell r="R94">
            <v>284</v>
          </cell>
          <cell r="S94">
            <v>571</v>
          </cell>
          <cell r="T94">
            <v>328</v>
          </cell>
          <cell r="U94">
            <v>161</v>
          </cell>
          <cell r="V94">
            <v>167</v>
          </cell>
          <cell r="W94">
            <v>231</v>
          </cell>
          <cell r="X94">
            <v>118</v>
          </cell>
          <cell r="Y94">
            <v>113</v>
          </cell>
          <cell r="Z94">
            <v>12</v>
          </cell>
          <cell r="AA94">
            <v>8</v>
          </cell>
          <cell r="AB94">
            <v>4</v>
          </cell>
          <cell r="AC94">
            <v>571</v>
          </cell>
          <cell r="AD94">
            <v>571</v>
          </cell>
          <cell r="AE94">
            <v>1</v>
          </cell>
          <cell r="AF94">
            <v>0</v>
          </cell>
          <cell r="AG94">
            <v>0</v>
          </cell>
          <cell r="AH94">
            <v>0</v>
          </cell>
          <cell r="AI94">
            <v>0</v>
          </cell>
          <cell r="AJ94">
            <v>0</v>
          </cell>
          <cell r="AK94">
            <v>0</v>
          </cell>
          <cell r="BP94">
            <v>210</v>
          </cell>
          <cell r="BQ94">
            <v>172</v>
          </cell>
          <cell r="BR94">
            <v>0</v>
          </cell>
          <cell r="BS94">
            <v>50</v>
          </cell>
        </row>
        <row r="95">
          <cell r="H95" t="str">
            <v>Al-Nabi younis</v>
          </cell>
          <cell r="K95" t="str">
            <v>Al- Nabi younis camp</v>
          </cell>
          <cell r="L95" t="str">
            <v>Non HRP</v>
          </cell>
          <cell r="N95" t="str">
            <v>No</v>
          </cell>
          <cell r="O95">
            <v>65</v>
          </cell>
          <cell r="P95">
            <v>294</v>
          </cell>
          <cell r="Q95">
            <v>148</v>
          </cell>
          <cell r="R95">
            <v>146</v>
          </cell>
          <cell r="S95">
            <v>294</v>
          </cell>
          <cell r="T95">
            <v>149</v>
          </cell>
          <cell r="U95">
            <v>71</v>
          </cell>
          <cell r="V95">
            <v>78</v>
          </cell>
          <cell r="W95">
            <v>136</v>
          </cell>
          <cell r="X95">
            <v>71</v>
          </cell>
          <cell r="Y95">
            <v>65</v>
          </cell>
          <cell r="Z95">
            <v>9</v>
          </cell>
          <cell r="AA95">
            <v>6</v>
          </cell>
          <cell r="AB95">
            <v>3</v>
          </cell>
          <cell r="AC95">
            <v>294</v>
          </cell>
          <cell r="AD95">
            <v>294</v>
          </cell>
          <cell r="AE95">
            <v>1</v>
          </cell>
          <cell r="AF95">
            <v>0</v>
          </cell>
          <cell r="AG95">
            <v>0</v>
          </cell>
          <cell r="AH95">
            <v>0</v>
          </cell>
          <cell r="AI95">
            <v>0</v>
          </cell>
          <cell r="AJ95">
            <v>0</v>
          </cell>
          <cell r="AK95">
            <v>0</v>
          </cell>
          <cell r="BP95">
            <v>99</v>
          </cell>
          <cell r="BQ95">
            <v>64</v>
          </cell>
          <cell r="BR95">
            <v>0</v>
          </cell>
          <cell r="BS95">
            <v>11</v>
          </cell>
        </row>
        <row r="96">
          <cell r="H96" t="str">
            <v>Zayona</v>
          </cell>
          <cell r="L96" t="str">
            <v>Non HRP</v>
          </cell>
          <cell r="N96" t="str">
            <v>No</v>
          </cell>
          <cell r="O96">
            <v>105</v>
          </cell>
          <cell r="P96">
            <v>348</v>
          </cell>
          <cell r="Q96">
            <v>181</v>
          </cell>
          <cell r="R96">
            <v>167</v>
          </cell>
          <cell r="S96">
            <v>348</v>
          </cell>
          <cell r="T96">
            <v>125</v>
          </cell>
          <cell r="U96">
            <v>69</v>
          </cell>
          <cell r="V96">
            <v>56</v>
          </cell>
          <cell r="W96">
            <v>195</v>
          </cell>
          <cell r="X96">
            <v>96</v>
          </cell>
          <cell r="Y96">
            <v>99</v>
          </cell>
          <cell r="Z96">
            <v>28</v>
          </cell>
          <cell r="AA96">
            <v>16</v>
          </cell>
          <cell r="AB96">
            <v>12</v>
          </cell>
          <cell r="AC96">
            <v>348</v>
          </cell>
          <cell r="AD96">
            <v>348</v>
          </cell>
          <cell r="AE96">
            <v>1</v>
          </cell>
          <cell r="AF96">
            <v>0</v>
          </cell>
          <cell r="AG96">
            <v>0</v>
          </cell>
          <cell r="AH96">
            <v>0</v>
          </cell>
          <cell r="AI96">
            <v>0</v>
          </cell>
          <cell r="AJ96">
            <v>0</v>
          </cell>
          <cell r="AK96">
            <v>0</v>
          </cell>
          <cell r="BP96">
            <v>103</v>
          </cell>
          <cell r="BQ96">
            <v>0</v>
          </cell>
          <cell r="BR96">
            <v>1</v>
          </cell>
          <cell r="BS96">
            <v>31</v>
          </cell>
        </row>
        <row r="97">
          <cell r="H97" t="str">
            <v>Al-Nasir Camp (AAF01)</v>
          </cell>
          <cell r="L97" t="str">
            <v>HRP</v>
          </cell>
          <cell r="M97" t="str">
            <v>HIRQ19-CCM-154285-1</v>
          </cell>
          <cell r="N97" t="str">
            <v>No</v>
          </cell>
          <cell r="O97">
            <v>53</v>
          </cell>
          <cell r="P97">
            <v>534</v>
          </cell>
          <cell r="Q97">
            <v>242</v>
          </cell>
          <cell r="R97">
            <v>292</v>
          </cell>
          <cell r="S97">
            <v>534</v>
          </cell>
          <cell r="T97">
            <v>158</v>
          </cell>
          <cell r="U97">
            <v>66</v>
          </cell>
          <cell r="V97">
            <v>92</v>
          </cell>
          <cell r="W97">
            <v>368</v>
          </cell>
          <cell r="X97">
            <v>170</v>
          </cell>
          <cell r="Y97">
            <v>198</v>
          </cell>
          <cell r="Z97">
            <v>8</v>
          </cell>
          <cell r="AA97">
            <v>6</v>
          </cell>
          <cell r="AB97">
            <v>2</v>
          </cell>
          <cell r="AC97">
            <v>534</v>
          </cell>
          <cell r="AD97">
            <v>534</v>
          </cell>
          <cell r="AE97">
            <v>1</v>
          </cell>
          <cell r="AF97">
            <v>0</v>
          </cell>
          <cell r="AG97">
            <v>0</v>
          </cell>
          <cell r="AH97">
            <v>0</v>
          </cell>
          <cell r="AI97">
            <v>0</v>
          </cell>
          <cell r="AJ97">
            <v>0</v>
          </cell>
          <cell r="AK97">
            <v>0</v>
          </cell>
          <cell r="BP97">
            <v>79</v>
          </cell>
          <cell r="BQ97">
            <v>136</v>
          </cell>
          <cell r="BR97">
            <v>39</v>
          </cell>
          <cell r="BS97">
            <v>0</v>
          </cell>
        </row>
        <row r="98">
          <cell r="H98" t="str">
            <v>Al-Salam Camp (AAF02)</v>
          </cell>
          <cell r="L98" t="str">
            <v>HRP</v>
          </cell>
          <cell r="M98" t="str">
            <v>HIRQ19-CCM-154285-1</v>
          </cell>
          <cell r="N98" t="str">
            <v>No</v>
          </cell>
          <cell r="O98">
            <v>70</v>
          </cell>
          <cell r="P98">
            <v>457</v>
          </cell>
          <cell r="Q98">
            <v>242</v>
          </cell>
          <cell r="R98">
            <v>215</v>
          </cell>
          <cell r="S98">
            <v>457</v>
          </cell>
          <cell r="T98">
            <v>127</v>
          </cell>
          <cell r="U98">
            <v>67</v>
          </cell>
          <cell r="V98">
            <v>60</v>
          </cell>
          <cell r="W98">
            <v>320</v>
          </cell>
          <cell r="X98">
            <v>173</v>
          </cell>
          <cell r="Y98">
            <v>147</v>
          </cell>
          <cell r="Z98">
            <v>10</v>
          </cell>
          <cell r="AA98">
            <v>2</v>
          </cell>
          <cell r="AB98">
            <v>8</v>
          </cell>
          <cell r="AC98">
            <v>457</v>
          </cell>
          <cell r="AD98">
            <v>457</v>
          </cell>
          <cell r="AE98">
            <v>1</v>
          </cell>
          <cell r="AF98">
            <v>0</v>
          </cell>
          <cell r="AG98">
            <v>0</v>
          </cell>
          <cell r="AH98">
            <v>0</v>
          </cell>
          <cell r="AI98">
            <v>0</v>
          </cell>
          <cell r="AJ98">
            <v>0</v>
          </cell>
          <cell r="AK98">
            <v>0</v>
          </cell>
          <cell r="BP98">
            <v>71</v>
          </cell>
          <cell r="BQ98">
            <v>175</v>
          </cell>
          <cell r="BR98">
            <v>61</v>
          </cell>
          <cell r="BS98">
            <v>0</v>
          </cell>
        </row>
        <row r="99">
          <cell r="H99" t="str">
            <v>Al-Ikhowa (AAF03)</v>
          </cell>
          <cell r="L99" t="str">
            <v>HRP</v>
          </cell>
          <cell r="M99" t="str">
            <v>HIRQ19-CCM-154285-1</v>
          </cell>
          <cell r="N99" t="str">
            <v>No</v>
          </cell>
          <cell r="O99">
            <v>16</v>
          </cell>
          <cell r="P99">
            <v>120</v>
          </cell>
          <cell r="Q99">
            <v>71</v>
          </cell>
          <cell r="R99">
            <v>49</v>
          </cell>
          <cell r="S99">
            <v>120</v>
          </cell>
          <cell r="T99">
            <v>29</v>
          </cell>
          <cell r="U99">
            <v>18</v>
          </cell>
          <cell r="V99">
            <v>11</v>
          </cell>
          <cell r="W99">
            <v>90</v>
          </cell>
          <cell r="X99">
            <v>53</v>
          </cell>
          <cell r="Y99">
            <v>37</v>
          </cell>
          <cell r="Z99">
            <v>1</v>
          </cell>
          <cell r="AA99">
            <v>0</v>
          </cell>
          <cell r="AB99">
            <v>1</v>
          </cell>
          <cell r="AC99">
            <v>120</v>
          </cell>
          <cell r="AD99">
            <v>120</v>
          </cell>
          <cell r="AE99">
            <v>1</v>
          </cell>
          <cell r="AF99">
            <v>0</v>
          </cell>
          <cell r="AG99">
            <v>0</v>
          </cell>
          <cell r="AH99">
            <v>0</v>
          </cell>
          <cell r="AI99">
            <v>0</v>
          </cell>
          <cell r="AJ99">
            <v>0</v>
          </cell>
          <cell r="AK99">
            <v>0</v>
          </cell>
          <cell r="BP99">
            <v>19</v>
          </cell>
          <cell r="BQ99">
            <v>202</v>
          </cell>
          <cell r="BR99">
            <v>39</v>
          </cell>
          <cell r="BS99">
            <v>0</v>
          </cell>
        </row>
        <row r="100">
          <cell r="H100" t="str">
            <v>Al-Hijaj camp (AAF04)</v>
          </cell>
          <cell r="L100" t="str">
            <v>HRP</v>
          </cell>
          <cell r="M100" t="str">
            <v>HIRQ19-CCM-154285-1</v>
          </cell>
          <cell r="N100" t="str">
            <v>No</v>
          </cell>
          <cell r="O100">
            <v>45</v>
          </cell>
          <cell r="P100">
            <v>330</v>
          </cell>
          <cell r="Q100">
            <v>173</v>
          </cell>
          <cell r="R100">
            <v>157</v>
          </cell>
          <cell r="S100">
            <v>330</v>
          </cell>
          <cell r="T100">
            <v>76</v>
          </cell>
          <cell r="U100">
            <v>35</v>
          </cell>
          <cell r="V100">
            <v>41</v>
          </cell>
          <cell r="W100">
            <v>250</v>
          </cell>
          <cell r="X100">
            <v>136</v>
          </cell>
          <cell r="Y100">
            <v>114</v>
          </cell>
          <cell r="Z100">
            <v>4</v>
          </cell>
          <cell r="AA100">
            <v>2</v>
          </cell>
          <cell r="AB100">
            <v>2</v>
          </cell>
          <cell r="AC100">
            <v>330</v>
          </cell>
          <cell r="AD100">
            <v>330</v>
          </cell>
          <cell r="AE100">
            <v>1</v>
          </cell>
          <cell r="AF100">
            <v>0</v>
          </cell>
          <cell r="AG100">
            <v>0</v>
          </cell>
          <cell r="AH100">
            <v>0</v>
          </cell>
          <cell r="AI100">
            <v>0</v>
          </cell>
          <cell r="AJ100">
            <v>0</v>
          </cell>
          <cell r="AK100">
            <v>0</v>
          </cell>
          <cell r="BP100">
            <v>45</v>
          </cell>
          <cell r="BQ100">
            <v>291</v>
          </cell>
          <cell r="BR100">
            <v>130</v>
          </cell>
          <cell r="BS100">
            <v>0</v>
          </cell>
        </row>
        <row r="101">
          <cell r="H101" t="str">
            <v>Al-Amal Al-manshood 1 MoDM camp (AAF05)</v>
          </cell>
          <cell r="L101" t="str">
            <v>HRP</v>
          </cell>
          <cell r="M101" t="str">
            <v>HIRQ19-CCM-154285-1</v>
          </cell>
          <cell r="N101" t="str">
            <v>No</v>
          </cell>
          <cell r="O101">
            <v>50</v>
          </cell>
          <cell r="P101">
            <v>424</v>
          </cell>
          <cell r="Q101">
            <v>202</v>
          </cell>
          <cell r="R101">
            <v>222</v>
          </cell>
          <cell r="S101">
            <v>424</v>
          </cell>
          <cell r="T101">
            <v>120</v>
          </cell>
          <cell r="U101">
            <v>56</v>
          </cell>
          <cell r="V101">
            <v>64</v>
          </cell>
          <cell r="W101">
            <v>295</v>
          </cell>
          <cell r="X101">
            <v>140</v>
          </cell>
          <cell r="Y101">
            <v>155</v>
          </cell>
          <cell r="Z101">
            <v>9</v>
          </cell>
          <cell r="AA101">
            <v>6</v>
          </cell>
          <cell r="AB101">
            <v>3</v>
          </cell>
          <cell r="AC101">
            <v>424</v>
          </cell>
          <cell r="AD101">
            <v>424</v>
          </cell>
          <cell r="AE101">
            <v>1</v>
          </cell>
          <cell r="AF101">
            <v>0</v>
          </cell>
          <cell r="AG101">
            <v>0</v>
          </cell>
          <cell r="AH101">
            <v>0</v>
          </cell>
          <cell r="AI101">
            <v>0</v>
          </cell>
          <cell r="AJ101">
            <v>0</v>
          </cell>
          <cell r="AK101">
            <v>0</v>
          </cell>
          <cell r="BP101">
            <v>56</v>
          </cell>
          <cell r="BQ101">
            <v>224</v>
          </cell>
          <cell r="BR101">
            <v>13</v>
          </cell>
          <cell r="BS101">
            <v>0</v>
          </cell>
        </row>
        <row r="102">
          <cell r="H102" t="str">
            <v>Amriyat Al-Fallujah semi-perminant / UNHCR Halls (Al Qa'at) (AAF07)</v>
          </cell>
          <cell r="L102" t="str">
            <v>HRP</v>
          </cell>
          <cell r="M102" t="str">
            <v>HIRQ19-CCM-154285-1</v>
          </cell>
          <cell r="N102" t="str">
            <v>No</v>
          </cell>
          <cell r="O102">
            <v>35</v>
          </cell>
          <cell r="P102">
            <v>357</v>
          </cell>
          <cell r="Q102">
            <v>201</v>
          </cell>
          <cell r="R102">
            <v>156</v>
          </cell>
          <cell r="S102">
            <v>357</v>
          </cell>
          <cell r="T102">
            <v>104</v>
          </cell>
          <cell r="U102">
            <v>53</v>
          </cell>
          <cell r="V102">
            <v>51</v>
          </cell>
          <cell r="W102">
            <v>239</v>
          </cell>
          <cell r="X102">
            <v>138</v>
          </cell>
          <cell r="Y102">
            <v>101</v>
          </cell>
          <cell r="Z102">
            <v>14</v>
          </cell>
          <cell r="AA102">
            <v>10</v>
          </cell>
          <cell r="AB102">
            <v>4</v>
          </cell>
          <cell r="AC102">
            <v>357</v>
          </cell>
          <cell r="AD102">
            <v>357</v>
          </cell>
          <cell r="AE102">
            <v>1</v>
          </cell>
          <cell r="AF102">
            <v>0</v>
          </cell>
          <cell r="AG102">
            <v>0</v>
          </cell>
          <cell r="AH102">
            <v>0</v>
          </cell>
          <cell r="AI102">
            <v>0</v>
          </cell>
          <cell r="AJ102">
            <v>0</v>
          </cell>
          <cell r="AK102">
            <v>0</v>
          </cell>
          <cell r="BP102">
            <v>47</v>
          </cell>
          <cell r="BQ102">
            <v>55</v>
          </cell>
          <cell r="BR102">
            <v>0</v>
          </cell>
          <cell r="BS102">
            <v>1</v>
          </cell>
        </row>
        <row r="103">
          <cell r="H103" t="str">
            <v>Al-Sa'ada camp (AAF08)</v>
          </cell>
          <cell r="L103" t="str">
            <v>HRP</v>
          </cell>
          <cell r="M103" t="str">
            <v>HIRQ19-CCM-154285-1</v>
          </cell>
          <cell r="N103" t="str">
            <v>No</v>
          </cell>
          <cell r="O103">
            <v>62</v>
          </cell>
          <cell r="P103">
            <v>525</v>
          </cell>
          <cell r="Q103">
            <v>257</v>
          </cell>
          <cell r="R103">
            <v>268</v>
          </cell>
          <cell r="S103">
            <v>525</v>
          </cell>
          <cell r="T103">
            <v>143</v>
          </cell>
          <cell r="U103">
            <v>74</v>
          </cell>
          <cell r="V103">
            <v>69</v>
          </cell>
          <cell r="W103">
            <v>369</v>
          </cell>
          <cell r="X103">
            <v>178</v>
          </cell>
          <cell r="Y103">
            <v>191</v>
          </cell>
          <cell r="Z103">
            <v>13</v>
          </cell>
          <cell r="AA103">
            <v>5</v>
          </cell>
          <cell r="AB103">
            <v>8</v>
          </cell>
          <cell r="AC103">
            <v>525</v>
          </cell>
          <cell r="AD103">
            <v>525</v>
          </cell>
          <cell r="AE103">
            <v>1</v>
          </cell>
          <cell r="AF103">
            <v>0</v>
          </cell>
          <cell r="AG103">
            <v>0</v>
          </cell>
          <cell r="AH103">
            <v>0</v>
          </cell>
          <cell r="AI103">
            <v>0</v>
          </cell>
          <cell r="AJ103">
            <v>0</v>
          </cell>
          <cell r="AK103">
            <v>0</v>
          </cell>
          <cell r="BP103">
            <v>75</v>
          </cell>
          <cell r="BQ103">
            <v>116</v>
          </cell>
          <cell r="BR103">
            <v>116</v>
          </cell>
          <cell r="BS103">
            <v>106</v>
          </cell>
        </row>
        <row r="104">
          <cell r="H104" t="str">
            <v>Caravan 1 camp (AAF11)</v>
          </cell>
          <cell r="L104" t="str">
            <v>HRP</v>
          </cell>
          <cell r="M104" t="str">
            <v>HIRQ19-CCM-154285-1</v>
          </cell>
          <cell r="N104" t="str">
            <v>No</v>
          </cell>
          <cell r="O104">
            <v>264</v>
          </cell>
          <cell r="P104">
            <v>1762</v>
          </cell>
          <cell r="Q104">
            <v>915</v>
          </cell>
          <cell r="R104">
            <v>847</v>
          </cell>
          <cell r="S104">
            <v>1762</v>
          </cell>
          <cell r="T104">
            <v>475</v>
          </cell>
          <cell r="U104">
            <v>236</v>
          </cell>
          <cell r="V104">
            <v>239</v>
          </cell>
          <cell r="W104">
            <v>1253</v>
          </cell>
          <cell r="X104">
            <v>663</v>
          </cell>
          <cell r="Y104">
            <v>590</v>
          </cell>
          <cell r="Z104">
            <v>34</v>
          </cell>
          <cell r="AA104">
            <v>16</v>
          </cell>
          <cell r="AB104">
            <v>18</v>
          </cell>
          <cell r="AC104">
            <v>1762</v>
          </cell>
          <cell r="AD104">
            <v>1762</v>
          </cell>
          <cell r="AE104">
            <v>1</v>
          </cell>
          <cell r="AF104">
            <v>0</v>
          </cell>
          <cell r="AG104">
            <v>0</v>
          </cell>
          <cell r="AH104">
            <v>0</v>
          </cell>
          <cell r="AI104">
            <v>0</v>
          </cell>
          <cell r="AJ104">
            <v>0</v>
          </cell>
          <cell r="AK104">
            <v>0</v>
          </cell>
          <cell r="BP104">
            <v>221</v>
          </cell>
          <cell r="BQ104">
            <v>319</v>
          </cell>
          <cell r="BR104">
            <v>540</v>
          </cell>
          <cell r="BS104">
            <v>0</v>
          </cell>
        </row>
        <row r="105">
          <cell r="H105" t="str">
            <v>Amal Manshood 2 (AAF12)</v>
          </cell>
          <cell r="L105" t="str">
            <v>HRP</v>
          </cell>
          <cell r="M105" t="str">
            <v>HIRQ19-CCM-154285-1</v>
          </cell>
          <cell r="N105" t="str">
            <v>No</v>
          </cell>
          <cell r="O105">
            <v>32</v>
          </cell>
          <cell r="P105">
            <v>243</v>
          </cell>
          <cell r="Q105">
            <v>144</v>
          </cell>
          <cell r="R105">
            <v>99</v>
          </cell>
          <cell r="S105">
            <v>243</v>
          </cell>
          <cell r="T105">
            <v>57</v>
          </cell>
          <cell r="U105">
            <v>35</v>
          </cell>
          <cell r="V105">
            <v>22</v>
          </cell>
          <cell r="W105">
            <v>180</v>
          </cell>
          <cell r="X105">
            <v>104</v>
          </cell>
          <cell r="Y105">
            <v>76</v>
          </cell>
          <cell r="Z105">
            <v>6</v>
          </cell>
          <cell r="AA105">
            <v>5</v>
          </cell>
          <cell r="AB105">
            <v>1</v>
          </cell>
          <cell r="AC105">
            <v>243</v>
          </cell>
          <cell r="AD105">
            <v>243</v>
          </cell>
          <cell r="AE105">
            <v>1</v>
          </cell>
          <cell r="AF105">
            <v>0</v>
          </cell>
          <cell r="AG105">
            <v>0</v>
          </cell>
          <cell r="AH105">
            <v>0</v>
          </cell>
          <cell r="AI105">
            <v>0</v>
          </cell>
          <cell r="AJ105">
            <v>0</v>
          </cell>
          <cell r="AK105">
            <v>0</v>
          </cell>
          <cell r="BP105">
            <v>35</v>
          </cell>
          <cell r="BQ105">
            <v>208</v>
          </cell>
          <cell r="BR105">
            <v>9</v>
          </cell>
          <cell r="BS105">
            <v>0</v>
          </cell>
        </row>
        <row r="106">
          <cell r="H106" t="str">
            <v>Iraq Camp (AAF14)</v>
          </cell>
          <cell r="L106" t="str">
            <v>HRP</v>
          </cell>
          <cell r="M106" t="str">
            <v>HIRQ19-CCM-154285-1</v>
          </cell>
          <cell r="N106" t="str">
            <v>No</v>
          </cell>
          <cell r="O106">
            <v>82</v>
          </cell>
          <cell r="P106">
            <v>573</v>
          </cell>
          <cell r="Q106">
            <v>295</v>
          </cell>
          <cell r="R106">
            <v>278</v>
          </cell>
          <cell r="S106">
            <v>573</v>
          </cell>
          <cell r="T106">
            <v>154</v>
          </cell>
          <cell r="U106">
            <v>73</v>
          </cell>
          <cell r="V106">
            <v>81</v>
          </cell>
          <cell r="W106">
            <v>405</v>
          </cell>
          <cell r="X106">
            <v>215</v>
          </cell>
          <cell r="Y106">
            <v>190</v>
          </cell>
          <cell r="Z106">
            <v>14</v>
          </cell>
          <cell r="AA106">
            <v>7</v>
          </cell>
          <cell r="AB106">
            <v>7</v>
          </cell>
          <cell r="AC106">
            <v>573</v>
          </cell>
          <cell r="AD106">
            <v>573</v>
          </cell>
          <cell r="AE106">
            <v>1</v>
          </cell>
          <cell r="AF106">
            <v>0</v>
          </cell>
          <cell r="AG106">
            <v>0</v>
          </cell>
          <cell r="AH106">
            <v>0</v>
          </cell>
          <cell r="AI106">
            <v>0</v>
          </cell>
          <cell r="AJ106">
            <v>0</v>
          </cell>
          <cell r="AK106">
            <v>0</v>
          </cell>
          <cell r="BP106">
            <v>91</v>
          </cell>
          <cell r="BQ106">
            <v>156</v>
          </cell>
          <cell r="BR106">
            <v>65</v>
          </cell>
          <cell r="BS106">
            <v>0</v>
          </cell>
        </row>
        <row r="107">
          <cell r="H107" t="str">
            <v>Kiram Al Fallujah Camp (AAF16)</v>
          </cell>
          <cell r="L107" t="str">
            <v>HRP</v>
          </cell>
          <cell r="M107" t="str">
            <v>HIRQ19-CCM-154285-1</v>
          </cell>
          <cell r="N107" t="str">
            <v>No</v>
          </cell>
          <cell r="O107">
            <v>28</v>
          </cell>
          <cell r="P107">
            <v>135</v>
          </cell>
          <cell r="Q107">
            <v>66</v>
          </cell>
          <cell r="R107">
            <v>69</v>
          </cell>
          <cell r="S107">
            <v>135</v>
          </cell>
          <cell r="T107">
            <v>31</v>
          </cell>
          <cell r="U107">
            <v>14</v>
          </cell>
          <cell r="V107">
            <v>17</v>
          </cell>
          <cell r="W107">
            <v>101</v>
          </cell>
          <cell r="X107">
            <v>50</v>
          </cell>
          <cell r="Y107">
            <v>51</v>
          </cell>
          <cell r="Z107">
            <v>3</v>
          </cell>
          <cell r="AA107">
            <v>2</v>
          </cell>
          <cell r="AB107">
            <v>1</v>
          </cell>
          <cell r="AC107">
            <v>135</v>
          </cell>
          <cell r="AD107">
            <v>135</v>
          </cell>
          <cell r="AE107">
            <v>1</v>
          </cell>
          <cell r="AF107">
            <v>0</v>
          </cell>
          <cell r="AG107">
            <v>0</v>
          </cell>
          <cell r="AH107">
            <v>0</v>
          </cell>
          <cell r="AI107">
            <v>0</v>
          </cell>
          <cell r="AJ107">
            <v>0</v>
          </cell>
          <cell r="AK107">
            <v>0</v>
          </cell>
          <cell r="BP107">
            <v>30</v>
          </cell>
          <cell r="BQ107">
            <v>113</v>
          </cell>
          <cell r="BR107">
            <v>0</v>
          </cell>
          <cell r="BS107">
            <v>15</v>
          </cell>
        </row>
        <row r="108">
          <cell r="H108" t="str">
            <v>Al Fallujah 1 (AAF17)</v>
          </cell>
          <cell r="L108" t="str">
            <v>HRP</v>
          </cell>
          <cell r="M108" t="str">
            <v>HIRQ19-CCM-154285-1</v>
          </cell>
          <cell r="N108" t="str">
            <v>No</v>
          </cell>
          <cell r="O108">
            <v>64</v>
          </cell>
          <cell r="P108">
            <v>291</v>
          </cell>
          <cell r="Q108">
            <v>184</v>
          </cell>
          <cell r="R108">
            <v>107</v>
          </cell>
          <cell r="S108">
            <v>291</v>
          </cell>
          <cell r="T108">
            <v>63</v>
          </cell>
          <cell r="U108">
            <v>37</v>
          </cell>
          <cell r="V108">
            <v>26</v>
          </cell>
          <cell r="W108">
            <v>215</v>
          </cell>
          <cell r="X108">
            <v>142</v>
          </cell>
          <cell r="Y108">
            <v>73</v>
          </cell>
          <cell r="Z108">
            <v>13</v>
          </cell>
          <cell r="AA108">
            <v>5</v>
          </cell>
          <cell r="AB108">
            <v>8</v>
          </cell>
          <cell r="AC108">
            <v>291</v>
          </cell>
          <cell r="AD108">
            <v>291</v>
          </cell>
          <cell r="AE108">
            <v>1</v>
          </cell>
          <cell r="AF108">
            <v>0</v>
          </cell>
          <cell r="AG108">
            <v>0</v>
          </cell>
          <cell r="AH108">
            <v>0</v>
          </cell>
          <cell r="AI108">
            <v>0</v>
          </cell>
          <cell r="AJ108">
            <v>0</v>
          </cell>
          <cell r="AK108">
            <v>0</v>
          </cell>
          <cell r="BP108">
            <v>70</v>
          </cell>
          <cell r="BQ108">
            <v>134</v>
          </cell>
          <cell r="BR108">
            <v>1</v>
          </cell>
          <cell r="BS108">
            <v>0</v>
          </cell>
        </row>
        <row r="109">
          <cell r="H109" t="str">
            <v>Al-Tahrir (Al Khanjar) (AAF18)</v>
          </cell>
          <cell r="L109" t="str">
            <v>HRP</v>
          </cell>
          <cell r="M109" t="str">
            <v>HIRQ19-CCM-154285-1</v>
          </cell>
          <cell r="N109" t="str">
            <v>No</v>
          </cell>
          <cell r="O109">
            <v>83</v>
          </cell>
          <cell r="P109">
            <v>442</v>
          </cell>
          <cell r="Q109">
            <v>245</v>
          </cell>
          <cell r="R109">
            <v>197</v>
          </cell>
          <cell r="S109">
            <v>442</v>
          </cell>
          <cell r="T109">
            <v>119</v>
          </cell>
          <cell r="U109">
            <v>64</v>
          </cell>
          <cell r="V109">
            <v>55</v>
          </cell>
          <cell r="W109">
            <v>304</v>
          </cell>
          <cell r="X109">
            <v>170</v>
          </cell>
          <cell r="Y109">
            <v>134</v>
          </cell>
          <cell r="Z109">
            <v>19</v>
          </cell>
          <cell r="AA109">
            <v>11</v>
          </cell>
          <cell r="AB109">
            <v>8</v>
          </cell>
          <cell r="AC109">
            <v>442</v>
          </cell>
          <cell r="AD109">
            <v>442</v>
          </cell>
          <cell r="AE109">
            <v>1</v>
          </cell>
          <cell r="AF109">
            <v>0</v>
          </cell>
          <cell r="AG109">
            <v>0</v>
          </cell>
          <cell r="AH109">
            <v>0</v>
          </cell>
          <cell r="AI109">
            <v>0</v>
          </cell>
          <cell r="AJ109">
            <v>0</v>
          </cell>
          <cell r="AK109">
            <v>0</v>
          </cell>
          <cell r="BP109">
            <v>93</v>
          </cell>
          <cell r="BQ109">
            <v>268</v>
          </cell>
          <cell r="BR109">
            <v>1</v>
          </cell>
          <cell r="BS109">
            <v>0</v>
          </cell>
        </row>
        <row r="110">
          <cell r="H110" t="str">
            <v>Al-Mateen (AAF19)</v>
          </cell>
          <cell r="L110" t="str">
            <v>HRP</v>
          </cell>
          <cell r="M110" t="str">
            <v>HIRQ19-CCM-154285-1</v>
          </cell>
          <cell r="N110" t="str">
            <v>No</v>
          </cell>
          <cell r="O110">
            <v>83</v>
          </cell>
          <cell r="P110">
            <v>550</v>
          </cell>
          <cell r="Q110">
            <v>280</v>
          </cell>
          <cell r="R110">
            <v>270</v>
          </cell>
          <cell r="S110">
            <v>550</v>
          </cell>
          <cell r="T110">
            <v>136</v>
          </cell>
          <cell r="U110">
            <v>61</v>
          </cell>
          <cell r="V110">
            <v>75</v>
          </cell>
          <cell r="W110">
            <v>403</v>
          </cell>
          <cell r="X110">
            <v>214</v>
          </cell>
          <cell r="Y110">
            <v>189</v>
          </cell>
          <cell r="Z110">
            <v>11</v>
          </cell>
          <cell r="AA110">
            <v>5</v>
          </cell>
          <cell r="AB110">
            <v>6</v>
          </cell>
          <cell r="AC110">
            <v>550</v>
          </cell>
          <cell r="AD110">
            <v>550</v>
          </cell>
          <cell r="AE110">
            <v>1</v>
          </cell>
          <cell r="AF110">
            <v>0</v>
          </cell>
          <cell r="AG110">
            <v>0</v>
          </cell>
          <cell r="AH110">
            <v>0</v>
          </cell>
          <cell r="AI110">
            <v>0</v>
          </cell>
          <cell r="AJ110">
            <v>0</v>
          </cell>
          <cell r="AK110">
            <v>0</v>
          </cell>
          <cell r="BP110">
            <v>88</v>
          </cell>
          <cell r="BQ110">
            <v>83</v>
          </cell>
          <cell r="BR110">
            <v>0</v>
          </cell>
          <cell r="BS110">
            <v>44</v>
          </cell>
        </row>
        <row r="111">
          <cell r="H111" t="str">
            <v>Fallujah 9 (AAF20)</v>
          </cell>
          <cell r="L111" t="str">
            <v>HRP</v>
          </cell>
          <cell r="M111" t="str">
            <v>HIRQ19-CCM-154285-1</v>
          </cell>
          <cell r="N111" t="str">
            <v>No</v>
          </cell>
          <cell r="O111">
            <v>52</v>
          </cell>
          <cell r="P111">
            <v>396</v>
          </cell>
          <cell r="Q111">
            <v>211</v>
          </cell>
          <cell r="R111">
            <v>185</v>
          </cell>
          <cell r="S111">
            <v>396</v>
          </cell>
          <cell r="T111">
            <v>107</v>
          </cell>
          <cell r="U111">
            <v>57</v>
          </cell>
          <cell r="V111">
            <v>50</v>
          </cell>
          <cell r="W111">
            <v>279</v>
          </cell>
          <cell r="X111">
            <v>147</v>
          </cell>
          <cell r="Y111">
            <v>132</v>
          </cell>
          <cell r="Z111">
            <v>10</v>
          </cell>
          <cell r="AA111">
            <v>7</v>
          </cell>
          <cell r="AB111">
            <v>3</v>
          </cell>
          <cell r="AC111">
            <v>396</v>
          </cell>
          <cell r="AD111">
            <v>396</v>
          </cell>
          <cell r="AE111">
            <v>1</v>
          </cell>
          <cell r="AF111">
            <v>0</v>
          </cell>
          <cell r="AG111">
            <v>0</v>
          </cell>
          <cell r="AH111">
            <v>0</v>
          </cell>
          <cell r="AI111">
            <v>0</v>
          </cell>
          <cell r="AJ111">
            <v>0</v>
          </cell>
          <cell r="AK111">
            <v>0</v>
          </cell>
          <cell r="BP111">
            <v>59</v>
          </cell>
          <cell r="BQ111">
            <v>283</v>
          </cell>
          <cell r="BR111">
            <v>187</v>
          </cell>
          <cell r="BS111">
            <v>0</v>
          </cell>
        </row>
        <row r="112">
          <cell r="H112" t="str">
            <v>Zoba'a camp (AAF22)</v>
          </cell>
          <cell r="L112" t="str">
            <v>HRP</v>
          </cell>
          <cell r="M112" t="str">
            <v>HIRQ19-CCM-154285-1</v>
          </cell>
          <cell r="N112" t="str">
            <v>No</v>
          </cell>
          <cell r="O112">
            <v>75</v>
          </cell>
          <cell r="P112">
            <v>533</v>
          </cell>
          <cell r="Q112">
            <v>260</v>
          </cell>
          <cell r="R112">
            <v>273</v>
          </cell>
          <cell r="S112">
            <v>533</v>
          </cell>
          <cell r="T112">
            <v>135</v>
          </cell>
          <cell r="U112">
            <v>62</v>
          </cell>
          <cell r="V112">
            <v>73</v>
          </cell>
          <cell r="W112">
            <v>378</v>
          </cell>
          <cell r="X112">
            <v>186</v>
          </cell>
          <cell r="Y112">
            <v>192</v>
          </cell>
          <cell r="Z112">
            <v>20</v>
          </cell>
          <cell r="AA112">
            <v>12</v>
          </cell>
          <cell r="AB112">
            <v>8</v>
          </cell>
          <cell r="AC112">
            <v>533</v>
          </cell>
          <cell r="AD112">
            <v>533</v>
          </cell>
          <cell r="AE112">
            <v>1</v>
          </cell>
          <cell r="AF112">
            <v>0</v>
          </cell>
          <cell r="AG112">
            <v>0</v>
          </cell>
          <cell r="AH112">
            <v>0</v>
          </cell>
          <cell r="AI112">
            <v>0</v>
          </cell>
          <cell r="AJ112">
            <v>0</v>
          </cell>
          <cell r="AK112">
            <v>0</v>
          </cell>
          <cell r="BP112">
            <v>80</v>
          </cell>
          <cell r="BQ112">
            <v>211</v>
          </cell>
          <cell r="BR112">
            <v>4</v>
          </cell>
          <cell r="BS112">
            <v>35</v>
          </cell>
        </row>
        <row r="113">
          <cell r="H113" t="str">
            <v>Al-Simood / Ssumud (AAF24)</v>
          </cell>
          <cell r="L113" t="str">
            <v>HRP</v>
          </cell>
          <cell r="M113" t="str">
            <v>HIRQ19-CCM-154285-1</v>
          </cell>
          <cell r="N113" t="str">
            <v>No</v>
          </cell>
          <cell r="O113">
            <v>64</v>
          </cell>
          <cell r="P113">
            <v>139</v>
          </cell>
          <cell r="Q113">
            <v>64</v>
          </cell>
          <cell r="R113">
            <v>75</v>
          </cell>
          <cell r="S113">
            <v>139</v>
          </cell>
          <cell r="T113">
            <v>24</v>
          </cell>
          <cell r="U113">
            <v>10</v>
          </cell>
          <cell r="V113">
            <v>14</v>
          </cell>
          <cell r="W113">
            <v>110</v>
          </cell>
          <cell r="X113">
            <v>54</v>
          </cell>
          <cell r="Y113">
            <v>56</v>
          </cell>
          <cell r="Z113">
            <v>5</v>
          </cell>
          <cell r="AA113">
            <v>0</v>
          </cell>
          <cell r="AB113">
            <v>5</v>
          </cell>
          <cell r="AC113">
            <v>139</v>
          </cell>
          <cell r="AD113">
            <v>139</v>
          </cell>
          <cell r="AE113">
            <v>1</v>
          </cell>
          <cell r="AF113">
            <v>0</v>
          </cell>
          <cell r="AG113">
            <v>0</v>
          </cell>
          <cell r="AH113">
            <v>0</v>
          </cell>
          <cell r="AI113">
            <v>0</v>
          </cell>
          <cell r="AJ113">
            <v>0</v>
          </cell>
          <cell r="AK113">
            <v>0</v>
          </cell>
          <cell r="BP113">
            <v>71</v>
          </cell>
          <cell r="BQ113">
            <v>155</v>
          </cell>
          <cell r="BR113">
            <v>4</v>
          </cell>
          <cell r="BS113">
            <v>25</v>
          </cell>
        </row>
        <row r="114">
          <cell r="H114" t="str">
            <v>Al Anbar (AAF27)</v>
          </cell>
          <cell r="L114" t="str">
            <v>HRP</v>
          </cell>
          <cell r="M114" t="str">
            <v>HIRQ19-CCM-154285-1</v>
          </cell>
          <cell r="N114" t="str">
            <v>No</v>
          </cell>
          <cell r="O114">
            <v>84</v>
          </cell>
          <cell r="P114">
            <v>170</v>
          </cell>
          <cell r="Q114">
            <v>91</v>
          </cell>
          <cell r="R114">
            <v>79</v>
          </cell>
          <cell r="S114">
            <v>170</v>
          </cell>
          <cell r="T114">
            <v>37</v>
          </cell>
          <cell r="U114">
            <v>16</v>
          </cell>
          <cell r="V114">
            <v>21</v>
          </cell>
          <cell r="W114">
            <v>127</v>
          </cell>
          <cell r="X114">
            <v>71</v>
          </cell>
          <cell r="Y114">
            <v>56</v>
          </cell>
          <cell r="Z114">
            <v>6</v>
          </cell>
          <cell r="AA114">
            <v>4</v>
          </cell>
          <cell r="AB114">
            <v>2</v>
          </cell>
          <cell r="AC114">
            <v>170</v>
          </cell>
          <cell r="AD114">
            <v>170</v>
          </cell>
          <cell r="AE114">
            <v>1</v>
          </cell>
          <cell r="AF114">
            <v>0</v>
          </cell>
          <cell r="AG114">
            <v>0</v>
          </cell>
          <cell r="AH114">
            <v>0</v>
          </cell>
          <cell r="AI114">
            <v>0</v>
          </cell>
          <cell r="AJ114">
            <v>0</v>
          </cell>
          <cell r="AK114">
            <v>0</v>
          </cell>
          <cell r="BP114">
            <v>86</v>
          </cell>
          <cell r="BQ114">
            <v>177</v>
          </cell>
          <cell r="BR114">
            <v>1</v>
          </cell>
          <cell r="BS114">
            <v>0</v>
          </cell>
        </row>
        <row r="115">
          <cell r="H115" t="str">
            <v>Alta'aki (AAF30)</v>
          </cell>
          <cell r="L115" t="str">
            <v>HRP</v>
          </cell>
          <cell r="M115" t="str">
            <v>HIRQ19-CCM-154285-1</v>
          </cell>
          <cell r="N115" t="str">
            <v>No</v>
          </cell>
          <cell r="O115">
            <v>92</v>
          </cell>
          <cell r="P115">
            <v>200</v>
          </cell>
          <cell r="Q115">
            <v>109</v>
          </cell>
          <cell r="R115">
            <v>91</v>
          </cell>
          <cell r="S115">
            <v>200</v>
          </cell>
          <cell r="T115">
            <v>37</v>
          </cell>
          <cell r="U115">
            <v>17</v>
          </cell>
          <cell r="V115">
            <v>20</v>
          </cell>
          <cell r="W115">
            <v>159</v>
          </cell>
          <cell r="X115">
            <v>90</v>
          </cell>
          <cell r="Y115">
            <v>69</v>
          </cell>
          <cell r="Z115">
            <v>4</v>
          </cell>
          <cell r="AA115">
            <v>2</v>
          </cell>
          <cell r="AB115">
            <v>2</v>
          </cell>
          <cell r="AC115">
            <v>200</v>
          </cell>
          <cell r="AD115">
            <v>200</v>
          </cell>
          <cell r="AE115">
            <v>1</v>
          </cell>
          <cell r="AF115">
            <v>0</v>
          </cell>
          <cell r="AG115">
            <v>0</v>
          </cell>
          <cell r="AH115">
            <v>0</v>
          </cell>
          <cell r="AI115">
            <v>0</v>
          </cell>
          <cell r="AJ115">
            <v>0</v>
          </cell>
          <cell r="AK115">
            <v>0</v>
          </cell>
          <cell r="BP115">
            <v>93</v>
          </cell>
          <cell r="BQ115">
            <v>158</v>
          </cell>
          <cell r="BR115">
            <v>15</v>
          </cell>
          <cell r="BS115">
            <v>0</v>
          </cell>
        </row>
        <row r="116">
          <cell r="H116" t="str">
            <v>Al Shahuda al Ashwaii (AAF32)</v>
          </cell>
          <cell r="L116" t="str">
            <v>HRP</v>
          </cell>
          <cell r="M116" t="str">
            <v>HIRQ19-CCM-154285-1</v>
          </cell>
          <cell r="N116" t="str">
            <v>No</v>
          </cell>
          <cell r="O116">
            <v>116</v>
          </cell>
          <cell r="P116">
            <v>642</v>
          </cell>
          <cell r="Q116">
            <v>317</v>
          </cell>
          <cell r="R116">
            <v>325</v>
          </cell>
          <cell r="S116">
            <v>642</v>
          </cell>
          <cell r="T116">
            <v>177</v>
          </cell>
          <cell r="U116">
            <v>95</v>
          </cell>
          <cell r="V116">
            <v>82</v>
          </cell>
          <cell r="W116">
            <v>445</v>
          </cell>
          <cell r="X116">
            <v>211</v>
          </cell>
          <cell r="Y116">
            <v>234</v>
          </cell>
          <cell r="Z116">
            <v>20</v>
          </cell>
          <cell r="AA116">
            <v>11</v>
          </cell>
          <cell r="AB116">
            <v>9</v>
          </cell>
          <cell r="AC116">
            <v>642</v>
          </cell>
          <cell r="AD116">
            <v>642</v>
          </cell>
          <cell r="AE116">
            <v>1</v>
          </cell>
          <cell r="AF116">
            <v>0</v>
          </cell>
          <cell r="AG116">
            <v>0</v>
          </cell>
          <cell r="AH116">
            <v>0</v>
          </cell>
          <cell r="AI116">
            <v>0</v>
          </cell>
          <cell r="AJ116">
            <v>0</v>
          </cell>
          <cell r="AK116">
            <v>0</v>
          </cell>
          <cell r="BP116">
            <v>128</v>
          </cell>
          <cell r="BQ116">
            <v>215</v>
          </cell>
          <cell r="BR116">
            <v>0</v>
          </cell>
          <cell r="BS116">
            <v>0</v>
          </cell>
        </row>
        <row r="117">
          <cell r="H117" t="str">
            <v>Al Rayan (AAF31)</v>
          </cell>
          <cell r="L117" t="str">
            <v>HRP</v>
          </cell>
          <cell r="M117" t="str">
            <v>HIRQ19-CCM-154285-1</v>
          </cell>
          <cell r="N117" t="str">
            <v>No</v>
          </cell>
          <cell r="O117">
            <v>63</v>
          </cell>
          <cell r="P117">
            <v>168</v>
          </cell>
          <cell r="Q117">
            <v>96</v>
          </cell>
          <cell r="R117">
            <v>72</v>
          </cell>
          <cell r="S117">
            <v>168</v>
          </cell>
          <cell r="T117">
            <v>37</v>
          </cell>
          <cell r="U117">
            <v>20</v>
          </cell>
          <cell r="V117">
            <v>17</v>
          </cell>
          <cell r="W117">
            <v>126</v>
          </cell>
          <cell r="X117">
            <v>74</v>
          </cell>
          <cell r="Y117">
            <v>52</v>
          </cell>
          <cell r="Z117">
            <v>5</v>
          </cell>
          <cell r="AA117">
            <v>2</v>
          </cell>
          <cell r="AB117">
            <v>3</v>
          </cell>
          <cell r="AC117">
            <v>168</v>
          </cell>
          <cell r="AD117">
            <v>168</v>
          </cell>
          <cell r="AE117">
            <v>1</v>
          </cell>
          <cell r="AF117">
            <v>0</v>
          </cell>
          <cell r="AG117">
            <v>0</v>
          </cell>
          <cell r="AH117">
            <v>0</v>
          </cell>
          <cell r="AI117">
            <v>0</v>
          </cell>
          <cell r="AJ117">
            <v>0</v>
          </cell>
          <cell r="AK117">
            <v>0</v>
          </cell>
          <cell r="BP117">
            <v>66</v>
          </cell>
          <cell r="BQ117">
            <v>179</v>
          </cell>
          <cell r="BR117">
            <v>33</v>
          </cell>
          <cell r="BS117">
            <v>0</v>
          </cell>
        </row>
        <row r="118">
          <cell r="H118" t="str">
            <v>Al-Kawthar Camp</v>
          </cell>
          <cell r="L118" t="str">
            <v>HRP</v>
          </cell>
          <cell r="N118" t="str">
            <v>No</v>
          </cell>
          <cell r="O118">
            <v>109</v>
          </cell>
          <cell r="P118">
            <v>670</v>
          </cell>
          <cell r="Q118">
            <v>341</v>
          </cell>
          <cell r="R118">
            <v>329</v>
          </cell>
          <cell r="S118">
            <v>670</v>
          </cell>
          <cell r="T118">
            <v>356</v>
          </cell>
          <cell r="U118">
            <v>178</v>
          </cell>
          <cell r="V118">
            <v>178</v>
          </cell>
          <cell r="W118">
            <v>296</v>
          </cell>
          <cell r="X118">
            <v>152</v>
          </cell>
          <cell r="Y118">
            <v>144</v>
          </cell>
          <cell r="Z118">
            <v>18</v>
          </cell>
          <cell r="AA118">
            <v>11</v>
          </cell>
          <cell r="AB118">
            <v>7</v>
          </cell>
          <cell r="AC118">
            <v>670</v>
          </cell>
          <cell r="AD118">
            <v>670</v>
          </cell>
          <cell r="AE118">
            <v>1</v>
          </cell>
          <cell r="AF118">
            <v>0</v>
          </cell>
          <cell r="AG118">
            <v>0</v>
          </cell>
          <cell r="AH118">
            <v>0</v>
          </cell>
          <cell r="AI118">
            <v>0</v>
          </cell>
          <cell r="AJ118">
            <v>0</v>
          </cell>
          <cell r="AK118">
            <v>0</v>
          </cell>
          <cell r="BP118">
            <v>109</v>
          </cell>
          <cell r="BQ118">
            <v>0</v>
          </cell>
          <cell r="BR118">
            <v>0</v>
          </cell>
          <cell r="BS118">
            <v>1008</v>
          </cell>
        </row>
        <row r="119">
          <cell r="H119" t="str">
            <v>Basateen Al Sheuokh</v>
          </cell>
          <cell r="L119" t="str">
            <v>HRP</v>
          </cell>
          <cell r="M119" t="str">
            <v>HIRQ19-CCM-154742-1</v>
          </cell>
          <cell r="N119" t="str">
            <v>No</v>
          </cell>
          <cell r="O119">
            <v>178</v>
          </cell>
          <cell r="P119">
            <v>855</v>
          </cell>
          <cell r="Q119">
            <v>418</v>
          </cell>
          <cell r="R119">
            <v>437</v>
          </cell>
          <cell r="S119">
            <v>855</v>
          </cell>
          <cell r="T119">
            <v>502</v>
          </cell>
          <cell r="U119">
            <v>228</v>
          </cell>
          <cell r="V119">
            <v>274</v>
          </cell>
          <cell r="W119">
            <v>330</v>
          </cell>
          <cell r="X119">
            <v>175</v>
          </cell>
          <cell r="Y119">
            <v>155</v>
          </cell>
          <cell r="Z119">
            <v>23</v>
          </cell>
          <cell r="AA119">
            <v>15</v>
          </cell>
          <cell r="AB119">
            <v>8</v>
          </cell>
          <cell r="AC119">
            <v>855</v>
          </cell>
          <cell r="AD119">
            <v>855</v>
          </cell>
          <cell r="AE119">
            <v>1</v>
          </cell>
          <cell r="AF119">
            <v>0</v>
          </cell>
          <cell r="AG119">
            <v>0</v>
          </cell>
          <cell r="AH119">
            <v>0</v>
          </cell>
          <cell r="AI119">
            <v>0</v>
          </cell>
          <cell r="AJ119">
            <v>243</v>
          </cell>
          <cell r="AK119">
            <v>1270</v>
          </cell>
          <cell r="BP119">
            <v>212</v>
          </cell>
          <cell r="BQ119">
            <v>131</v>
          </cell>
          <cell r="BR119">
            <v>429</v>
          </cell>
          <cell r="BS119">
            <v>0</v>
          </cell>
        </row>
        <row r="120">
          <cell r="H120" t="str">
            <v>Hamam Al Alil 2</v>
          </cell>
          <cell r="L120" t="str">
            <v>Non HRP</v>
          </cell>
          <cell r="N120" t="str">
            <v>No</v>
          </cell>
          <cell r="O120">
            <v>3492</v>
          </cell>
          <cell r="P120">
            <v>16430</v>
          </cell>
          <cell r="Q120">
            <v>9042</v>
          </cell>
          <cell r="R120">
            <v>7388</v>
          </cell>
          <cell r="S120">
            <v>16430</v>
          </cell>
          <cell r="T120">
            <v>10270</v>
          </cell>
          <cell r="U120">
            <v>5178</v>
          </cell>
          <cell r="V120">
            <v>5092</v>
          </cell>
          <cell r="W120">
            <v>5749</v>
          </cell>
          <cell r="X120">
            <v>3555</v>
          </cell>
          <cell r="Y120">
            <v>2194</v>
          </cell>
          <cell r="Z120">
            <v>411</v>
          </cell>
          <cell r="AA120">
            <v>309</v>
          </cell>
          <cell r="AB120">
            <v>102</v>
          </cell>
          <cell r="AC120">
            <v>16430</v>
          </cell>
          <cell r="AD120">
            <v>16430</v>
          </cell>
          <cell r="AE120">
            <v>1</v>
          </cell>
          <cell r="AF120">
            <v>0</v>
          </cell>
          <cell r="AG120">
            <v>0</v>
          </cell>
          <cell r="AH120">
            <v>514</v>
          </cell>
          <cell r="AI120">
            <v>2265</v>
          </cell>
          <cell r="AJ120">
            <v>488</v>
          </cell>
          <cell r="AK120">
            <v>2316</v>
          </cell>
          <cell r="AL120">
            <v>7</v>
          </cell>
          <cell r="AM120">
            <v>0</v>
          </cell>
          <cell r="AN120">
            <v>0</v>
          </cell>
          <cell r="AO120">
            <v>0</v>
          </cell>
          <cell r="AP120">
            <v>0</v>
          </cell>
          <cell r="AQ120">
            <v>0</v>
          </cell>
          <cell r="AR120">
            <v>0</v>
          </cell>
          <cell r="AS120">
            <v>0</v>
          </cell>
          <cell r="AT120">
            <v>1</v>
          </cell>
          <cell r="AU120">
            <v>0</v>
          </cell>
          <cell r="AV120">
            <v>506</v>
          </cell>
          <cell r="AW120">
            <v>0</v>
          </cell>
          <cell r="AX120">
            <v>0</v>
          </cell>
          <cell r="AY120">
            <v>514</v>
          </cell>
          <cell r="BP120">
            <v>3587</v>
          </cell>
          <cell r="BQ120">
            <v>1069</v>
          </cell>
          <cell r="BR120">
            <v>0</v>
          </cell>
          <cell r="BS120">
            <v>0</v>
          </cell>
        </row>
        <row r="121">
          <cell r="H121" t="str">
            <v>Berseve 2</v>
          </cell>
          <cell r="L121" t="str">
            <v>Non HRP</v>
          </cell>
          <cell r="N121" t="str">
            <v>No</v>
          </cell>
          <cell r="O121">
            <v>1719</v>
          </cell>
          <cell r="P121">
            <v>8684</v>
          </cell>
          <cell r="Q121">
            <v>4451</v>
          </cell>
          <cell r="R121">
            <v>4233</v>
          </cell>
          <cell r="S121">
            <v>8684</v>
          </cell>
          <cell r="T121">
            <v>4294</v>
          </cell>
          <cell r="U121">
            <v>2200</v>
          </cell>
          <cell r="V121">
            <v>2094</v>
          </cell>
          <cell r="W121">
            <v>4050</v>
          </cell>
          <cell r="X121">
            <v>2053</v>
          </cell>
          <cell r="Y121">
            <v>1997</v>
          </cell>
          <cell r="Z121">
            <v>340</v>
          </cell>
          <cell r="AA121">
            <v>198</v>
          </cell>
          <cell r="AB121">
            <v>142</v>
          </cell>
          <cell r="AC121">
            <v>8684</v>
          </cell>
          <cell r="AD121">
            <v>8684</v>
          </cell>
          <cell r="AE121">
            <v>1</v>
          </cell>
          <cell r="AF121">
            <v>11</v>
          </cell>
          <cell r="AG121">
            <v>67</v>
          </cell>
          <cell r="AH121">
            <v>0</v>
          </cell>
          <cell r="AI121">
            <v>0</v>
          </cell>
          <cell r="AJ121">
            <v>32</v>
          </cell>
          <cell r="AK121">
            <v>175</v>
          </cell>
          <cell r="AL121">
            <v>11</v>
          </cell>
          <cell r="AM121">
            <v>0</v>
          </cell>
          <cell r="AN121">
            <v>0</v>
          </cell>
          <cell r="AO121">
            <v>0</v>
          </cell>
          <cell r="AP121">
            <v>0</v>
          </cell>
          <cell r="AQ121">
            <v>0</v>
          </cell>
          <cell r="AR121">
            <v>0</v>
          </cell>
          <cell r="AS121">
            <v>0</v>
          </cell>
          <cell r="AT121">
            <v>0</v>
          </cell>
          <cell r="AU121">
            <v>0</v>
          </cell>
          <cell r="AV121">
            <v>0</v>
          </cell>
          <cell r="AW121">
            <v>0</v>
          </cell>
          <cell r="AX121">
            <v>0</v>
          </cell>
          <cell r="AY121">
            <v>11</v>
          </cell>
          <cell r="BA121">
            <v>0</v>
          </cell>
          <cell r="BB121">
            <v>0</v>
          </cell>
          <cell r="BC121">
            <v>0</v>
          </cell>
          <cell r="BD121">
            <v>0</v>
          </cell>
          <cell r="BE121">
            <v>0</v>
          </cell>
          <cell r="BF121">
            <v>0</v>
          </cell>
          <cell r="BG121">
            <v>0</v>
          </cell>
          <cell r="BH121">
            <v>0</v>
          </cell>
          <cell r="BI121">
            <v>0</v>
          </cell>
          <cell r="BJ121">
            <v>0</v>
          </cell>
          <cell r="BK121">
            <v>0</v>
          </cell>
          <cell r="BL121">
            <v>0</v>
          </cell>
          <cell r="BM121">
            <v>32</v>
          </cell>
          <cell r="BN121">
            <v>32</v>
          </cell>
          <cell r="BP121">
            <v>1820</v>
          </cell>
          <cell r="BQ121">
            <v>0</v>
          </cell>
          <cell r="BR121">
            <v>2</v>
          </cell>
          <cell r="BS121">
            <v>0</v>
          </cell>
        </row>
        <row r="122">
          <cell r="H122" t="str">
            <v>Latifiya 2</v>
          </cell>
          <cell r="L122" t="str">
            <v>Non HRP</v>
          </cell>
          <cell r="N122" t="str">
            <v>No</v>
          </cell>
          <cell r="O122">
            <v>15</v>
          </cell>
          <cell r="P122">
            <v>73</v>
          </cell>
          <cell r="Q122">
            <v>46</v>
          </cell>
          <cell r="R122">
            <v>27</v>
          </cell>
          <cell r="S122">
            <v>73</v>
          </cell>
          <cell r="T122">
            <v>46</v>
          </cell>
          <cell r="U122">
            <v>31</v>
          </cell>
          <cell r="V122">
            <v>15</v>
          </cell>
          <cell r="W122">
            <v>27</v>
          </cell>
          <cell r="X122">
            <v>15</v>
          </cell>
          <cell r="Y122">
            <v>12</v>
          </cell>
          <cell r="Z122">
            <v>0</v>
          </cell>
          <cell r="AA122">
            <v>0</v>
          </cell>
          <cell r="AB122">
            <v>0</v>
          </cell>
          <cell r="AC122">
            <v>73</v>
          </cell>
          <cell r="AD122">
            <v>73</v>
          </cell>
          <cell r="AE122">
            <v>1</v>
          </cell>
          <cell r="AF122">
            <v>0</v>
          </cell>
          <cell r="AG122">
            <v>0</v>
          </cell>
          <cell r="AH122">
            <v>0</v>
          </cell>
          <cell r="AI122">
            <v>0</v>
          </cell>
          <cell r="AJ122">
            <v>0</v>
          </cell>
          <cell r="AK122">
            <v>0</v>
          </cell>
          <cell r="BP122">
            <v>15</v>
          </cell>
          <cell r="BQ122">
            <v>0</v>
          </cell>
          <cell r="BR122">
            <v>0</v>
          </cell>
          <cell r="BS122">
            <v>0</v>
          </cell>
        </row>
        <row r="123">
          <cell r="H123" t="str">
            <v>Latifiya 1</v>
          </cell>
          <cell r="L123" t="str">
            <v>Non HRP</v>
          </cell>
          <cell r="N123" t="str">
            <v>No</v>
          </cell>
          <cell r="O123">
            <v>40</v>
          </cell>
          <cell r="P123">
            <v>174</v>
          </cell>
          <cell r="Q123">
            <v>83</v>
          </cell>
          <cell r="R123">
            <v>91</v>
          </cell>
          <cell r="S123">
            <v>174</v>
          </cell>
          <cell r="T123">
            <v>114</v>
          </cell>
          <cell r="U123">
            <v>45</v>
          </cell>
          <cell r="V123">
            <v>69</v>
          </cell>
          <cell r="W123">
            <v>56</v>
          </cell>
          <cell r="X123">
            <v>34</v>
          </cell>
          <cell r="Y123">
            <v>22</v>
          </cell>
          <cell r="Z123">
            <v>4</v>
          </cell>
          <cell r="AA123">
            <v>4</v>
          </cell>
          <cell r="AB123">
            <v>0</v>
          </cell>
          <cell r="AC123">
            <v>174</v>
          </cell>
          <cell r="AD123">
            <v>174</v>
          </cell>
          <cell r="AE123">
            <v>1</v>
          </cell>
          <cell r="AF123">
            <v>0</v>
          </cell>
          <cell r="AG123">
            <v>0</v>
          </cell>
          <cell r="AH123">
            <v>0</v>
          </cell>
          <cell r="AI123">
            <v>0</v>
          </cell>
          <cell r="AJ123">
            <v>0</v>
          </cell>
          <cell r="AK123">
            <v>0</v>
          </cell>
          <cell r="BP123">
            <v>40</v>
          </cell>
          <cell r="BQ123">
            <v>0</v>
          </cell>
          <cell r="BR123">
            <v>0</v>
          </cell>
          <cell r="BS123">
            <v>0</v>
          </cell>
        </row>
        <row r="124">
          <cell r="H124" t="str">
            <v>Al Karamah</v>
          </cell>
          <cell r="L124" t="str">
            <v>Non HRP</v>
          </cell>
          <cell r="N124" t="str">
            <v>No</v>
          </cell>
          <cell r="O124">
            <v>261</v>
          </cell>
          <cell r="P124">
            <v>1173</v>
          </cell>
          <cell r="Q124">
            <v>692</v>
          </cell>
          <cell r="R124">
            <v>481</v>
          </cell>
          <cell r="S124">
            <v>1173</v>
          </cell>
          <cell r="T124">
            <v>692</v>
          </cell>
          <cell r="U124">
            <v>361</v>
          </cell>
          <cell r="V124">
            <v>331</v>
          </cell>
          <cell r="W124">
            <v>449</v>
          </cell>
          <cell r="X124">
            <v>306</v>
          </cell>
          <cell r="Y124">
            <v>143</v>
          </cell>
          <cell r="Z124">
            <v>32</v>
          </cell>
          <cell r="AA124">
            <v>25</v>
          </cell>
          <cell r="AB124">
            <v>7</v>
          </cell>
          <cell r="AC124">
            <v>1173</v>
          </cell>
          <cell r="AD124">
            <v>1173</v>
          </cell>
          <cell r="AE124">
            <v>1</v>
          </cell>
          <cell r="AF124">
            <v>0</v>
          </cell>
          <cell r="AG124">
            <v>0</v>
          </cell>
          <cell r="AH124">
            <v>252</v>
          </cell>
          <cell r="AI124">
            <v>1140</v>
          </cell>
          <cell r="AJ124">
            <v>255</v>
          </cell>
          <cell r="AK124">
            <v>1109</v>
          </cell>
          <cell r="BA124">
            <v>0</v>
          </cell>
          <cell r="BB124">
            <v>0</v>
          </cell>
          <cell r="BC124">
            <v>0</v>
          </cell>
          <cell r="BD124">
            <v>0</v>
          </cell>
          <cell r="BE124">
            <v>0</v>
          </cell>
          <cell r="BF124">
            <v>0</v>
          </cell>
          <cell r="BG124">
            <v>0</v>
          </cell>
          <cell r="BH124">
            <v>0</v>
          </cell>
          <cell r="BI124">
            <v>0</v>
          </cell>
          <cell r="BJ124">
            <v>0</v>
          </cell>
          <cell r="BK124">
            <v>0</v>
          </cell>
          <cell r="BL124">
            <v>0</v>
          </cell>
          <cell r="BM124">
            <v>255</v>
          </cell>
          <cell r="BN124">
            <v>255</v>
          </cell>
          <cell r="BP124">
            <v>303</v>
          </cell>
          <cell r="BQ124">
            <v>0</v>
          </cell>
          <cell r="BR124">
            <v>0</v>
          </cell>
          <cell r="BS124">
            <v>0</v>
          </cell>
        </row>
        <row r="125">
          <cell r="H125" t="str">
            <v>Hamam Al Alil 1</v>
          </cell>
          <cell r="L125" t="str">
            <v>HRP</v>
          </cell>
          <cell r="M125" t="str">
            <v>HIRQ19-CCM-154826-1</v>
          </cell>
          <cell r="N125" t="str">
            <v>No</v>
          </cell>
          <cell r="O125">
            <v>572</v>
          </cell>
          <cell r="P125">
            <v>2036</v>
          </cell>
          <cell r="Q125">
            <v>1119</v>
          </cell>
          <cell r="R125">
            <v>917</v>
          </cell>
          <cell r="S125">
            <v>2036</v>
          </cell>
          <cell r="T125">
            <v>1274</v>
          </cell>
          <cell r="U125">
            <v>641</v>
          </cell>
          <cell r="V125">
            <v>633</v>
          </cell>
          <cell r="W125">
            <v>711</v>
          </cell>
          <cell r="X125">
            <v>440</v>
          </cell>
          <cell r="Y125">
            <v>271</v>
          </cell>
          <cell r="Z125">
            <v>51</v>
          </cell>
          <cell r="AA125">
            <v>38</v>
          </cell>
          <cell r="AB125">
            <v>13</v>
          </cell>
          <cell r="AC125">
            <v>2036</v>
          </cell>
          <cell r="AD125">
            <v>2036</v>
          </cell>
          <cell r="AE125">
            <v>1</v>
          </cell>
          <cell r="AF125">
            <v>16</v>
          </cell>
          <cell r="AG125">
            <v>64</v>
          </cell>
          <cell r="AH125">
            <v>15</v>
          </cell>
          <cell r="AI125">
            <v>59</v>
          </cell>
          <cell r="AJ125">
            <v>2428</v>
          </cell>
          <cell r="AK125">
            <v>10073</v>
          </cell>
          <cell r="AL125">
            <v>3</v>
          </cell>
          <cell r="AM125">
            <v>0</v>
          </cell>
          <cell r="AN125">
            <v>3</v>
          </cell>
          <cell r="AO125">
            <v>2</v>
          </cell>
          <cell r="AP125">
            <v>0</v>
          </cell>
          <cell r="AQ125">
            <v>4</v>
          </cell>
          <cell r="AR125">
            <v>0</v>
          </cell>
          <cell r="AS125">
            <v>0</v>
          </cell>
          <cell r="AT125">
            <v>3</v>
          </cell>
          <cell r="AU125">
            <v>0</v>
          </cell>
          <cell r="AV125">
            <v>0</v>
          </cell>
          <cell r="AW125">
            <v>0</v>
          </cell>
          <cell r="AX125">
            <v>1</v>
          </cell>
          <cell r="AY125">
            <v>16</v>
          </cell>
          <cell r="BA125">
            <v>0</v>
          </cell>
          <cell r="BB125">
            <v>0</v>
          </cell>
          <cell r="BC125">
            <v>0</v>
          </cell>
          <cell r="BD125">
            <v>0</v>
          </cell>
          <cell r="BE125">
            <v>0</v>
          </cell>
          <cell r="BF125">
            <v>0</v>
          </cell>
          <cell r="BG125">
            <v>0</v>
          </cell>
          <cell r="BH125">
            <v>0</v>
          </cell>
          <cell r="BI125">
            <v>0</v>
          </cell>
          <cell r="BJ125">
            <v>0</v>
          </cell>
          <cell r="BK125">
            <v>0</v>
          </cell>
          <cell r="BL125">
            <v>0</v>
          </cell>
          <cell r="BM125">
            <v>2428</v>
          </cell>
          <cell r="BN125">
            <v>2428</v>
          </cell>
          <cell r="BP125">
            <v>572</v>
          </cell>
          <cell r="BQ125">
            <v>3428</v>
          </cell>
          <cell r="BR125">
            <v>0</v>
          </cell>
          <cell r="BS125">
            <v>0</v>
          </cell>
        </row>
        <row r="126">
          <cell r="P126">
            <v>650</v>
          </cell>
          <cell r="AD126">
            <v>650</v>
          </cell>
          <cell r="AE126">
            <v>650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 Master List and Populat..."/>
      <sheetName val="Camp Master List and Popula (2"/>
      <sheetName val="Sheet1"/>
      <sheetName val="INFORMAL"/>
    </sheetNames>
    <sheetDataSet>
      <sheetData sheetId="0" refreshError="1"/>
      <sheetData sheetId="1" refreshError="1"/>
      <sheetData sheetId="2" refreshError="1"/>
      <sheetData sheetId="3" refreshError="1">
        <row r="2">
          <cell r="J2" t="str">
            <v>basra Modern IDP Camp</v>
          </cell>
          <cell r="L2" t="str">
            <v>5 Mile area</v>
          </cell>
          <cell r="M2" t="str">
            <v>Government/ Local Authorities</v>
          </cell>
          <cell r="O2" t="str">
            <v>No</v>
          </cell>
          <cell r="P2">
            <v>4</v>
          </cell>
          <cell r="Q2">
            <v>12</v>
          </cell>
          <cell r="R2">
            <v>4</v>
          </cell>
          <cell r="S2">
            <v>8</v>
          </cell>
          <cell r="T2">
            <v>12</v>
          </cell>
          <cell r="U2">
            <v>4</v>
          </cell>
          <cell r="V2">
            <v>0</v>
          </cell>
          <cell r="W2">
            <v>4</v>
          </cell>
        </row>
        <row r="3">
          <cell r="J3" t="str">
            <v>Al Zaytoon compound</v>
          </cell>
          <cell r="L3" t="str">
            <v>Al Ahamam area</v>
          </cell>
          <cell r="M3" t="str">
            <v>Government/ Local Authorities</v>
          </cell>
          <cell r="O3" t="str">
            <v>No</v>
          </cell>
          <cell r="P3">
            <v>95</v>
          </cell>
          <cell r="Q3">
            <v>561</v>
          </cell>
          <cell r="R3">
            <v>301</v>
          </cell>
          <cell r="S3">
            <v>260</v>
          </cell>
          <cell r="T3">
            <v>561</v>
          </cell>
          <cell r="U3">
            <v>323</v>
          </cell>
          <cell r="V3">
            <v>177</v>
          </cell>
          <cell r="W3">
            <v>146</v>
          </cell>
        </row>
        <row r="4">
          <cell r="J4" t="str">
            <v>Eyes of Missan</v>
          </cell>
          <cell r="M4" t="str">
            <v>Government/ Local Authorities</v>
          </cell>
          <cell r="O4" t="str">
            <v>No</v>
          </cell>
          <cell r="P4">
            <v>15</v>
          </cell>
          <cell r="Q4">
            <v>70</v>
          </cell>
          <cell r="R4">
            <v>40</v>
          </cell>
          <cell r="S4">
            <v>30</v>
          </cell>
          <cell r="T4">
            <v>70</v>
          </cell>
          <cell r="U4">
            <v>47</v>
          </cell>
          <cell r="V4">
            <v>28</v>
          </cell>
          <cell r="W4">
            <v>19</v>
          </cell>
        </row>
        <row r="5">
          <cell r="J5" t="str">
            <v>Al Hay al Jamei</v>
          </cell>
          <cell r="L5" t="str">
            <v>Al Rahma area</v>
          </cell>
          <cell r="M5" t="str">
            <v>Government/ Local Authorities</v>
          </cell>
          <cell r="O5" t="str">
            <v>No</v>
          </cell>
          <cell r="P5">
            <v>50</v>
          </cell>
          <cell r="Q5">
            <v>281</v>
          </cell>
          <cell r="R5">
            <v>140</v>
          </cell>
          <cell r="S5">
            <v>141</v>
          </cell>
          <cell r="T5">
            <v>281</v>
          </cell>
          <cell r="U5">
            <v>130</v>
          </cell>
          <cell r="V5">
            <v>64</v>
          </cell>
          <cell r="W5">
            <v>66</v>
          </cell>
        </row>
        <row r="6">
          <cell r="J6" t="str">
            <v>Ahil AlRamadi sector (BzBz 2)</v>
          </cell>
          <cell r="M6" t="str">
            <v>IOM</v>
          </cell>
          <cell r="O6" t="str">
            <v>No</v>
          </cell>
          <cell r="P6">
            <v>63</v>
          </cell>
          <cell r="Q6">
            <v>348</v>
          </cell>
          <cell r="R6">
            <v>201</v>
          </cell>
          <cell r="S6">
            <v>147</v>
          </cell>
          <cell r="T6">
            <v>348</v>
          </cell>
          <cell r="U6">
            <v>116</v>
          </cell>
          <cell r="V6">
            <v>67</v>
          </cell>
          <cell r="W6">
            <v>49</v>
          </cell>
        </row>
        <row r="7">
          <cell r="J7" t="str">
            <v>Sector 1 (BzBz 3)</v>
          </cell>
          <cell r="M7" t="str">
            <v>IOM</v>
          </cell>
          <cell r="O7" t="str">
            <v>No</v>
          </cell>
          <cell r="P7">
            <v>61</v>
          </cell>
          <cell r="Q7">
            <v>202</v>
          </cell>
          <cell r="R7">
            <v>152</v>
          </cell>
          <cell r="S7">
            <v>86</v>
          </cell>
          <cell r="T7">
            <v>238</v>
          </cell>
          <cell r="U7">
            <v>86</v>
          </cell>
          <cell r="V7">
            <v>61</v>
          </cell>
          <cell r="W7">
            <v>25</v>
          </cell>
        </row>
        <row r="8">
          <cell r="J8" t="str">
            <v>Sector 2 (BzBz 4)</v>
          </cell>
          <cell r="M8" t="str">
            <v>IOM</v>
          </cell>
          <cell r="O8" t="str">
            <v>No</v>
          </cell>
          <cell r="P8">
            <v>177</v>
          </cell>
          <cell r="Q8">
            <v>924</v>
          </cell>
          <cell r="R8">
            <v>546</v>
          </cell>
          <cell r="S8">
            <v>383</v>
          </cell>
          <cell r="T8">
            <v>929</v>
          </cell>
          <cell r="U8">
            <v>319</v>
          </cell>
          <cell r="V8">
            <v>190</v>
          </cell>
          <cell r="W8">
            <v>129</v>
          </cell>
        </row>
        <row r="9">
          <cell r="J9" t="str">
            <v>Al-Moelha (BzBz 7)</v>
          </cell>
          <cell r="M9" t="str">
            <v>IOM</v>
          </cell>
          <cell r="O9" t="str">
            <v>No</v>
          </cell>
          <cell r="P9">
            <v>191</v>
          </cell>
          <cell r="Q9">
            <v>1011</v>
          </cell>
          <cell r="R9">
            <v>593</v>
          </cell>
          <cell r="S9">
            <v>400</v>
          </cell>
          <cell r="T9">
            <v>993</v>
          </cell>
          <cell r="U9">
            <v>347</v>
          </cell>
          <cell r="V9">
            <v>201</v>
          </cell>
          <cell r="W9">
            <v>146</v>
          </cell>
        </row>
        <row r="10">
          <cell r="J10" t="str">
            <v>Sector 3 (BzBz 8)</v>
          </cell>
          <cell r="M10" t="str">
            <v>IOM</v>
          </cell>
          <cell r="O10" t="str">
            <v>No</v>
          </cell>
          <cell r="P10">
            <v>111</v>
          </cell>
          <cell r="Q10">
            <v>576</v>
          </cell>
          <cell r="R10">
            <v>342</v>
          </cell>
          <cell r="S10">
            <v>234</v>
          </cell>
          <cell r="T10">
            <v>576</v>
          </cell>
          <cell r="U10">
            <v>188</v>
          </cell>
          <cell r="V10">
            <v>127</v>
          </cell>
          <cell r="W10">
            <v>61</v>
          </cell>
        </row>
        <row r="11">
          <cell r="J11" t="str">
            <v>Sector 4 (BzBz 9)</v>
          </cell>
          <cell r="M11" t="str">
            <v>IOM</v>
          </cell>
          <cell r="O11" t="str">
            <v>No</v>
          </cell>
          <cell r="P11">
            <v>64</v>
          </cell>
          <cell r="Q11">
            <v>339</v>
          </cell>
          <cell r="R11">
            <v>208</v>
          </cell>
          <cell r="S11">
            <v>132</v>
          </cell>
          <cell r="T11">
            <v>340</v>
          </cell>
          <cell r="U11">
            <v>115</v>
          </cell>
          <cell r="V11">
            <v>73</v>
          </cell>
          <cell r="W11">
            <v>42</v>
          </cell>
        </row>
        <row r="12">
          <cell r="J12" t="str">
            <v>Boslimans sector (BzBz 10)</v>
          </cell>
          <cell r="M12" t="str">
            <v>IOM</v>
          </cell>
          <cell r="O12" t="str">
            <v>No</v>
          </cell>
          <cell r="P12">
            <v>54</v>
          </cell>
          <cell r="Q12">
            <v>310</v>
          </cell>
          <cell r="R12">
            <v>193</v>
          </cell>
          <cell r="S12">
            <v>117</v>
          </cell>
          <cell r="T12">
            <v>310</v>
          </cell>
          <cell r="U12">
            <v>47</v>
          </cell>
          <cell r="V12">
            <v>35</v>
          </cell>
          <cell r="W12">
            <v>12</v>
          </cell>
        </row>
        <row r="13">
          <cell r="J13" t="str">
            <v>Al-Khamseen (BzBz 11)</v>
          </cell>
          <cell r="M13" t="str">
            <v>IOM</v>
          </cell>
          <cell r="O13" t="str">
            <v>No</v>
          </cell>
          <cell r="P13">
            <v>24</v>
          </cell>
          <cell r="Q13">
            <v>132</v>
          </cell>
          <cell r="R13">
            <v>65</v>
          </cell>
          <cell r="S13">
            <v>52</v>
          </cell>
          <cell r="T13">
            <v>117</v>
          </cell>
          <cell r="U13">
            <v>32</v>
          </cell>
          <cell r="V13">
            <v>19</v>
          </cell>
          <cell r="W13">
            <v>13</v>
          </cell>
        </row>
        <row r="14">
          <cell r="J14" t="str">
            <v>Albu Jwad (BzBz 13)</v>
          </cell>
          <cell r="M14" t="str">
            <v>IOM</v>
          </cell>
          <cell r="O14" t="str">
            <v>No</v>
          </cell>
          <cell r="P14">
            <v>119</v>
          </cell>
          <cell r="Q14">
            <v>611</v>
          </cell>
          <cell r="R14">
            <v>385</v>
          </cell>
          <cell r="S14">
            <v>245</v>
          </cell>
          <cell r="T14">
            <v>630</v>
          </cell>
          <cell r="U14">
            <v>210</v>
          </cell>
          <cell r="V14">
            <v>142</v>
          </cell>
          <cell r="W14">
            <v>68</v>
          </cell>
        </row>
        <row r="15">
          <cell r="J15" t="str">
            <v>Al Bojar sector (BzBz 14)</v>
          </cell>
          <cell r="M15" t="str">
            <v>IOM</v>
          </cell>
          <cell r="O15" t="str">
            <v>No</v>
          </cell>
          <cell r="P15">
            <v>91</v>
          </cell>
          <cell r="Q15">
            <v>523</v>
          </cell>
          <cell r="R15">
            <v>303</v>
          </cell>
          <cell r="S15">
            <v>215</v>
          </cell>
          <cell r="T15">
            <v>518</v>
          </cell>
          <cell r="U15">
            <v>181</v>
          </cell>
          <cell r="V15">
            <v>106</v>
          </cell>
          <cell r="W15">
            <v>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D8AE-A2EF-4017-BED7-BDBB603E985F}">
  <sheetPr>
    <tabColor rgb="FF0070C0"/>
  </sheetPr>
  <dimension ref="A1:AN138"/>
  <sheetViews>
    <sheetView tabSelected="1" zoomScaleNormal="100" workbookViewId="0">
      <pane ySplit="7" topLeftCell="A63" activePane="bottomLeft" state="frozen"/>
      <selection pane="bottomLeft" activeCell="I65" sqref="I65:Y65"/>
    </sheetView>
  </sheetViews>
  <sheetFormatPr defaultColWidth="8.85546875" defaultRowHeight="16.5" x14ac:dyDescent="0.3"/>
  <cols>
    <col min="1" max="1" width="3.85546875" style="1" customWidth="1"/>
    <col min="2" max="2" width="4.140625" style="62" customWidth="1"/>
    <col min="3" max="3" width="6.42578125" style="62" customWidth="1"/>
    <col min="4" max="4" width="9.85546875" style="62" bestFit="1" customWidth="1"/>
    <col min="5" max="5" width="10.28515625" style="62" customWidth="1"/>
    <col min="6" max="6" width="19.42578125" style="63" customWidth="1"/>
    <col min="7" max="7" width="20.42578125" style="63" customWidth="1"/>
    <col min="8" max="8" width="12.42578125" style="63" customWidth="1"/>
    <col min="9" max="9" width="7.85546875" style="62" customWidth="1"/>
    <col min="10" max="10" width="8.140625" style="62" customWidth="1"/>
    <col min="11" max="11" width="7.85546875" style="62" customWidth="1"/>
    <col min="12" max="12" width="7.5703125" style="62" customWidth="1"/>
    <col min="13" max="13" width="7.42578125" style="62" customWidth="1"/>
    <col min="14" max="14" width="10.42578125" style="62" customWidth="1"/>
    <col min="15" max="15" width="11.85546875" style="62" customWidth="1"/>
    <col min="16" max="16" width="13.5703125" style="62" customWidth="1"/>
    <col min="17" max="17" width="9.42578125" style="62" customWidth="1"/>
    <col min="18" max="18" width="8.5703125" style="62" customWidth="1"/>
    <col min="19" max="19" width="7.5703125" style="62" customWidth="1"/>
    <col min="20" max="21" width="8.85546875" style="62" customWidth="1"/>
    <col min="22" max="22" width="9.5703125" style="62" customWidth="1"/>
    <col min="23" max="23" width="7.85546875" style="1" customWidth="1"/>
    <col min="24" max="25" width="7.5703125" style="1" customWidth="1"/>
    <col min="26" max="40" width="8.85546875" style="1"/>
    <col min="41" max="16384" width="8.85546875" style="62"/>
  </cols>
  <sheetData>
    <row r="1" spans="2:38" s="1" customFormat="1" x14ac:dyDescent="0.3">
      <c r="F1" s="2"/>
      <c r="G1" s="2"/>
      <c r="H1" s="2"/>
      <c r="R1" s="3"/>
      <c r="S1" s="4" t="s">
        <v>0</v>
      </c>
      <c r="T1" s="5"/>
      <c r="U1" s="5"/>
      <c r="V1" s="5"/>
      <c r="W1" s="5"/>
      <c r="X1" s="5"/>
      <c r="Y1" s="5"/>
    </row>
    <row r="2" spans="2:38" s="1" customFormat="1" ht="23.25" x14ac:dyDescent="0.35">
      <c r="F2" s="6" t="s">
        <v>1</v>
      </c>
      <c r="R2" s="7" t="s">
        <v>2</v>
      </c>
      <c r="S2" s="8" t="s">
        <v>3</v>
      </c>
      <c r="T2" s="5"/>
      <c r="U2" s="5"/>
      <c r="V2" s="5"/>
      <c r="W2" s="5"/>
      <c r="X2" s="5"/>
      <c r="Y2" s="5"/>
    </row>
    <row r="3" spans="2:38" s="1" customFormat="1" ht="24" customHeight="1" x14ac:dyDescent="0.35">
      <c r="G3" s="6"/>
      <c r="H3" s="2"/>
      <c r="R3" s="71" t="s">
        <v>4</v>
      </c>
      <c r="S3" s="71"/>
      <c r="T3" s="71"/>
      <c r="U3" s="71"/>
      <c r="V3" s="71"/>
      <c r="W3" s="71"/>
      <c r="X3" s="71"/>
      <c r="Y3" s="71"/>
    </row>
    <row r="4" spans="2:38" s="1" customFormat="1" ht="12" customHeight="1" x14ac:dyDescent="0.3">
      <c r="F4" s="2"/>
      <c r="G4" s="2"/>
      <c r="H4" s="2"/>
      <c r="N4" s="9"/>
      <c r="O4" s="9"/>
      <c r="P4" s="9"/>
      <c r="Q4" s="9"/>
      <c r="R4" s="72" t="s">
        <v>5</v>
      </c>
      <c r="S4" s="72"/>
      <c r="T4" s="72"/>
      <c r="U4" s="72"/>
      <c r="V4" s="72"/>
      <c r="W4" s="72"/>
      <c r="X4" s="72"/>
      <c r="Y4" s="72"/>
    </row>
    <row r="5" spans="2:38" s="1" customFormat="1" ht="20.85" customHeight="1" thickBot="1" x14ac:dyDescent="0.35">
      <c r="G5" s="2"/>
      <c r="H5" s="2"/>
      <c r="L5" s="10"/>
      <c r="M5" s="10"/>
      <c r="N5" s="10"/>
      <c r="O5" s="10"/>
      <c r="P5" s="10"/>
      <c r="Q5" s="10"/>
      <c r="R5" s="73"/>
      <c r="S5" s="73"/>
      <c r="T5" s="73"/>
      <c r="U5" s="73"/>
      <c r="V5" s="73"/>
      <c r="W5" s="73"/>
      <c r="X5" s="73"/>
      <c r="Y5" s="73"/>
    </row>
    <row r="6" spans="2:38" ht="14.85" customHeight="1" thickBot="1" x14ac:dyDescent="0.35">
      <c r="B6" s="70" t="s">
        <v>6</v>
      </c>
      <c r="C6" s="68"/>
      <c r="D6" s="68"/>
      <c r="E6" s="68"/>
      <c r="F6" s="68"/>
      <c r="G6" s="68"/>
      <c r="H6" s="69"/>
      <c r="I6" s="70" t="s">
        <v>7</v>
      </c>
      <c r="J6" s="68"/>
      <c r="K6" s="68"/>
      <c r="L6" s="69"/>
      <c r="M6" s="70" t="s">
        <v>8</v>
      </c>
      <c r="N6" s="68"/>
      <c r="O6" s="68"/>
      <c r="P6" s="68"/>
      <c r="Q6" s="68"/>
      <c r="R6" s="69"/>
      <c r="S6" s="70" t="s">
        <v>9</v>
      </c>
      <c r="T6" s="68"/>
      <c r="U6" s="68"/>
      <c r="V6" s="69"/>
      <c r="W6" s="70" t="s">
        <v>10</v>
      </c>
      <c r="X6" s="68"/>
      <c r="Y6" s="68"/>
    </row>
    <row r="7" spans="2:38" ht="63" customHeight="1" thickBot="1" x14ac:dyDescent="0.35">
      <c r="B7" s="11" t="s">
        <v>11</v>
      </c>
      <c r="C7" s="12" t="s">
        <v>12</v>
      </c>
      <c r="D7" s="12" t="s">
        <v>13</v>
      </c>
      <c r="E7" s="12" t="s">
        <v>14</v>
      </c>
      <c r="F7" s="12" t="s">
        <v>15</v>
      </c>
      <c r="G7" s="12" t="s">
        <v>16</v>
      </c>
      <c r="H7" s="12" t="s">
        <v>17</v>
      </c>
      <c r="I7" s="12" t="s">
        <v>18</v>
      </c>
      <c r="J7" s="12" t="s">
        <v>19</v>
      </c>
      <c r="K7" s="12" t="s">
        <v>20</v>
      </c>
      <c r="L7" s="12" t="s">
        <v>21</v>
      </c>
      <c r="M7" s="12" t="s">
        <v>22</v>
      </c>
      <c r="N7" s="12" t="s">
        <v>23</v>
      </c>
      <c r="O7" s="12" t="s">
        <v>24</v>
      </c>
      <c r="P7" s="12" t="s">
        <v>25</v>
      </c>
      <c r="Q7" s="12" t="s">
        <v>26</v>
      </c>
      <c r="R7" s="12" t="s">
        <v>27</v>
      </c>
      <c r="S7" s="12" t="s">
        <v>28</v>
      </c>
      <c r="T7" s="12" t="s">
        <v>29</v>
      </c>
      <c r="U7" s="12" t="s">
        <v>30</v>
      </c>
      <c r="V7" s="13" t="s">
        <v>31</v>
      </c>
      <c r="W7" s="12" t="s">
        <v>32</v>
      </c>
      <c r="X7" s="12" t="s">
        <v>33</v>
      </c>
      <c r="Y7" s="12" t="s">
        <v>34</v>
      </c>
    </row>
    <row r="8" spans="2:38" ht="18" customHeight="1" x14ac:dyDescent="0.3">
      <c r="B8" s="14">
        <v>1</v>
      </c>
      <c r="C8" s="15" t="s">
        <v>35</v>
      </c>
      <c r="D8" s="16" t="s">
        <v>36</v>
      </c>
      <c r="E8" s="16" t="s">
        <v>37</v>
      </c>
      <c r="F8" s="64" t="s">
        <v>38</v>
      </c>
      <c r="G8" s="17" t="s">
        <v>39</v>
      </c>
      <c r="H8" s="18" t="s">
        <v>40</v>
      </c>
      <c r="I8" s="3"/>
      <c r="J8" s="3"/>
      <c r="K8" s="3"/>
      <c r="L8" s="3"/>
      <c r="M8" s="3"/>
      <c r="N8" s="3"/>
      <c r="O8" s="3"/>
      <c r="P8" s="3"/>
      <c r="Q8" s="3"/>
      <c r="R8" s="3"/>
      <c r="S8" s="3"/>
      <c r="T8" s="3"/>
      <c r="U8" s="3"/>
      <c r="V8" s="19"/>
      <c r="W8" s="20"/>
      <c r="X8" s="3"/>
      <c r="Y8" s="19"/>
    </row>
    <row r="9" spans="2:38" ht="18" customHeight="1" x14ac:dyDescent="0.3">
      <c r="B9" s="21">
        <v>2</v>
      </c>
      <c r="C9" s="15" t="s">
        <v>35</v>
      </c>
      <c r="D9" s="22" t="s">
        <v>36</v>
      </c>
      <c r="E9" s="22" t="s">
        <v>37</v>
      </c>
      <c r="F9" s="65"/>
      <c r="G9" s="23" t="s">
        <v>41</v>
      </c>
      <c r="H9" s="24" t="s">
        <v>42</v>
      </c>
      <c r="I9" s="22">
        <f>VLOOKUP($G9,[1]NumberLocations!$H$2:$BS$117,8,0)</f>
        <v>84</v>
      </c>
      <c r="J9" s="22">
        <f>VLOOKUP($G9,[1]NumberLocations!$H$2:$BS$117,9,0)</f>
        <v>170</v>
      </c>
      <c r="K9" s="22">
        <f>VLOOKUP($G9,[1]NumberLocations!$H$2:$BS$117,10,0)</f>
        <v>91</v>
      </c>
      <c r="L9" s="22">
        <f>VLOOKUP($G9,[1]NumberLocations!$H$2:$BS$117,11,0)</f>
        <v>79</v>
      </c>
      <c r="M9" s="22">
        <f>VLOOKUP($G9,[1]NumberLocations!$H$2:$BS$117,25,0)</f>
        <v>0</v>
      </c>
      <c r="N9" s="22">
        <f>VLOOKUP($G9,[1]NumberLocations!$H$2:$BS$117,26,0)</f>
        <v>0</v>
      </c>
      <c r="O9" s="22">
        <f>VLOOKUP($G9,[1]NumberLocations!$H$2:$BS$117,27,0)</f>
        <v>0</v>
      </c>
      <c r="P9" s="22">
        <f>VLOOKUP($G9,[1]NumberLocations!$H$2:$BS$117,28,0)</f>
        <v>0</v>
      </c>
      <c r="Q9" s="22">
        <f>VLOOKUP($G9,[1]NumberLocations!$H$2:$BS$117,29,0)</f>
        <v>0</v>
      </c>
      <c r="R9" s="22">
        <f>VLOOKUP($G9,[1]NumberLocations!$H$2:$BS$117,30,0)</f>
        <v>0</v>
      </c>
      <c r="S9" s="22">
        <f>VLOOKUP($G9,[1]NumberLocations!$H$2:$BS$117,61,0)</f>
        <v>86</v>
      </c>
      <c r="T9" s="22">
        <f>VLOOKUP($G9,[1]NumberLocations!$H$2:$BS$117,62,0)</f>
        <v>177</v>
      </c>
      <c r="U9" s="22">
        <f>VLOOKUP($G9,[1]NumberLocations!$H$2:$BS$117,63,0)</f>
        <v>1</v>
      </c>
      <c r="V9" s="25">
        <f>VLOOKUP($G9,[1]NumberLocations!$H$2:$BS$117,64,0)</f>
        <v>0</v>
      </c>
      <c r="W9" s="22">
        <f>VLOOKUP($G9,[1]NumberLocations!$H$2:$BS$117,13,0)</f>
        <v>37</v>
      </c>
      <c r="X9" s="22">
        <f>VLOOKUP($G9,[1]NumberLocations!$H$2:$BS$117,16,0)</f>
        <v>127</v>
      </c>
      <c r="Y9" s="25">
        <f>VLOOKUP($G9,[1]NumberLocations!$H$2:$BS$117,19,0)</f>
        <v>6</v>
      </c>
    </row>
    <row r="10" spans="2:38" ht="18" customHeight="1" x14ac:dyDescent="0.3">
      <c r="B10" s="21">
        <v>3</v>
      </c>
      <c r="C10" s="15" t="s">
        <v>35</v>
      </c>
      <c r="D10" s="22" t="s">
        <v>36</v>
      </c>
      <c r="E10" s="22" t="s">
        <v>37</v>
      </c>
      <c r="F10" s="65"/>
      <c r="G10" s="23" t="s">
        <v>43</v>
      </c>
      <c r="H10" s="24" t="s">
        <v>44</v>
      </c>
      <c r="I10" s="3"/>
      <c r="J10" s="3"/>
      <c r="K10" s="3"/>
      <c r="L10" s="3"/>
      <c r="M10" s="3"/>
      <c r="N10" s="3"/>
      <c r="O10" s="3"/>
      <c r="P10" s="3"/>
      <c r="Q10" s="3"/>
      <c r="R10" s="3"/>
      <c r="S10" s="3"/>
      <c r="T10" s="3"/>
      <c r="U10" s="19"/>
      <c r="V10" s="20"/>
      <c r="W10" s="3"/>
      <c r="X10" s="19"/>
      <c r="Y10" s="19"/>
    </row>
    <row r="11" spans="2:38" ht="18" customHeight="1" x14ac:dyDescent="0.3">
      <c r="B11" s="21">
        <v>4</v>
      </c>
      <c r="C11" s="15" t="s">
        <v>35</v>
      </c>
      <c r="D11" s="22" t="s">
        <v>36</v>
      </c>
      <c r="E11" s="22" t="s">
        <v>37</v>
      </c>
      <c r="F11" s="65"/>
      <c r="G11" s="23" t="s">
        <v>45</v>
      </c>
      <c r="H11" s="24" t="s">
        <v>46</v>
      </c>
      <c r="I11" s="22">
        <f>VLOOKUP($G11,[1]NumberLocations!$H$2:$BS$117,8,0)</f>
        <v>64</v>
      </c>
      <c r="J11" s="22">
        <f>VLOOKUP($G11,[1]NumberLocations!$H$2:$BS$117,9,0)</f>
        <v>291</v>
      </c>
      <c r="K11" s="22">
        <f>VLOOKUP($G11,[1]NumberLocations!$H$2:$BS$117,10,0)</f>
        <v>184</v>
      </c>
      <c r="L11" s="22">
        <f>VLOOKUP($G11,[1]NumberLocations!$H$2:$BS$117,11,0)</f>
        <v>107</v>
      </c>
      <c r="M11" s="22">
        <f>VLOOKUP($G11,[1]NumberLocations!$H$2:$BS$117,25,0)</f>
        <v>0</v>
      </c>
      <c r="N11" s="22">
        <f>VLOOKUP($G11,[1]NumberLocations!$H$2:$BS$117,26,0)</f>
        <v>0</v>
      </c>
      <c r="O11" s="22">
        <f>VLOOKUP($G11,[1]NumberLocations!$H$2:$BS$117,27,0)</f>
        <v>0</v>
      </c>
      <c r="P11" s="22">
        <f>VLOOKUP($G11,[1]NumberLocations!$H$2:$BS$117,28,0)</f>
        <v>0</v>
      </c>
      <c r="Q11" s="22">
        <f>VLOOKUP($G11,[1]NumberLocations!$H$2:$BS$117,29,0)</f>
        <v>0</v>
      </c>
      <c r="R11" s="22">
        <f>VLOOKUP($G11,[1]NumberLocations!$H$2:$BS$117,30,0)</f>
        <v>0</v>
      </c>
      <c r="S11" s="22">
        <f>VLOOKUP($G11,[1]NumberLocations!$H$2:$BS$117,61,0)</f>
        <v>70</v>
      </c>
      <c r="T11" s="22">
        <f>VLOOKUP($G11,[1]NumberLocations!$H$2:$BS$117,62,0)</f>
        <v>134</v>
      </c>
      <c r="U11" s="22">
        <f>VLOOKUP($G11,[1]NumberLocations!$H$2:$BS$117,63,0)</f>
        <v>1</v>
      </c>
      <c r="V11" s="25">
        <f>VLOOKUP($G11,[1]NumberLocations!$H$2:$BS$117,64,0)</f>
        <v>0</v>
      </c>
      <c r="W11" s="22">
        <f>VLOOKUP($G11,[1]NumberLocations!$H$2:$BS$117,13,0)</f>
        <v>63</v>
      </c>
      <c r="X11" s="22">
        <f>VLOOKUP($G11,[1]NumberLocations!$H$2:$BS$117,16,0)</f>
        <v>215</v>
      </c>
      <c r="Y11" s="25">
        <f>VLOOKUP($G11,[1]NumberLocations!$H$2:$BS$117,19,0)</f>
        <v>13</v>
      </c>
    </row>
    <row r="12" spans="2:38" ht="18" customHeight="1" x14ac:dyDescent="0.3">
      <c r="B12" s="21">
        <v>5</v>
      </c>
      <c r="C12" s="15" t="s">
        <v>35</v>
      </c>
      <c r="D12" s="22" t="s">
        <v>36</v>
      </c>
      <c r="E12" s="22" t="s">
        <v>37</v>
      </c>
      <c r="F12" s="65"/>
      <c r="G12" s="23" t="s">
        <v>47</v>
      </c>
      <c r="H12" s="24" t="s">
        <v>48</v>
      </c>
      <c r="I12" s="3"/>
      <c r="J12" s="3"/>
      <c r="K12" s="3"/>
      <c r="L12" s="3"/>
      <c r="M12" s="3"/>
      <c r="N12" s="3"/>
      <c r="O12" s="3"/>
      <c r="P12" s="3"/>
      <c r="Q12" s="3"/>
      <c r="R12" s="3"/>
      <c r="S12" s="3"/>
      <c r="T12" s="3"/>
      <c r="U12" s="19"/>
      <c r="V12" s="20"/>
      <c r="W12" s="3"/>
      <c r="X12" s="19"/>
      <c r="Y12" s="19"/>
    </row>
    <row r="13" spans="2:38" ht="18" customHeight="1" x14ac:dyDescent="0.3">
      <c r="B13" s="21">
        <v>6</v>
      </c>
      <c r="C13" s="15" t="s">
        <v>35</v>
      </c>
      <c r="D13" s="22" t="s">
        <v>36</v>
      </c>
      <c r="E13" s="22" t="s">
        <v>37</v>
      </c>
      <c r="F13" s="65"/>
      <c r="G13" s="23" t="s">
        <v>49</v>
      </c>
      <c r="H13" s="24" t="s">
        <v>50</v>
      </c>
      <c r="I13" s="22">
        <f>VLOOKUP($G13,[1]NumberLocations!$H$2:$BS$117,8,0)</f>
        <v>63</v>
      </c>
      <c r="J13" s="22">
        <f>VLOOKUP($G13,[1]NumberLocations!$H$2:$BS$117,9,0)</f>
        <v>168</v>
      </c>
      <c r="K13" s="22">
        <f>VLOOKUP($G13,[1]NumberLocations!$H$2:$BS$117,10,0)</f>
        <v>96</v>
      </c>
      <c r="L13" s="22">
        <f>VLOOKUP($G13,[1]NumberLocations!$H$2:$BS$117,11,0)</f>
        <v>72</v>
      </c>
      <c r="M13" s="22">
        <f>VLOOKUP($G13,[1]NumberLocations!$H$2:$BS$117,25,0)</f>
        <v>0</v>
      </c>
      <c r="N13" s="22">
        <f>VLOOKUP($G13,[1]NumberLocations!$H$2:$BS$117,26,0)</f>
        <v>0</v>
      </c>
      <c r="O13" s="22">
        <f>VLOOKUP($G13,[1]NumberLocations!$H$2:$BS$117,27,0)</f>
        <v>0</v>
      </c>
      <c r="P13" s="22">
        <f>VLOOKUP($G13,[1]NumberLocations!$H$2:$BS$117,28,0)</f>
        <v>0</v>
      </c>
      <c r="Q13" s="22">
        <f>VLOOKUP($G13,[1]NumberLocations!$H$2:$BS$117,29,0)</f>
        <v>0</v>
      </c>
      <c r="R13" s="22">
        <f>VLOOKUP($G13,[1]NumberLocations!$H$2:$BS$117,30,0)</f>
        <v>0</v>
      </c>
      <c r="S13" s="22">
        <f>VLOOKUP($G13,[1]NumberLocations!$H$2:$BS$117,61,0)</f>
        <v>66</v>
      </c>
      <c r="T13" s="22">
        <f>VLOOKUP($G13,[1]NumberLocations!$H$2:$BS$117,62,0)</f>
        <v>179</v>
      </c>
      <c r="U13" s="22">
        <f>VLOOKUP($G13,[1]NumberLocations!$H$2:$BS$117,63,0)</f>
        <v>33</v>
      </c>
      <c r="V13" s="25">
        <f>VLOOKUP($G13,[1]NumberLocations!$H$2:$BS$117,64,0)</f>
        <v>0</v>
      </c>
      <c r="W13" s="22">
        <f>VLOOKUP($G13,[1]NumberLocations!$H$2:$BS$117,13,0)</f>
        <v>37</v>
      </c>
      <c r="X13" s="22">
        <f>VLOOKUP($G13,[1]NumberLocations!$H$2:$BS$117,16,0)</f>
        <v>126</v>
      </c>
      <c r="Y13" s="25">
        <f>VLOOKUP($G13,[1]NumberLocations!$H$2:$BS$117,19,0)</f>
        <v>5</v>
      </c>
    </row>
    <row r="14" spans="2:38" ht="18" customHeight="1" x14ac:dyDescent="0.3">
      <c r="B14" s="21">
        <v>7</v>
      </c>
      <c r="C14" s="15" t="s">
        <v>35</v>
      </c>
      <c r="D14" s="22" t="s">
        <v>36</v>
      </c>
      <c r="E14" s="22" t="s">
        <v>51</v>
      </c>
      <c r="F14" s="65"/>
      <c r="G14" s="23" t="s">
        <v>52</v>
      </c>
      <c r="H14" s="24" t="s">
        <v>53</v>
      </c>
      <c r="I14" s="22">
        <f>VLOOKUP($G14,[1]NumberLocations!$H$2:$BS$117,8,0)</f>
        <v>116</v>
      </c>
      <c r="J14" s="22">
        <f>VLOOKUP($G14,[1]NumberLocations!$H$2:$BS$117,9,0)</f>
        <v>642</v>
      </c>
      <c r="K14" s="22">
        <f>VLOOKUP($G14,[1]NumberLocations!$H$2:$BS$117,10,0)</f>
        <v>317</v>
      </c>
      <c r="L14" s="22">
        <f>VLOOKUP($G14,[1]NumberLocations!$H$2:$BS$117,11,0)</f>
        <v>325</v>
      </c>
      <c r="M14" s="22">
        <f>VLOOKUP($G14,[1]NumberLocations!$H$2:$BS$117,25,0)</f>
        <v>0</v>
      </c>
      <c r="N14" s="22">
        <f>VLOOKUP($G14,[1]NumberLocations!$H$2:$BS$117,26,0)</f>
        <v>0</v>
      </c>
      <c r="O14" s="22">
        <f>VLOOKUP($G14,[1]NumberLocations!$H$2:$BS$117,27,0)</f>
        <v>0</v>
      </c>
      <c r="P14" s="22">
        <f>VLOOKUP($G14,[1]NumberLocations!$H$2:$BS$117,28,0)</f>
        <v>0</v>
      </c>
      <c r="Q14" s="22">
        <f>VLOOKUP($G14,[1]NumberLocations!$H$2:$BS$117,29,0)</f>
        <v>0</v>
      </c>
      <c r="R14" s="22">
        <f>VLOOKUP($G14,[1]NumberLocations!$H$2:$BS$117,30,0)</f>
        <v>0</v>
      </c>
      <c r="S14" s="22">
        <f>VLOOKUP($G14,[1]NumberLocations!$H$2:$BS$117,61,0)</f>
        <v>128</v>
      </c>
      <c r="T14" s="22">
        <f>VLOOKUP($G14,[1]NumberLocations!$H$2:$BS$117,62,0)</f>
        <v>215</v>
      </c>
      <c r="U14" s="22">
        <f>VLOOKUP($G14,[1]NumberLocations!$H$2:$BS$117,63,0)</f>
        <v>0</v>
      </c>
      <c r="V14" s="25">
        <f>VLOOKUP($G14,[1]NumberLocations!$H$2:$BS$117,64,0)</f>
        <v>0</v>
      </c>
      <c r="W14" s="22">
        <f>VLOOKUP($G14,[1]NumberLocations!$H$2:$BS$117,13,0)</f>
        <v>177</v>
      </c>
      <c r="X14" s="22">
        <f>VLOOKUP($G14,[1]NumberLocations!$H$2:$BS$117,16,0)</f>
        <v>445</v>
      </c>
      <c r="Y14" s="25">
        <f>VLOOKUP($G14,[1]NumberLocations!$H$2:$BS$117,19,0)</f>
        <v>20</v>
      </c>
    </row>
    <row r="15" spans="2:38" s="1" customFormat="1" ht="18" customHeight="1" x14ac:dyDescent="0.3">
      <c r="B15" s="21">
        <v>8</v>
      </c>
      <c r="C15" s="15" t="s">
        <v>35</v>
      </c>
      <c r="D15" s="22" t="s">
        <v>36</v>
      </c>
      <c r="E15" s="22" t="s">
        <v>51</v>
      </c>
      <c r="F15" s="65"/>
      <c r="G15" s="23" t="s">
        <v>54</v>
      </c>
      <c r="H15" s="24" t="s">
        <v>55</v>
      </c>
      <c r="I15" s="22">
        <f>VLOOKUP($G15,[1]NumberLocations!$H$2:$BS$117,8,0)</f>
        <v>50</v>
      </c>
      <c r="J15" s="22">
        <f>VLOOKUP($G15,[1]NumberLocations!$H$2:$BS$117,9,0)</f>
        <v>424</v>
      </c>
      <c r="K15" s="22">
        <f>VLOOKUP($G15,[1]NumberLocations!$H$2:$BS$117,10,0)</f>
        <v>202</v>
      </c>
      <c r="L15" s="22">
        <f>VLOOKUP($G15,[1]NumberLocations!$H$2:$BS$117,11,0)</f>
        <v>222</v>
      </c>
      <c r="M15" s="22">
        <f>VLOOKUP($G15,[1]NumberLocations!$H$2:$BS$117,25,0)</f>
        <v>0</v>
      </c>
      <c r="N15" s="22">
        <f>VLOOKUP($G15,[1]NumberLocations!$H$2:$BS$117,26,0)</f>
        <v>0</v>
      </c>
      <c r="O15" s="22">
        <f>VLOOKUP($G15,[1]NumberLocations!$H$2:$BS$117,27,0)</f>
        <v>0</v>
      </c>
      <c r="P15" s="22">
        <f>VLOOKUP($G15,[1]NumberLocations!$H$2:$BS$117,28,0)</f>
        <v>0</v>
      </c>
      <c r="Q15" s="22">
        <f>VLOOKUP($G15,[1]NumberLocations!$H$2:$BS$117,29,0)</f>
        <v>0</v>
      </c>
      <c r="R15" s="22">
        <f>VLOOKUP($G15,[1]NumberLocations!$H$2:$BS$117,30,0)</f>
        <v>0</v>
      </c>
      <c r="S15" s="22">
        <f>VLOOKUP($G15,[1]NumberLocations!$H$2:$BS$117,61,0)</f>
        <v>56</v>
      </c>
      <c r="T15" s="22">
        <f>VLOOKUP($G15,[1]NumberLocations!$H$2:$BS$117,62,0)</f>
        <v>224</v>
      </c>
      <c r="U15" s="22">
        <f>VLOOKUP($G15,[1]NumberLocations!$H$2:$BS$117,63,0)</f>
        <v>13</v>
      </c>
      <c r="V15" s="25">
        <f>VLOOKUP($G15,[1]NumberLocations!$H$2:$BS$117,64,0)</f>
        <v>0</v>
      </c>
      <c r="W15" s="22">
        <f>VLOOKUP($G15,[1]NumberLocations!$H$2:$BS$117,13,0)</f>
        <v>120</v>
      </c>
      <c r="X15" s="22">
        <f>VLOOKUP($G15,[1]NumberLocations!$H$2:$BS$117,16,0)</f>
        <v>295</v>
      </c>
      <c r="Y15" s="25">
        <f>VLOOKUP($G15,[1]NumberLocations!$H$2:$BS$117,19,0)</f>
        <v>9</v>
      </c>
    </row>
    <row r="16" spans="2:38" s="1" customFormat="1" ht="18" customHeight="1" x14ac:dyDescent="0.3">
      <c r="B16" s="21">
        <v>9</v>
      </c>
      <c r="C16" s="15" t="s">
        <v>35</v>
      </c>
      <c r="D16" s="22" t="s">
        <v>36</v>
      </c>
      <c r="E16" s="22" t="s">
        <v>51</v>
      </c>
      <c r="F16" s="65"/>
      <c r="G16" s="23" t="s">
        <v>56</v>
      </c>
      <c r="H16" s="24" t="s">
        <v>57</v>
      </c>
      <c r="I16" s="22">
        <f>VLOOKUP($G16,[1]NumberLocations!$H$2:$BS$117,8,0)</f>
        <v>45</v>
      </c>
      <c r="J16" s="22">
        <f>VLOOKUP($G16,[1]NumberLocations!$H$2:$BS$117,9,0)</f>
        <v>330</v>
      </c>
      <c r="K16" s="22">
        <f>VLOOKUP($G16,[1]NumberLocations!$H$2:$BS$117,10,0)</f>
        <v>173</v>
      </c>
      <c r="L16" s="22">
        <f>VLOOKUP($G16,[1]NumberLocations!$H$2:$BS$117,11,0)</f>
        <v>157</v>
      </c>
      <c r="M16" s="22">
        <f>VLOOKUP($G16,[1]NumberLocations!$H$2:$BS$117,25,0)</f>
        <v>0</v>
      </c>
      <c r="N16" s="22">
        <f>VLOOKUP($G16,[1]NumberLocations!$H$2:$BS$117,26,0)</f>
        <v>0</v>
      </c>
      <c r="O16" s="22">
        <f>VLOOKUP($G16,[1]NumberLocations!$H$2:$BS$117,27,0)</f>
        <v>0</v>
      </c>
      <c r="P16" s="22">
        <f>VLOOKUP($G16,[1]NumberLocations!$H$2:$BS$117,28,0)</f>
        <v>0</v>
      </c>
      <c r="Q16" s="22">
        <f>VLOOKUP($G16,[1]NumberLocations!$H$2:$BS$117,29,0)</f>
        <v>0</v>
      </c>
      <c r="R16" s="22">
        <f>VLOOKUP($G16,[1]NumberLocations!$H$2:$BS$117,30,0)</f>
        <v>0</v>
      </c>
      <c r="S16" s="22">
        <f>VLOOKUP($G16,[1]NumberLocations!$H$2:$BS$117,61,0)</f>
        <v>45</v>
      </c>
      <c r="T16" s="22">
        <f>VLOOKUP($G16,[1]NumberLocations!$H$2:$BS$117,62,0)</f>
        <v>291</v>
      </c>
      <c r="U16" s="22">
        <f>VLOOKUP($G16,[1]NumberLocations!$H$2:$BS$117,63,0)</f>
        <v>130</v>
      </c>
      <c r="V16" s="25">
        <f>VLOOKUP($G16,[1]NumberLocations!$H$2:$BS$117,64,0)</f>
        <v>0</v>
      </c>
      <c r="W16" s="22">
        <f>VLOOKUP($G16,[1]NumberLocations!$H$2:$BS$117,13,0)</f>
        <v>76</v>
      </c>
      <c r="X16" s="22">
        <f>VLOOKUP($G16,[1]NumberLocations!$H$2:$BS$117,16,0)</f>
        <v>250</v>
      </c>
      <c r="Y16" s="25">
        <f>VLOOKUP($G16,[1]NumberLocations!$H$2:$BS$117,19,0)</f>
        <v>4</v>
      </c>
      <c r="AL16" s="26"/>
    </row>
    <row r="17" spans="2:25" s="1" customFormat="1" ht="18" customHeight="1" x14ac:dyDescent="0.3">
      <c r="B17" s="21">
        <v>10</v>
      </c>
      <c r="C17" s="15" t="s">
        <v>35</v>
      </c>
      <c r="D17" s="22" t="s">
        <v>36</v>
      </c>
      <c r="E17" s="22" t="s">
        <v>51</v>
      </c>
      <c r="F17" s="65"/>
      <c r="G17" s="23" t="s">
        <v>58</v>
      </c>
      <c r="H17" s="24" t="s">
        <v>59</v>
      </c>
      <c r="I17" s="22">
        <f>VLOOKUP($G17,[1]NumberLocations!$H$2:$BS$117,8,0)</f>
        <v>16</v>
      </c>
      <c r="J17" s="22">
        <f>VLOOKUP($G17,[1]NumberLocations!$H$2:$BS$117,9,0)</f>
        <v>120</v>
      </c>
      <c r="K17" s="22">
        <f>VLOOKUP($G17,[1]NumberLocations!$H$2:$BS$117,10,0)</f>
        <v>71</v>
      </c>
      <c r="L17" s="22">
        <f>VLOOKUP($G17,[1]NumberLocations!$H$2:$BS$117,11,0)</f>
        <v>49</v>
      </c>
      <c r="M17" s="22">
        <f>VLOOKUP($G17,[1]NumberLocations!$H$2:$BS$117,25,0)</f>
        <v>0</v>
      </c>
      <c r="N17" s="22">
        <f>VLOOKUP($G17,[1]NumberLocations!$H$2:$BS$117,26,0)</f>
        <v>0</v>
      </c>
      <c r="O17" s="22">
        <f>VLOOKUP($G17,[1]NumberLocations!$H$2:$BS$117,27,0)</f>
        <v>0</v>
      </c>
      <c r="P17" s="22">
        <f>VLOOKUP($G17,[1]NumberLocations!$H$2:$BS$117,28,0)</f>
        <v>0</v>
      </c>
      <c r="Q17" s="22">
        <f>VLOOKUP($G17,[1]NumberLocations!$H$2:$BS$117,29,0)</f>
        <v>0</v>
      </c>
      <c r="R17" s="22">
        <f>VLOOKUP($G17,[1]NumberLocations!$H$2:$BS$117,30,0)</f>
        <v>0</v>
      </c>
      <c r="S17" s="22">
        <f>VLOOKUP($G17,[1]NumberLocations!$H$2:$BS$117,61,0)</f>
        <v>19</v>
      </c>
      <c r="T17" s="22">
        <f>VLOOKUP($G17,[1]NumberLocations!$H$2:$BS$117,62,0)</f>
        <v>202</v>
      </c>
      <c r="U17" s="22">
        <f>VLOOKUP($G17,[1]NumberLocations!$H$2:$BS$117,63,0)</f>
        <v>39</v>
      </c>
      <c r="V17" s="25">
        <f>VLOOKUP($G17,[1]NumberLocations!$H$2:$BS$117,64,0)</f>
        <v>0</v>
      </c>
      <c r="W17" s="22">
        <f>VLOOKUP($G17,[1]NumberLocations!$H$2:$BS$117,13,0)</f>
        <v>29</v>
      </c>
      <c r="X17" s="22">
        <f>VLOOKUP($G17,[1]NumberLocations!$H$2:$BS$117,16,0)</f>
        <v>90</v>
      </c>
      <c r="Y17" s="25">
        <f>VLOOKUP($G17,[1]NumberLocations!$H$2:$BS$117,19,0)</f>
        <v>1</v>
      </c>
    </row>
    <row r="18" spans="2:25" s="1" customFormat="1" ht="18" customHeight="1" x14ac:dyDescent="0.3">
      <c r="B18" s="21">
        <v>11</v>
      </c>
      <c r="C18" s="15" t="s">
        <v>35</v>
      </c>
      <c r="D18" s="22" t="s">
        <v>36</v>
      </c>
      <c r="E18" s="22" t="s">
        <v>51</v>
      </c>
      <c r="F18" s="65"/>
      <c r="G18" s="23" t="s">
        <v>60</v>
      </c>
      <c r="H18" s="24" t="s">
        <v>61</v>
      </c>
      <c r="I18" s="22">
        <f>VLOOKUP($G18,[1]NumberLocations!$H$2:$BS$117,8,0)</f>
        <v>83</v>
      </c>
      <c r="J18" s="22">
        <f>VLOOKUP($G18,[1]NumberLocations!$H$2:$BS$117,9,0)</f>
        <v>550</v>
      </c>
      <c r="K18" s="22">
        <f>VLOOKUP($G18,[1]NumberLocations!$H$2:$BS$117,10,0)</f>
        <v>280</v>
      </c>
      <c r="L18" s="22">
        <f>VLOOKUP($G18,[1]NumberLocations!$H$2:$BS$117,11,0)</f>
        <v>270</v>
      </c>
      <c r="M18" s="22">
        <f>VLOOKUP($G18,[1]NumberLocations!$H$2:$BS$117,25,0)</f>
        <v>0</v>
      </c>
      <c r="N18" s="22">
        <f>VLOOKUP($G18,[1]NumberLocations!$H$2:$BS$117,26,0)</f>
        <v>0</v>
      </c>
      <c r="O18" s="22">
        <f>VLOOKUP($G18,[1]NumberLocations!$H$2:$BS$117,27,0)</f>
        <v>0</v>
      </c>
      <c r="P18" s="22">
        <f>VLOOKUP($G18,[1]NumberLocations!$H$2:$BS$117,28,0)</f>
        <v>0</v>
      </c>
      <c r="Q18" s="22">
        <f>VLOOKUP($G18,[1]NumberLocations!$H$2:$BS$117,29,0)</f>
        <v>0</v>
      </c>
      <c r="R18" s="22">
        <f>VLOOKUP($G18,[1]NumberLocations!$H$2:$BS$117,30,0)</f>
        <v>0</v>
      </c>
      <c r="S18" s="22">
        <f>VLOOKUP($G18,[1]NumberLocations!$H$2:$BS$117,61,0)</f>
        <v>88</v>
      </c>
      <c r="T18" s="22">
        <f>VLOOKUP($G18,[1]NumberLocations!$H$2:$BS$117,62,0)</f>
        <v>83</v>
      </c>
      <c r="U18" s="22">
        <f>VLOOKUP($G18,[1]NumberLocations!$H$2:$BS$117,63,0)</f>
        <v>0</v>
      </c>
      <c r="V18" s="25">
        <f>VLOOKUP($G18,[1]NumberLocations!$H$2:$BS$117,64,0)</f>
        <v>44</v>
      </c>
      <c r="W18" s="22">
        <f>VLOOKUP($G18,[1]NumberLocations!$H$2:$BS$117,13,0)</f>
        <v>136</v>
      </c>
      <c r="X18" s="22">
        <f>VLOOKUP($G18,[1]NumberLocations!$H$2:$BS$117,16,0)</f>
        <v>403</v>
      </c>
      <c r="Y18" s="25">
        <f>VLOOKUP($G18,[1]NumberLocations!$H$2:$BS$117,19,0)</f>
        <v>11</v>
      </c>
    </row>
    <row r="19" spans="2:25" s="1" customFormat="1" ht="18" customHeight="1" x14ac:dyDescent="0.3">
      <c r="B19" s="21">
        <v>12</v>
      </c>
      <c r="C19" s="15" t="s">
        <v>35</v>
      </c>
      <c r="D19" s="22" t="s">
        <v>36</v>
      </c>
      <c r="E19" s="22" t="s">
        <v>51</v>
      </c>
      <c r="F19" s="65"/>
      <c r="G19" s="23" t="s">
        <v>62</v>
      </c>
      <c r="H19" s="24" t="s">
        <v>63</v>
      </c>
      <c r="I19" s="22">
        <f>VLOOKUP($G19,[1]NumberLocations!$H$2:$BS$117,8,0)</f>
        <v>53</v>
      </c>
      <c r="J19" s="22">
        <f>VLOOKUP($G19,[1]NumberLocations!$H$2:$BS$117,9,0)</f>
        <v>534</v>
      </c>
      <c r="K19" s="22">
        <f>VLOOKUP($G19,[1]NumberLocations!$H$2:$BS$117,10,0)</f>
        <v>242</v>
      </c>
      <c r="L19" s="22">
        <f>VLOOKUP($G19,[1]NumberLocations!$H$2:$BS$117,11,0)</f>
        <v>292</v>
      </c>
      <c r="M19" s="22">
        <f>VLOOKUP($G19,[1]NumberLocations!$H$2:$BS$117,25,0)</f>
        <v>0</v>
      </c>
      <c r="N19" s="22">
        <f>VLOOKUP($G19,[1]NumberLocations!$H$2:$BS$117,26,0)</f>
        <v>0</v>
      </c>
      <c r="O19" s="22">
        <f>VLOOKUP($G19,[1]NumberLocations!$H$2:$BS$117,27,0)</f>
        <v>0</v>
      </c>
      <c r="P19" s="22">
        <f>VLOOKUP($G19,[1]NumberLocations!$H$2:$BS$117,28,0)</f>
        <v>0</v>
      </c>
      <c r="Q19" s="22">
        <f>VLOOKUP($G19,[1]NumberLocations!$H$2:$BS$117,29,0)</f>
        <v>0</v>
      </c>
      <c r="R19" s="22">
        <f>VLOOKUP($G19,[1]NumberLocations!$H$2:$BS$117,30,0)</f>
        <v>0</v>
      </c>
      <c r="S19" s="22">
        <f>VLOOKUP($G19,[1]NumberLocations!$H$2:$BS$117,61,0)</f>
        <v>79</v>
      </c>
      <c r="T19" s="22">
        <f>VLOOKUP($G19,[1]NumberLocations!$H$2:$BS$117,62,0)</f>
        <v>136</v>
      </c>
      <c r="U19" s="22">
        <f>VLOOKUP($G19,[1]NumberLocations!$H$2:$BS$117,63,0)</f>
        <v>39</v>
      </c>
      <c r="V19" s="25">
        <f>VLOOKUP($G19,[1]NumberLocations!$H$2:$BS$117,64,0)</f>
        <v>0</v>
      </c>
      <c r="W19" s="22">
        <f>VLOOKUP($G19,[1]NumberLocations!$H$2:$BS$117,13,0)</f>
        <v>158</v>
      </c>
      <c r="X19" s="22">
        <f>VLOOKUP($G19,[1]NumberLocations!$H$2:$BS$117,16,0)</f>
        <v>368</v>
      </c>
      <c r="Y19" s="25">
        <f>VLOOKUP($G19,[1]NumberLocations!$H$2:$BS$117,19,0)</f>
        <v>8</v>
      </c>
    </row>
    <row r="20" spans="2:25" s="1" customFormat="1" ht="18" customHeight="1" x14ac:dyDescent="0.3">
      <c r="B20" s="21">
        <v>13</v>
      </c>
      <c r="C20" s="15" t="s">
        <v>35</v>
      </c>
      <c r="D20" s="22" t="s">
        <v>36</v>
      </c>
      <c r="E20" s="22" t="s">
        <v>51</v>
      </c>
      <c r="F20" s="65"/>
      <c r="G20" s="23" t="s">
        <v>64</v>
      </c>
      <c r="H20" s="24" t="s">
        <v>65</v>
      </c>
      <c r="I20" s="22">
        <f>VLOOKUP($G20,[1]NumberLocations!$H$2:$BS$117,8,0)</f>
        <v>62</v>
      </c>
      <c r="J20" s="22">
        <f>VLOOKUP($G20,[1]NumberLocations!$H$2:$BS$117,9,0)</f>
        <v>525</v>
      </c>
      <c r="K20" s="22">
        <f>VLOOKUP($G20,[1]NumberLocations!$H$2:$BS$117,10,0)</f>
        <v>257</v>
      </c>
      <c r="L20" s="22">
        <f>VLOOKUP($G20,[1]NumberLocations!$H$2:$BS$117,11,0)</f>
        <v>268</v>
      </c>
      <c r="M20" s="22">
        <f>VLOOKUP($G20,[1]NumberLocations!$H$2:$BS$117,25,0)</f>
        <v>0</v>
      </c>
      <c r="N20" s="22">
        <f>VLOOKUP($G20,[1]NumberLocations!$H$2:$BS$117,26,0)</f>
        <v>0</v>
      </c>
      <c r="O20" s="22">
        <f>VLOOKUP($G20,[1]NumberLocations!$H$2:$BS$117,27,0)</f>
        <v>0</v>
      </c>
      <c r="P20" s="22">
        <f>VLOOKUP($G20,[1]NumberLocations!$H$2:$BS$117,28,0)</f>
        <v>0</v>
      </c>
      <c r="Q20" s="22">
        <f>VLOOKUP($G20,[1]NumberLocations!$H$2:$BS$117,29,0)</f>
        <v>0</v>
      </c>
      <c r="R20" s="22">
        <f>VLOOKUP($G20,[1]NumberLocations!$H$2:$BS$117,30,0)</f>
        <v>0</v>
      </c>
      <c r="S20" s="22">
        <f>VLOOKUP($G20,[1]NumberLocations!$H$2:$BS$117,61,0)</f>
        <v>75</v>
      </c>
      <c r="T20" s="22">
        <f>VLOOKUP($G20,[1]NumberLocations!$H$2:$BS$117,62,0)</f>
        <v>116</v>
      </c>
      <c r="U20" s="22">
        <f>VLOOKUP($G20,[1]NumberLocations!$H$2:$BS$117,63,0)</f>
        <v>116</v>
      </c>
      <c r="V20" s="25">
        <f>VLOOKUP($G20,[1]NumberLocations!$H$2:$BS$117,64,0)</f>
        <v>106</v>
      </c>
      <c r="W20" s="22">
        <f>VLOOKUP($G20,[1]NumberLocations!$H$2:$BS$117,13,0)</f>
        <v>143</v>
      </c>
      <c r="X20" s="22">
        <f>VLOOKUP($G20,[1]NumberLocations!$H$2:$BS$117,16,0)</f>
        <v>369</v>
      </c>
      <c r="Y20" s="25">
        <f>VLOOKUP($G20,[1]NumberLocations!$H$2:$BS$117,19,0)</f>
        <v>13</v>
      </c>
    </row>
    <row r="21" spans="2:25" s="1" customFormat="1" ht="18" customHeight="1" x14ac:dyDescent="0.3">
      <c r="B21" s="21">
        <v>14</v>
      </c>
      <c r="C21" s="15" t="s">
        <v>35</v>
      </c>
      <c r="D21" s="22" t="s">
        <v>36</v>
      </c>
      <c r="E21" s="22" t="s">
        <v>51</v>
      </c>
      <c r="F21" s="65"/>
      <c r="G21" s="23" t="s">
        <v>66</v>
      </c>
      <c r="H21" s="24" t="s">
        <v>67</v>
      </c>
      <c r="I21" s="22">
        <f>VLOOKUP($G21,[1]NumberLocations!$H$2:$BS$117,8,0)</f>
        <v>70</v>
      </c>
      <c r="J21" s="22">
        <f>VLOOKUP($G21,[1]NumberLocations!$H$2:$BS$117,9,0)</f>
        <v>457</v>
      </c>
      <c r="K21" s="22">
        <f>VLOOKUP($G21,[1]NumberLocations!$H$2:$BS$117,10,0)</f>
        <v>242</v>
      </c>
      <c r="L21" s="22">
        <f>VLOOKUP($G21,[1]NumberLocations!$H$2:$BS$117,11,0)</f>
        <v>215</v>
      </c>
      <c r="M21" s="22">
        <f>VLOOKUP($G21,[1]NumberLocations!$H$2:$BS$117,25,0)</f>
        <v>0</v>
      </c>
      <c r="N21" s="22">
        <f>VLOOKUP($G21,[1]NumberLocations!$H$2:$BS$117,26,0)</f>
        <v>0</v>
      </c>
      <c r="O21" s="22">
        <f>VLOOKUP($G21,[1]NumberLocations!$H$2:$BS$117,27,0)</f>
        <v>0</v>
      </c>
      <c r="P21" s="22">
        <f>VLOOKUP($G21,[1]NumberLocations!$H$2:$BS$117,28,0)</f>
        <v>0</v>
      </c>
      <c r="Q21" s="22">
        <f>VLOOKUP($G21,[1]NumberLocations!$H$2:$BS$117,29,0)</f>
        <v>0</v>
      </c>
      <c r="R21" s="22">
        <f>VLOOKUP($G21,[1]NumberLocations!$H$2:$BS$117,30,0)</f>
        <v>0</v>
      </c>
      <c r="S21" s="22">
        <f>VLOOKUP($G21,[1]NumberLocations!$H$2:$BS$117,61,0)</f>
        <v>71</v>
      </c>
      <c r="T21" s="22">
        <f>VLOOKUP($G21,[1]NumberLocations!$H$2:$BS$117,62,0)</f>
        <v>175</v>
      </c>
      <c r="U21" s="22">
        <f>VLOOKUP($G21,[1]NumberLocations!$H$2:$BS$117,63,0)</f>
        <v>61</v>
      </c>
      <c r="V21" s="25">
        <f>VLOOKUP($G21,[1]NumberLocations!$H$2:$BS$117,64,0)</f>
        <v>0</v>
      </c>
      <c r="W21" s="22">
        <f>VLOOKUP($G21,[1]NumberLocations!$H$2:$BS$117,13,0)</f>
        <v>127</v>
      </c>
      <c r="X21" s="22">
        <f>VLOOKUP($G21,[1]NumberLocations!$H$2:$BS$117,16,0)</f>
        <v>320</v>
      </c>
      <c r="Y21" s="25">
        <f>VLOOKUP($G21,[1]NumberLocations!$H$2:$BS$117,19,0)</f>
        <v>10</v>
      </c>
    </row>
    <row r="22" spans="2:25" s="1" customFormat="1" ht="18" customHeight="1" x14ac:dyDescent="0.3">
      <c r="B22" s="21">
        <v>15</v>
      </c>
      <c r="C22" s="15" t="s">
        <v>35</v>
      </c>
      <c r="D22" s="22" t="s">
        <v>36</v>
      </c>
      <c r="E22" s="22" t="s">
        <v>51</v>
      </c>
      <c r="F22" s="65"/>
      <c r="G22" s="23" t="s">
        <v>68</v>
      </c>
      <c r="H22" s="24" t="s">
        <v>69</v>
      </c>
      <c r="I22" s="22">
        <f>VLOOKUP($G22,[1]NumberLocations!$H$2:$BS$117,8,0)</f>
        <v>64</v>
      </c>
      <c r="J22" s="22">
        <f>VLOOKUP($G22,[1]NumberLocations!$H$2:$BS$117,9,0)</f>
        <v>139</v>
      </c>
      <c r="K22" s="22">
        <f>VLOOKUP($G22,[1]NumberLocations!$H$2:$BS$117,10,0)</f>
        <v>64</v>
      </c>
      <c r="L22" s="22">
        <f>VLOOKUP($G22,[1]NumberLocations!$H$2:$BS$117,11,0)</f>
        <v>75</v>
      </c>
      <c r="M22" s="22">
        <f>VLOOKUP($G22,[1]NumberLocations!$H$2:$BS$117,25,0)</f>
        <v>0</v>
      </c>
      <c r="N22" s="22">
        <f>VLOOKUP($G22,[1]NumberLocations!$H$2:$BS$117,26,0)</f>
        <v>0</v>
      </c>
      <c r="O22" s="22">
        <f>VLOOKUP($G22,[1]NumberLocations!$H$2:$BS$117,27,0)</f>
        <v>0</v>
      </c>
      <c r="P22" s="22">
        <f>VLOOKUP($G22,[1]NumberLocations!$H$2:$BS$117,28,0)</f>
        <v>0</v>
      </c>
      <c r="Q22" s="22">
        <f>VLOOKUP($G22,[1]NumberLocations!$H$2:$BS$117,29,0)</f>
        <v>0</v>
      </c>
      <c r="R22" s="22">
        <f>VLOOKUP($G22,[1]NumberLocations!$H$2:$BS$117,30,0)</f>
        <v>0</v>
      </c>
      <c r="S22" s="22">
        <f>VLOOKUP($G22,[1]NumberLocations!$H$2:$BS$117,61,0)</f>
        <v>71</v>
      </c>
      <c r="T22" s="22">
        <f>VLOOKUP($G22,[1]NumberLocations!$H$2:$BS$117,62,0)</f>
        <v>155</v>
      </c>
      <c r="U22" s="22">
        <f>VLOOKUP($G22,[1]NumberLocations!$H$2:$BS$117,63,0)</f>
        <v>4</v>
      </c>
      <c r="V22" s="25">
        <f>VLOOKUP($G22,[1]NumberLocations!$H$2:$BS$117,64,0)</f>
        <v>25</v>
      </c>
      <c r="W22" s="22">
        <f>VLOOKUP($G22,[1]NumberLocations!$H$2:$BS$117,13,0)</f>
        <v>24</v>
      </c>
      <c r="X22" s="22">
        <f>VLOOKUP($G22,[1]NumberLocations!$H$2:$BS$117,16,0)</f>
        <v>110</v>
      </c>
      <c r="Y22" s="25">
        <f>VLOOKUP($G22,[1]NumberLocations!$H$2:$BS$117,19,0)</f>
        <v>5</v>
      </c>
    </row>
    <row r="23" spans="2:25" s="1" customFormat="1" ht="18" customHeight="1" x14ac:dyDescent="0.3">
      <c r="B23" s="21">
        <v>16</v>
      </c>
      <c r="C23" s="15" t="s">
        <v>35</v>
      </c>
      <c r="D23" s="22" t="s">
        <v>36</v>
      </c>
      <c r="E23" s="22" t="s">
        <v>51</v>
      </c>
      <c r="F23" s="65"/>
      <c r="G23" s="23" t="s">
        <v>70</v>
      </c>
      <c r="H23" s="24" t="s">
        <v>71</v>
      </c>
      <c r="I23" s="22">
        <f>VLOOKUP($G23,[1]NumberLocations!$H$2:$BS$117,8,0)</f>
        <v>92</v>
      </c>
      <c r="J23" s="22">
        <f>VLOOKUP($G23,[1]NumberLocations!$H$2:$BS$117,9,0)</f>
        <v>200</v>
      </c>
      <c r="K23" s="22">
        <f>VLOOKUP($G23,[1]NumberLocations!$H$2:$BS$117,10,0)</f>
        <v>109</v>
      </c>
      <c r="L23" s="22">
        <f>VLOOKUP($G23,[1]NumberLocations!$H$2:$BS$117,11,0)</f>
        <v>91</v>
      </c>
      <c r="M23" s="22">
        <f>VLOOKUP($G23,[1]NumberLocations!$H$2:$BS$117,25,0)</f>
        <v>0</v>
      </c>
      <c r="N23" s="22">
        <f>VLOOKUP($G23,[1]NumberLocations!$H$2:$BS$117,26,0)</f>
        <v>0</v>
      </c>
      <c r="O23" s="22">
        <f>VLOOKUP($G23,[1]NumberLocations!$H$2:$BS$117,27,0)</f>
        <v>0</v>
      </c>
      <c r="P23" s="22">
        <f>VLOOKUP($G23,[1]NumberLocations!$H$2:$BS$117,28,0)</f>
        <v>0</v>
      </c>
      <c r="Q23" s="22">
        <f>VLOOKUP($G23,[1]NumberLocations!$H$2:$BS$117,29,0)</f>
        <v>0</v>
      </c>
      <c r="R23" s="22">
        <f>VLOOKUP($G23,[1]NumberLocations!$H$2:$BS$117,30,0)</f>
        <v>0</v>
      </c>
      <c r="S23" s="22">
        <f>VLOOKUP($G23,[1]NumberLocations!$H$2:$BS$117,61,0)</f>
        <v>93</v>
      </c>
      <c r="T23" s="22">
        <f>VLOOKUP($G23,[1]NumberLocations!$H$2:$BS$117,62,0)</f>
        <v>158</v>
      </c>
      <c r="U23" s="22">
        <f>VLOOKUP($G23,[1]NumberLocations!$H$2:$BS$117,63,0)</f>
        <v>15</v>
      </c>
      <c r="V23" s="25">
        <f>VLOOKUP($G23,[1]NumberLocations!$H$2:$BS$117,64,0)</f>
        <v>0</v>
      </c>
      <c r="W23" s="22">
        <f>VLOOKUP($G23,[1]NumberLocations!$H$2:$BS$117,13,0)</f>
        <v>37</v>
      </c>
      <c r="X23" s="22">
        <f>VLOOKUP($G23,[1]NumberLocations!$H$2:$BS$117,16,0)</f>
        <v>159</v>
      </c>
      <c r="Y23" s="25">
        <f>VLOOKUP($G23,[1]NumberLocations!$H$2:$BS$117,19,0)</f>
        <v>4</v>
      </c>
    </row>
    <row r="24" spans="2:25" s="1" customFormat="1" ht="18" customHeight="1" x14ac:dyDescent="0.3">
      <c r="B24" s="21">
        <v>17</v>
      </c>
      <c r="C24" s="15" t="s">
        <v>35</v>
      </c>
      <c r="D24" s="22" t="s">
        <v>36</v>
      </c>
      <c r="E24" s="22" t="s">
        <v>51</v>
      </c>
      <c r="F24" s="65"/>
      <c r="G24" s="23" t="s">
        <v>72</v>
      </c>
      <c r="H24" s="24" t="s">
        <v>73</v>
      </c>
      <c r="I24" s="3"/>
      <c r="J24" s="3"/>
      <c r="K24" s="3"/>
      <c r="L24" s="3"/>
      <c r="M24" s="3"/>
      <c r="N24" s="3"/>
      <c r="O24" s="3"/>
      <c r="P24" s="3"/>
      <c r="Q24" s="3"/>
      <c r="R24" s="3"/>
      <c r="S24" s="3"/>
      <c r="T24" s="3"/>
      <c r="U24" s="19"/>
      <c r="V24" s="20"/>
      <c r="W24" s="3"/>
      <c r="X24" s="19"/>
      <c r="Y24" s="19"/>
    </row>
    <row r="25" spans="2:25" s="1" customFormat="1" ht="18" customHeight="1" x14ac:dyDescent="0.3">
      <c r="B25" s="21">
        <v>18</v>
      </c>
      <c r="C25" s="15" t="s">
        <v>35</v>
      </c>
      <c r="D25" s="22" t="s">
        <v>36</v>
      </c>
      <c r="E25" s="22" t="s">
        <v>51</v>
      </c>
      <c r="F25" s="65"/>
      <c r="G25" s="23" t="s">
        <v>74</v>
      </c>
      <c r="H25" s="24" t="s">
        <v>75</v>
      </c>
      <c r="I25" s="22">
        <f>VLOOKUP($G25,[1]NumberLocations!$H$2:$BS$117,8,0)</f>
        <v>83</v>
      </c>
      <c r="J25" s="22">
        <f>VLOOKUP($G25,[1]NumberLocations!$H$2:$BS$117,9,0)</f>
        <v>442</v>
      </c>
      <c r="K25" s="22">
        <f>VLOOKUP($G25,[1]NumberLocations!$H$2:$BS$117,10,0)</f>
        <v>245</v>
      </c>
      <c r="L25" s="22">
        <f>VLOOKUP($G25,[1]NumberLocations!$H$2:$BS$117,11,0)</f>
        <v>197</v>
      </c>
      <c r="M25" s="22">
        <f>VLOOKUP($G25,[1]NumberLocations!$H$2:$BS$117,25,0)</f>
        <v>0</v>
      </c>
      <c r="N25" s="22">
        <f>VLOOKUP($G25,[1]NumberLocations!$H$2:$BS$117,26,0)</f>
        <v>0</v>
      </c>
      <c r="O25" s="22">
        <f>VLOOKUP($G25,[1]NumberLocations!$H$2:$BS$117,27,0)</f>
        <v>0</v>
      </c>
      <c r="P25" s="22">
        <f>VLOOKUP($G25,[1]NumberLocations!$H$2:$BS$117,28,0)</f>
        <v>0</v>
      </c>
      <c r="Q25" s="22">
        <f>VLOOKUP($G25,[1]NumberLocations!$H$2:$BS$117,29,0)</f>
        <v>0</v>
      </c>
      <c r="R25" s="22">
        <f>VLOOKUP($G25,[1]NumberLocations!$H$2:$BS$117,30,0)</f>
        <v>0</v>
      </c>
      <c r="S25" s="22">
        <f>VLOOKUP($G25,[1]NumberLocations!$H$2:$BS$117,61,0)</f>
        <v>93</v>
      </c>
      <c r="T25" s="22">
        <f>VLOOKUP($G25,[1]NumberLocations!$H$2:$BS$117,62,0)</f>
        <v>268</v>
      </c>
      <c r="U25" s="22">
        <f>VLOOKUP($G25,[1]NumberLocations!$H$2:$BS$117,63,0)</f>
        <v>1</v>
      </c>
      <c r="V25" s="25">
        <f>VLOOKUP($G25,[1]NumberLocations!$H$2:$BS$117,64,0)</f>
        <v>0</v>
      </c>
      <c r="W25" s="22">
        <f>VLOOKUP($G25,[1]NumberLocations!$H$2:$BS$117,13,0)</f>
        <v>119</v>
      </c>
      <c r="X25" s="22">
        <f>VLOOKUP($G25,[1]NumberLocations!$H$2:$BS$117,16,0)</f>
        <v>304</v>
      </c>
      <c r="Y25" s="25">
        <f>VLOOKUP($G25,[1]NumberLocations!$H$2:$BS$117,19,0)</f>
        <v>19</v>
      </c>
    </row>
    <row r="26" spans="2:25" s="1" customFormat="1" ht="18" customHeight="1" x14ac:dyDescent="0.3">
      <c r="B26" s="21">
        <v>19</v>
      </c>
      <c r="C26" s="15" t="s">
        <v>35</v>
      </c>
      <c r="D26" s="22" t="s">
        <v>36</v>
      </c>
      <c r="E26" s="22" t="s">
        <v>51</v>
      </c>
      <c r="F26" s="65"/>
      <c r="G26" s="23" t="s">
        <v>76</v>
      </c>
      <c r="H26" s="24" t="s">
        <v>77</v>
      </c>
      <c r="I26" s="22">
        <f>VLOOKUP($G26,[1]NumberLocations!$H$2:$BS$117,8,0)</f>
        <v>32</v>
      </c>
      <c r="J26" s="22">
        <f>VLOOKUP($G26,[1]NumberLocations!$H$2:$BS$117,9,0)</f>
        <v>243</v>
      </c>
      <c r="K26" s="22">
        <f>VLOOKUP($G26,[1]NumberLocations!$H$2:$BS$117,10,0)</f>
        <v>144</v>
      </c>
      <c r="L26" s="22">
        <f>VLOOKUP($G26,[1]NumberLocations!$H$2:$BS$117,11,0)</f>
        <v>99</v>
      </c>
      <c r="M26" s="22">
        <f>VLOOKUP($G26,[1]NumberLocations!$H$2:$BS$117,25,0)</f>
        <v>0</v>
      </c>
      <c r="N26" s="22">
        <f>VLOOKUP($G26,[1]NumberLocations!$H$2:$BS$117,26,0)</f>
        <v>0</v>
      </c>
      <c r="O26" s="22">
        <f>VLOOKUP($G26,[1]NumberLocations!$H$2:$BS$117,27,0)</f>
        <v>0</v>
      </c>
      <c r="P26" s="22">
        <f>VLOOKUP($G26,[1]NumberLocations!$H$2:$BS$117,28,0)</f>
        <v>0</v>
      </c>
      <c r="Q26" s="22">
        <f>VLOOKUP($G26,[1]NumberLocations!$H$2:$BS$117,29,0)</f>
        <v>0</v>
      </c>
      <c r="R26" s="22">
        <f>VLOOKUP($G26,[1]NumberLocations!$H$2:$BS$117,30,0)</f>
        <v>0</v>
      </c>
      <c r="S26" s="22">
        <f>VLOOKUP($G26,[1]NumberLocations!$H$2:$BS$117,61,0)</f>
        <v>35</v>
      </c>
      <c r="T26" s="22">
        <f>VLOOKUP($G26,[1]NumberLocations!$H$2:$BS$117,62,0)</f>
        <v>208</v>
      </c>
      <c r="U26" s="22">
        <f>VLOOKUP($G26,[1]NumberLocations!$H$2:$BS$117,63,0)</f>
        <v>9</v>
      </c>
      <c r="V26" s="25">
        <f>VLOOKUP($G26,[1]NumberLocations!$H$2:$BS$117,64,0)</f>
        <v>0</v>
      </c>
      <c r="W26" s="22">
        <f>VLOOKUP($G26,[1]NumberLocations!$H$2:$BS$117,13,0)</f>
        <v>57</v>
      </c>
      <c r="X26" s="22">
        <f>VLOOKUP($G26,[1]NumberLocations!$H$2:$BS$117,16,0)</f>
        <v>180</v>
      </c>
      <c r="Y26" s="25">
        <f>VLOOKUP($G26,[1]NumberLocations!$H$2:$BS$117,19,0)</f>
        <v>6</v>
      </c>
    </row>
    <row r="27" spans="2:25" s="1" customFormat="1" ht="18" customHeight="1" x14ac:dyDescent="0.3">
      <c r="B27" s="21">
        <v>20</v>
      </c>
      <c r="C27" s="15" t="s">
        <v>35</v>
      </c>
      <c r="D27" s="22" t="s">
        <v>36</v>
      </c>
      <c r="E27" s="22" t="s">
        <v>51</v>
      </c>
      <c r="F27" s="65"/>
      <c r="G27" s="23" t="s">
        <v>78</v>
      </c>
      <c r="H27" s="24" t="s">
        <v>79</v>
      </c>
      <c r="I27" s="22">
        <f>VLOOKUP($G27,[1]NumberLocations!$H$2:$BS$117,8,0)</f>
        <v>35</v>
      </c>
      <c r="J27" s="22">
        <f>VLOOKUP($G27,[1]NumberLocations!$H$2:$BS$117,9,0)</f>
        <v>357</v>
      </c>
      <c r="K27" s="22">
        <f>VLOOKUP($G27,[1]NumberLocations!$H$2:$BS$117,10,0)</f>
        <v>201</v>
      </c>
      <c r="L27" s="22">
        <f>VLOOKUP($G27,[1]NumberLocations!$H$2:$BS$117,11,0)</f>
        <v>156</v>
      </c>
      <c r="M27" s="22">
        <f>VLOOKUP($G27,[1]NumberLocations!$H$2:$BS$117,25,0)</f>
        <v>0</v>
      </c>
      <c r="N27" s="22">
        <f>VLOOKUP($G27,[1]NumberLocations!$H$2:$BS$117,26,0)</f>
        <v>0</v>
      </c>
      <c r="O27" s="22">
        <f>VLOOKUP($G27,[1]NumberLocations!$H$2:$BS$117,27,0)</f>
        <v>0</v>
      </c>
      <c r="P27" s="22">
        <f>VLOOKUP($G27,[1]NumberLocations!$H$2:$BS$117,28,0)</f>
        <v>0</v>
      </c>
      <c r="Q27" s="22">
        <f>VLOOKUP($G27,[1]NumberLocations!$H$2:$BS$117,29,0)</f>
        <v>0</v>
      </c>
      <c r="R27" s="22">
        <f>VLOOKUP($G27,[1]NumberLocations!$H$2:$BS$117,30,0)</f>
        <v>0</v>
      </c>
      <c r="S27" s="22">
        <f>VLOOKUP($G27,[1]NumberLocations!$H$2:$BS$117,61,0)</f>
        <v>47</v>
      </c>
      <c r="T27" s="22">
        <f>VLOOKUP($G27,[1]NumberLocations!$H$2:$BS$117,62,0)</f>
        <v>55</v>
      </c>
      <c r="U27" s="22">
        <f>VLOOKUP($G27,[1]NumberLocations!$H$2:$BS$117,63,0)</f>
        <v>0</v>
      </c>
      <c r="V27" s="25">
        <f>VLOOKUP($G27,[1]NumberLocations!$H$2:$BS$117,64,0)</f>
        <v>1</v>
      </c>
      <c r="W27" s="22">
        <f>VLOOKUP($G27,[1]NumberLocations!$H$2:$BS$117,13,0)</f>
        <v>104</v>
      </c>
      <c r="X27" s="22">
        <f>VLOOKUP($G27,[1]NumberLocations!$H$2:$BS$117,16,0)</f>
        <v>239</v>
      </c>
      <c r="Y27" s="25">
        <f>VLOOKUP($G27,[1]NumberLocations!$H$2:$BS$117,19,0)</f>
        <v>14</v>
      </c>
    </row>
    <row r="28" spans="2:25" s="1" customFormat="1" ht="18" customHeight="1" x14ac:dyDescent="0.3">
      <c r="B28" s="21">
        <v>21</v>
      </c>
      <c r="C28" s="15" t="s">
        <v>35</v>
      </c>
      <c r="D28" s="22" t="s">
        <v>36</v>
      </c>
      <c r="E28" s="22" t="s">
        <v>51</v>
      </c>
      <c r="F28" s="65"/>
      <c r="G28" s="23" t="s">
        <v>80</v>
      </c>
      <c r="H28" s="24" t="s">
        <v>81</v>
      </c>
      <c r="I28" s="3"/>
      <c r="J28" s="3"/>
      <c r="K28" s="3"/>
      <c r="L28" s="3"/>
      <c r="M28" s="3"/>
      <c r="N28" s="3"/>
      <c r="O28" s="3"/>
      <c r="P28" s="3"/>
      <c r="Q28" s="3"/>
      <c r="R28" s="3"/>
      <c r="S28" s="3"/>
      <c r="T28" s="3"/>
      <c r="U28" s="19"/>
      <c r="V28" s="20"/>
      <c r="W28" s="3"/>
      <c r="X28" s="19"/>
      <c r="Y28" s="19"/>
    </row>
    <row r="29" spans="2:25" s="1" customFormat="1" ht="18" customHeight="1" x14ac:dyDescent="0.3">
      <c r="B29" s="21">
        <v>22</v>
      </c>
      <c r="C29" s="15" t="s">
        <v>35</v>
      </c>
      <c r="D29" s="22" t="s">
        <v>36</v>
      </c>
      <c r="E29" s="22" t="s">
        <v>51</v>
      </c>
      <c r="F29" s="65"/>
      <c r="G29" s="23" t="s">
        <v>82</v>
      </c>
      <c r="H29" s="24" t="s">
        <v>83</v>
      </c>
      <c r="I29" s="22">
        <f>VLOOKUP($G29,[1]NumberLocations!$H$2:$BS$117,8,0)</f>
        <v>264</v>
      </c>
      <c r="J29" s="22">
        <f>VLOOKUP($G29,[1]NumberLocations!$H$2:$BS$117,9,0)</f>
        <v>1762</v>
      </c>
      <c r="K29" s="22">
        <f>VLOOKUP($G29,[1]NumberLocations!$H$2:$BS$117,10,0)</f>
        <v>915</v>
      </c>
      <c r="L29" s="22">
        <f>VLOOKUP($G29,[1]NumberLocations!$H$2:$BS$117,11,0)</f>
        <v>847</v>
      </c>
      <c r="M29" s="22">
        <f>VLOOKUP($G29,[1]NumberLocations!$H$2:$BS$117,25,0)</f>
        <v>0</v>
      </c>
      <c r="N29" s="22">
        <f>VLOOKUP($G29,[1]NumberLocations!$H$2:$BS$117,26,0)</f>
        <v>0</v>
      </c>
      <c r="O29" s="22">
        <f>VLOOKUP($G29,[1]NumberLocations!$H$2:$BS$117,27,0)</f>
        <v>0</v>
      </c>
      <c r="P29" s="22">
        <f>VLOOKUP($G29,[1]NumberLocations!$H$2:$BS$117,28,0)</f>
        <v>0</v>
      </c>
      <c r="Q29" s="22">
        <f>VLOOKUP($G29,[1]NumberLocations!$H$2:$BS$117,29,0)</f>
        <v>0</v>
      </c>
      <c r="R29" s="22">
        <f>VLOOKUP($G29,[1]NumberLocations!$H$2:$BS$117,30,0)</f>
        <v>0</v>
      </c>
      <c r="S29" s="22">
        <f>VLOOKUP($G29,[1]NumberLocations!$H$2:$BS$117,61,0)</f>
        <v>221</v>
      </c>
      <c r="T29" s="22">
        <f>VLOOKUP($G29,[1]NumberLocations!$H$2:$BS$117,62,0)</f>
        <v>319</v>
      </c>
      <c r="U29" s="22">
        <f>VLOOKUP($G29,[1]NumberLocations!$H$2:$BS$117,63,0)</f>
        <v>540</v>
      </c>
      <c r="V29" s="25">
        <f>VLOOKUP($G29,[1]NumberLocations!$H$2:$BS$117,64,0)</f>
        <v>0</v>
      </c>
      <c r="W29" s="22">
        <f>VLOOKUP($G29,[1]NumberLocations!$H$2:$BS$117,13,0)</f>
        <v>475</v>
      </c>
      <c r="X29" s="22">
        <f>VLOOKUP($G29,[1]NumberLocations!$H$2:$BS$117,16,0)</f>
        <v>1253</v>
      </c>
      <c r="Y29" s="25">
        <f>VLOOKUP($G29,[1]NumberLocations!$H$2:$BS$117,19,0)</f>
        <v>34</v>
      </c>
    </row>
    <row r="30" spans="2:25" s="1" customFormat="1" x14ac:dyDescent="0.3">
      <c r="B30" s="21">
        <v>23</v>
      </c>
      <c r="C30" s="15" t="s">
        <v>35</v>
      </c>
      <c r="D30" s="22" t="s">
        <v>36</v>
      </c>
      <c r="E30" s="22" t="s">
        <v>51</v>
      </c>
      <c r="F30" s="65"/>
      <c r="G30" s="23" t="s">
        <v>84</v>
      </c>
      <c r="H30" s="24" t="s">
        <v>85</v>
      </c>
      <c r="I30" s="3"/>
      <c r="J30" s="3"/>
      <c r="K30" s="3"/>
      <c r="L30" s="3"/>
      <c r="M30" s="3"/>
      <c r="N30" s="3"/>
      <c r="O30" s="3"/>
      <c r="P30" s="3"/>
      <c r="Q30" s="3"/>
      <c r="R30" s="3"/>
      <c r="S30" s="3"/>
      <c r="T30" s="3"/>
      <c r="U30" s="19"/>
      <c r="V30" s="20"/>
      <c r="W30" s="3"/>
      <c r="X30" s="19"/>
      <c r="Y30" s="19"/>
    </row>
    <row r="31" spans="2:25" s="1" customFormat="1" x14ac:dyDescent="0.3">
      <c r="B31" s="21">
        <v>24</v>
      </c>
      <c r="C31" s="15" t="s">
        <v>35</v>
      </c>
      <c r="D31" s="22" t="s">
        <v>36</v>
      </c>
      <c r="E31" s="22" t="s">
        <v>51</v>
      </c>
      <c r="F31" s="65"/>
      <c r="G31" s="23" t="s">
        <v>86</v>
      </c>
      <c r="H31" s="24" t="s">
        <v>87</v>
      </c>
      <c r="I31" s="3"/>
      <c r="J31" s="3"/>
      <c r="K31" s="3"/>
      <c r="L31" s="3"/>
      <c r="M31" s="3"/>
      <c r="N31" s="3"/>
      <c r="O31" s="3"/>
      <c r="P31" s="3"/>
      <c r="Q31" s="3"/>
      <c r="R31" s="3"/>
      <c r="S31" s="3"/>
      <c r="T31" s="3"/>
      <c r="U31" s="19"/>
      <c r="V31" s="20"/>
      <c r="W31" s="3"/>
      <c r="X31" s="19"/>
      <c r="Y31" s="19"/>
    </row>
    <row r="32" spans="2:25" s="1" customFormat="1" ht="18" customHeight="1" x14ac:dyDescent="0.3">
      <c r="B32" s="21">
        <v>25</v>
      </c>
      <c r="C32" s="15" t="s">
        <v>35</v>
      </c>
      <c r="D32" s="22" t="s">
        <v>36</v>
      </c>
      <c r="E32" s="22" t="s">
        <v>51</v>
      </c>
      <c r="F32" s="65"/>
      <c r="G32" s="23" t="s">
        <v>88</v>
      </c>
      <c r="H32" s="24" t="s">
        <v>89</v>
      </c>
      <c r="I32" s="22">
        <f>VLOOKUP($G32,[1]NumberLocations!$H$2:$BS$117,8,0)</f>
        <v>52</v>
      </c>
      <c r="J32" s="22">
        <f>VLOOKUP($G32,[1]NumberLocations!$H$2:$BS$117,9,0)</f>
        <v>396</v>
      </c>
      <c r="K32" s="22">
        <f>VLOOKUP($G32,[1]NumberLocations!$H$2:$BS$117,10,0)</f>
        <v>211</v>
      </c>
      <c r="L32" s="22">
        <f>VLOOKUP($G32,[1]NumberLocations!$H$2:$BS$117,11,0)</f>
        <v>185</v>
      </c>
      <c r="M32" s="22">
        <f>VLOOKUP($G32,[1]NumberLocations!$H$2:$BS$117,25,0)</f>
        <v>0</v>
      </c>
      <c r="N32" s="22">
        <f>VLOOKUP($G32,[1]NumberLocations!$H$2:$BS$117,26,0)</f>
        <v>0</v>
      </c>
      <c r="O32" s="22">
        <f>VLOOKUP($G32,[1]NumberLocations!$H$2:$BS$117,27,0)</f>
        <v>0</v>
      </c>
      <c r="P32" s="22">
        <f>VLOOKUP($G32,[1]NumberLocations!$H$2:$BS$117,28,0)</f>
        <v>0</v>
      </c>
      <c r="Q32" s="22">
        <f>VLOOKUP($G32,[1]NumberLocations!$H$2:$BS$117,29,0)</f>
        <v>0</v>
      </c>
      <c r="R32" s="22">
        <f>VLOOKUP($G32,[1]NumberLocations!$H$2:$BS$117,30,0)</f>
        <v>0</v>
      </c>
      <c r="S32" s="22">
        <f>VLOOKUP($G32,[1]NumberLocations!$H$2:$BS$117,61,0)</f>
        <v>59</v>
      </c>
      <c r="T32" s="22">
        <f>VLOOKUP($G32,[1]NumberLocations!$H$2:$BS$117,62,0)</f>
        <v>283</v>
      </c>
      <c r="U32" s="22">
        <f>VLOOKUP($G32,[1]NumberLocations!$H$2:$BS$117,63,0)</f>
        <v>187</v>
      </c>
      <c r="V32" s="25">
        <f>VLOOKUP($G32,[1]NumberLocations!$H$2:$BS$117,64,0)</f>
        <v>0</v>
      </c>
      <c r="W32" s="22">
        <f>VLOOKUP($G32,[1]NumberLocations!$H$2:$BS$117,13,0)</f>
        <v>107</v>
      </c>
      <c r="X32" s="22">
        <f>VLOOKUP($G32,[1]NumberLocations!$H$2:$BS$117,16,0)</f>
        <v>279</v>
      </c>
      <c r="Y32" s="25">
        <f>VLOOKUP($G32,[1]NumberLocations!$H$2:$BS$117,19,0)</f>
        <v>10</v>
      </c>
    </row>
    <row r="33" spans="1:35" s="1" customFormat="1" ht="18" customHeight="1" x14ac:dyDescent="0.3">
      <c r="B33" s="21">
        <v>26</v>
      </c>
      <c r="C33" s="15" t="s">
        <v>35</v>
      </c>
      <c r="D33" s="22" t="s">
        <v>36</v>
      </c>
      <c r="E33" s="22" t="s">
        <v>51</v>
      </c>
      <c r="F33" s="65"/>
      <c r="G33" s="23" t="s">
        <v>90</v>
      </c>
      <c r="H33" s="24" t="s">
        <v>91</v>
      </c>
      <c r="I33" s="22">
        <f>VLOOKUP($G33,[1]NumberLocations!$H$2:$BS$117,8,0)</f>
        <v>82</v>
      </c>
      <c r="J33" s="22">
        <f>VLOOKUP($G33,[1]NumberLocations!$H$2:$BS$117,9,0)</f>
        <v>573</v>
      </c>
      <c r="K33" s="22">
        <f>VLOOKUP($G33,[1]NumberLocations!$H$2:$BS$117,10,0)</f>
        <v>295</v>
      </c>
      <c r="L33" s="22">
        <f>VLOOKUP($G33,[1]NumberLocations!$H$2:$BS$117,11,0)</f>
        <v>278</v>
      </c>
      <c r="M33" s="22">
        <f>VLOOKUP($G33,[1]NumberLocations!$H$2:$BS$117,25,0)</f>
        <v>0</v>
      </c>
      <c r="N33" s="22">
        <f>VLOOKUP($G33,[1]NumberLocations!$H$2:$BS$117,26,0)</f>
        <v>0</v>
      </c>
      <c r="O33" s="22">
        <f>VLOOKUP($G33,[1]NumberLocations!$H$2:$BS$117,27,0)</f>
        <v>0</v>
      </c>
      <c r="P33" s="22">
        <f>VLOOKUP($G33,[1]NumberLocations!$H$2:$BS$117,28,0)</f>
        <v>0</v>
      </c>
      <c r="Q33" s="22">
        <f>VLOOKUP($G33,[1]NumberLocations!$H$2:$BS$117,29,0)</f>
        <v>0</v>
      </c>
      <c r="R33" s="22">
        <f>VLOOKUP($G33,[1]NumberLocations!$H$2:$BS$117,30,0)</f>
        <v>0</v>
      </c>
      <c r="S33" s="22">
        <f>VLOOKUP($G33,[1]NumberLocations!$H$2:$BS$117,61,0)</f>
        <v>91</v>
      </c>
      <c r="T33" s="22">
        <f>VLOOKUP($G33,[1]NumberLocations!$H$2:$BS$117,62,0)</f>
        <v>156</v>
      </c>
      <c r="U33" s="22">
        <f>VLOOKUP($G33,[1]NumberLocations!$H$2:$BS$117,63,0)</f>
        <v>65</v>
      </c>
      <c r="V33" s="25">
        <f>VLOOKUP($G33,[1]NumberLocations!$H$2:$BS$117,64,0)</f>
        <v>0</v>
      </c>
      <c r="W33" s="22">
        <f>VLOOKUP($G33,[1]NumberLocations!$H$2:$BS$117,13,0)</f>
        <v>154</v>
      </c>
      <c r="X33" s="22">
        <f>VLOOKUP($G33,[1]NumberLocations!$H$2:$BS$117,16,0)</f>
        <v>405</v>
      </c>
      <c r="Y33" s="25">
        <f>VLOOKUP($G33,[1]NumberLocations!$H$2:$BS$117,19,0)</f>
        <v>14</v>
      </c>
    </row>
    <row r="34" spans="1:35" s="1" customFormat="1" ht="18" customHeight="1" x14ac:dyDescent="0.3">
      <c r="B34" s="21">
        <v>27</v>
      </c>
      <c r="C34" s="15" t="s">
        <v>35</v>
      </c>
      <c r="D34" s="22" t="s">
        <v>36</v>
      </c>
      <c r="E34" s="22" t="s">
        <v>51</v>
      </c>
      <c r="F34" s="65"/>
      <c r="G34" s="23" t="s">
        <v>92</v>
      </c>
      <c r="H34" s="24" t="s">
        <v>93</v>
      </c>
      <c r="I34" s="22">
        <f>VLOOKUP($G34,[1]NumberLocations!$H$2:$BS$117,8,0)</f>
        <v>28</v>
      </c>
      <c r="J34" s="22">
        <f>VLOOKUP($G34,[1]NumberLocations!$H$2:$BS$117,9,0)</f>
        <v>135</v>
      </c>
      <c r="K34" s="22">
        <f>VLOOKUP($G34,[1]NumberLocations!$H$2:$BS$117,10,0)</f>
        <v>66</v>
      </c>
      <c r="L34" s="22">
        <f>VLOOKUP($G34,[1]NumberLocations!$H$2:$BS$117,11,0)</f>
        <v>69</v>
      </c>
      <c r="M34" s="22">
        <f>VLOOKUP($G34,[1]NumberLocations!$H$2:$BS$117,25,0)</f>
        <v>0</v>
      </c>
      <c r="N34" s="22">
        <f>VLOOKUP($G34,[1]NumberLocations!$H$2:$BS$117,26,0)</f>
        <v>0</v>
      </c>
      <c r="O34" s="22">
        <f>VLOOKUP($G34,[1]NumberLocations!$H$2:$BS$117,27,0)</f>
        <v>0</v>
      </c>
      <c r="P34" s="22">
        <f>VLOOKUP($G34,[1]NumberLocations!$H$2:$BS$117,28,0)</f>
        <v>0</v>
      </c>
      <c r="Q34" s="22">
        <f>VLOOKUP($G34,[1]NumberLocations!$H$2:$BS$117,29,0)</f>
        <v>0</v>
      </c>
      <c r="R34" s="22">
        <f>VLOOKUP($G34,[1]NumberLocations!$H$2:$BS$117,30,0)</f>
        <v>0</v>
      </c>
      <c r="S34" s="22">
        <f>VLOOKUP($G34,[1]NumberLocations!$H$2:$BS$117,61,0)</f>
        <v>30</v>
      </c>
      <c r="T34" s="22">
        <f>VLOOKUP($G34,[1]NumberLocations!$H$2:$BS$117,62,0)</f>
        <v>113</v>
      </c>
      <c r="U34" s="22">
        <f>VLOOKUP($G34,[1]NumberLocations!$H$2:$BS$117,63,0)</f>
        <v>0</v>
      </c>
      <c r="V34" s="25">
        <f>VLOOKUP($G34,[1]NumberLocations!$H$2:$BS$117,64,0)</f>
        <v>15</v>
      </c>
      <c r="W34" s="22">
        <f>VLOOKUP($G34,[1]NumberLocations!$H$2:$BS$117,13,0)</f>
        <v>31</v>
      </c>
      <c r="X34" s="22">
        <f>VLOOKUP($G34,[1]NumberLocations!$H$2:$BS$117,16,0)</f>
        <v>101</v>
      </c>
      <c r="Y34" s="25">
        <f>VLOOKUP($G34,[1]NumberLocations!$H$2:$BS$117,19,0)</f>
        <v>3</v>
      </c>
    </row>
    <row r="35" spans="1:35" s="1" customFormat="1" ht="18" customHeight="1" thickBot="1" x14ac:dyDescent="0.35">
      <c r="B35" s="21">
        <v>28</v>
      </c>
      <c r="C35" s="15" t="s">
        <v>35</v>
      </c>
      <c r="D35" s="22" t="s">
        <v>36</v>
      </c>
      <c r="E35" s="22" t="s">
        <v>51</v>
      </c>
      <c r="F35" s="66"/>
      <c r="G35" s="23" t="s">
        <v>94</v>
      </c>
      <c r="H35" s="24" t="s">
        <v>95</v>
      </c>
      <c r="I35" s="22">
        <f>VLOOKUP($G35,[1]NumberLocations!$H$2:$BS$117,8,0)</f>
        <v>75</v>
      </c>
      <c r="J35" s="22">
        <f>VLOOKUP($G35,[1]NumberLocations!$H$2:$BS$117,9,0)</f>
        <v>533</v>
      </c>
      <c r="K35" s="22">
        <f>VLOOKUP($G35,[1]NumberLocations!$H$2:$BS$117,10,0)</f>
        <v>260</v>
      </c>
      <c r="L35" s="22">
        <f>VLOOKUP($G35,[1]NumberLocations!$H$2:$BS$117,11,0)</f>
        <v>273</v>
      </c>
      <c r="M35" s="22">
        <f>VLOOKUP($G35,[1]NumberLocations!$H$2:$BS$117,25,0)</f>
        <v>0</v>
      </c>
      <c r="N35" s="22">
        <f>VLOOKUP($G35,[1]NumberLocations!$H$2:$BS$117,26,0)</f>
        <v>0</v>
      </c>
      <c r="O35" s="22">
        <f>VLOOKUP($G35,[1]NumberLocations!$H$2:$BS$117,27,0)</f>
        <v>0</v>
      </c>
      <c r="P35" s="22">
        <f>VLOOKUP($G35,[1]NumberLocations!$H$2:$BS$117,28,0)</f>
        <v>0</v>
      </c>
      <c r="Q35" s="22">
        <f>VLOOKUP($G35,[1]NumberLocations!$H$2:$BS$117,29,0)</f>
        <v>0</v>
      </c>
      <c r="R35" s="22">
        <f>VLOOKUP($G35,[1]NumberLocations!$H$2:$BS$117,30,0)</f>
        <v>0</v>
      </c>
      <c r="S35" s="22">
        <f>VLOOKUP($G35,[1]NumberLocations!$H$2:$BS$117,61,0)</f>
        <v>80</v>
      </c>
      <c r="T35" s="22">
        <f>VLOOKUP($G35,[1]NumberLocations!$H$2:$BS$117,62,0)</f>
        <v>211</v>
      </c>
      <c r="U35" s="22">
        <f>VLOOKUP($G35,[1]NumberLocations!$H$2:$BS$117,63,0)</f>
        <v>4</v>
      </c>
      <c r="V35" s="25">
        <f>VLOOKUP($G35,[1]NumberLocations!$H$2:$BS$117,64,0)</f>
        <v>35</v>
      </c>
      <c r="W35" s="22">
        <f>VLOOKUP($G35,[1]NumberLocations!$H$2:$BS$117,13,0)</f>
        <v>135</v>
      </c>
      <c r="X35" s="22">
        <f>VLOOKUP($G35,[1]NumberLocations!$H$2:$BS$117,16,0)</f>
        <v>378</v>
      </c>
      <c r="Y35" s="25">
        <f>VLOOKUP($G35,[1]NumberLocations!$H$2:$BS$117,19,0)</f>
        <v>20</v>
      </c>
    </row>
    <row r="36" spans="1:35" s="1" customFormat="1" ht="18" customHeight="1" thickBot="1" x14ac:dyDescent="0.35">
      <c r="B36" s="27"/>
      <c r="C36" s="28"/>
      <c r="D36" s="29" t="s">
        <v>36</v>
      </c>
      <c r="E36" s="29" t="s">
        <v>37</v>
      </c>
      <c r="F36" s="29" t="s">
        <v>96</v>
      </c>
      <c r="G36" s="29"/>
      <c r="H36" s="29"/>
      <c r="I36" s="29">
        <f t="shared" ref="I36:Y36" si="0">SUM(I8:I35)</f>
        <v>1513</v>
      </c>
      <c r="J36" s="29">
        <f t="shared" si="0"/>
        <v>8991</v>
      </c>
      <c r="K36" s="29">
        <f t="shared" si="0"/>
        <v>4665</v>
      </c>
      <c r="L36" s="29">
        <f t="shared" si="0"/>
        <v>4326</v>
      </c>
      <c r="M36" s="29">
        <f t="shared" si="0"/>
        <v>0</v>
      </c>
      <c r="N36" s="29">
        <f t="shared" si="0"/>
        <v>0</v>
      </c>
      <c r="O36" s="29">
        <f t="shared" si="0"/>
        <v>0</v>
      </c>
      <c r="P36" s="29">
        <f t="shared" si="0"/>
        <v>0</v>
      </c>
      <c r="Q36" s="29">
        <f t="shared" si="0"/>
        <v>0</v>
      </c>
      <c r="R36" s="29">
        <f t="shared" si="0"/>
        <v>0</v>
      </c>
      <c r="S36" s="29">
        <f t="shared" si="0"/>
        <v>1603</v>
      </c>
      <c r="T36" s="29">
        <f t="shared" si="0"/>
        <v>3858</v>
      </c>
      <c r="U36" s="29">
        <f t="shared" si="0"/>
        <v>1258</v>
      </c>
      <c r="V36" s="30">
        <f t="shared" si="0"/>
        <v>226</v>
      </c>
      <c r="W36" s="28">
        <f t="shared" si="0"/>
        <v>2346</v>
      </c>
      <c r="X36" s="29">
        <f t="shared" si="0"/>
        <v>6416</v>
      </c>
      <c r="Y36" s="30">
        <f t="shared" si="0"/>
        <v>229</v>
      </c>
    </row>
    <row r="37" spans="1:35" s="31" customFormat="1" ht="16.7" customHeight="1" x14ac:dyDescent="0.3">
      <c r="A37" s="1"/>
      <c r="B37" s="21">
        <v>29</v>
      </c>
      <c r="C37" s="15" t="s">
        <v>35</v>
      </c>
      <c r="D37" s="22" t="s">
        <v>36</v>
      </c>
      <c r="E37" s="22" t="s">
        <v>51</v>
      </c>
      <c r="F37" s="65"/>
      <c r="G37" s="23" t="s">
        <v>97</v>
      </c>
      <c r="H37" s="22" t="s">
        <v>98</v>
      </c>
      <c r="I37" s="22">
        <f>VLOOKUP($G37,[1]NumberLocations!$H$2:$BS$117,8,0)</f>
        <v>50</v>
      </c>
      <c r="J37" s="22">
        <f>VLOOKUP($G37,[1]NumberLocations!$H$2:$BS$117,9,0)</f>
        <v>230</v>
      </c>
      <c r="K37" s="22">
        <f>VLOOKUP($G37,[1]NumberLocations!$H$2:$BS$117,10,0)</f>
        <v>124</v>
      </c>
      <c r="L37" s="22">
        <f>VLOOKUP($G37,[1]NumberLocations!$H$2:$BS$117,11,0)</f>
        <v>106</v>
      </c>
      <c r="M37" s="22">
        <f>VLOOKUP($G37,[1]NumberLocations!$H$2:$BS$117,25,0)</f>
        <v>0</v>
      </c>
      <c r="N37" s="22">
        <f>VLOOKUP($G37,[1]NumberLocations!$H$2:$BS$117,26,0)</f>
        <v>0</v>
      </c>
      <c r="O37" s="22">
        <f>VLOOKUP($G37,[1]NumberLocations!$H$2:$BS$117,27,0)</f>
        <v>0</v>
      </c>
      <c r="P37" s="22">
        <f>VLOOKUP($G37,[1]NumberLocations!$H$2:$BS$117,28,0)</f>
        <v>0</v>
      </c>
      <c r="Q37" s="22">
        <f>VLOOKUP($G37,[1]NumberLocations!$H$2:$BS$117,29,0)</f>
        <v>0</v>
      </c>
      <c r="R37" s="22">
        <f>VLOOKUP($G37,[1]NumberLocations!$H$2:$BS$117,30,0)</f>
        <v>0</v>
      </c>
      <c r="S37" s="22">
        <f>VLOOKUP($G37,[1]NumberLocations!$H$2:$BS$117,61,0)</f>
        <v>70</v>
      </c>
      <c r="T37" s="22">
        <f>VLOOKUP($G37,[1]NumberLocations!$H$2:$BS$117,62,0)</f>
        <v>180</v>
      </c>
      <c r="U37" s="22">
        <f>VLOOKUP($G37,[1]NumberLocations!$H$2:$BS$117,63,0)</f>
        <v>0</v>
      </c>
      <c r="V37" s="25">
        <f>VLOOKUP($G37,[1]NumberLocations!$H$2:$BS$117,64,0)</f>
        <v>0</v>
      </c>
      <c r="W37" s="22">
        <f>VLOOKUP($G37,[1]NumberLocations!$H$2:$BS$117,13,0)</f>
        <v>132</v>
      </c>
      <c r="X37" s="22">
        <f>VLOOKUP($G37,[1]NumberLocations!$H$2:$BS$117,16,0)</f>
        <v>94</v>
      </c>
      <c r="Y37" s="25">
        <f>VLOOKUP($G37,[1]NumberLocations!$H$2:$BS$117,19,0)</f>
        <v>4</v>
      </c>
      <c r="Z37" s="1"/>
      <c r="AA37" s="1"/>
      <c r="AB37" s="1"/>
      <c r="AC37" s="1"/>
      <c r="AD37" s="1"/>
      <c r="AE37" s="1"/>
      <c r="AF37" s="1"/>
      <c r="AG37" s="1"/>
      <c r="AH37" s="1"/>
      <c r="AI37" s="1"/>
    </row>
    <row r="38" spans="1:35" s="31" customFormat="1" ht="16.7" customHeight="1" x14ac:dyDescent="0.3">
      <c r="A38" s="1"/>
      <c r="B38" s="21">
        <v>30</v>
      </c>
      <c r="C38" s="15" t="s">
        <v>35</v>
      </c>
      <c r="D38" s="22" t="s">
        <v>36</v>
      </c>
      <c r="E38" s="22" t="s">
        <v>51</v>
      </c>
      <c r="F38" s="65"/>
      <c r="G38" s="23" t="s">
        <v>99</v>
      </c>
      <c r="H38" s="22" t="s">
        <v>100</v>
      </c>
      <c r="I38" s="22">
        <f>VLOOKUP($G38,[1]NumberLocations!$H$2:$BS$117,8,0)</f>
        <v>69</v>
      </c>
      <c r="J38" s="22">
        <f>VLOOKUP($G38,[1]NumberLocations!$H$2:$BS$117,9,0)</f>
        <v>300</v>
      </c>
      <c r="K38" s="22">
        <f>VLOOKUP($G38,[1]NumberLocations!$H$2:$BS$117,10,0)</f>
        <v>159</v>
      </c>
      <c r="L38" s="22">
        <f>VLOOKUP($G38,[1]NumberLocations!$H$2:$BS$117,11,0)</f>
        <v>141</v>
      </c>
      <c r="M38" s="22">
        <f>VLOOKUP($G38,[1]NumberLocations!$H$2:$BS$117,25,0)</f>
        <v>0</v>
      </c>
      <c r="N38" s="22">
        <f>VLOOKUP($G38,[1]NumberLocations!$H$2:$BS$117,26,0)</f>
        <v>0</v>
      </c>
      <c r="O38" s="22">
        <f>VLOOKUP($G38,[1]NumberLocations!$H$2:$BS$117,27,0)</f>
        <v>0</v>
      </c>
      <c r="P38" s="22">
        <f>VLOOKUP($G38,[1]NumberLocations!$H$2:$BS$117,28,0)</f>
        <v>0</v>
      </c>
      <c r="Q38" s="22">
        <f>VLOOKUP($G38,[1]NumberLocations!$H$2:$BS$117,29,0)</f>
        <v>0</v>
      </c>
      <c r="R38" s="22">
        <f>VLOOKUP($G38,[1]NumberLocations!$H$2:$BS$117,30,0)</f>
        <v>0</v>
      </c>
      <c r="S38" s="22">
        <f>VLOOKUP($G38,[1]NumberLocations!$H$2:$BS$117,61,0)</f>
        <v>79</v>
      </c>
      <c r="T38" s="22">
        <f>VLOOKUP($G38,[1]NumberLocations!$H$2:$BS$117,62,0)</f>
        <v>176</v>
      </c>
      <c r="U38" s="22">
        <f>VLOOKUP($G38,[1]NumberLocations!$H$2:$BS$117,63,0)</f>
        <v>0</v>
      </c>
      <c r="V38" s="25">
        <f>VLOOKUP($G38,[1]NumberLocations!$H$2:$BS$117,64,0)</f>
        <v>0</v>
      </c>
      <c r="W38" s="22">
        <f>VLOOKUP($G38,[1]NumberLocations!$H$2:$BS$117,13,0)</f>
        <v>175</v>
      </c>
      <c r="X38" s="22">
        <f>VLOOKUP($G38,[1]NumberLocations!$H$2:$BS$117,16,0)</f>
        <v>111</v>
      </c>
      <c r="Y38" s="25">
        <f>VLOOKUP($G38,[1]NumberLocations!$H$2:$BS$117,19,0)</f>
        <v>14</v>
      </c>
      <c r="Z38" s="1"/>
      <c r="AA38" s="1"/>
      <c r="AB38" s="1"/>
      <c r="AC38" s="1"/>
      <c r="AD38" s="1"/>
      <c r="AE38" s="1"/>
      <c r="AF38" s="1"/>
      <c r="AG38" s="1"/>
      <c r="AH38" s="1"/>
      <c r="AI38" s="1"/>
    </row>
    <row r="39" spans="1:35" s="31" customFormat="1" ht="17.45" customHeight="1" x14ac:dyDescent="0.3">
      <c r="A39" s="1"/>
      <c r="B39" s="21">
        <v>31</v>
      </c>
      <c r="C39" s="15" t="s">
        <v>35</v>
      </c>
      <c r="D39" s="22" t="s">
        <v>36</v>
      </c>
      <c r="E39" s="22" t="s">
        <v>51</v>
      </c>
      <c r="F39" s="65"/>
      <c r="G39" s="23" t="s">
        <v>101</v>
      </c>
      <c r="H39" s="22" t="s">
        <v>102</v>
      </c>
      <c r="I39" s="22">
        <f>VLOOKUP($G39,[1]NumberLocations!$H$2:$BS$117,8,0)</f>
        <v>86</v>
      </c>
      <c r="J39" s="22">
        <f>VLOOKUP($G39,[1]NumberLocations!$H$2:$BS$117,9,0)</f>
        <v>376</v>
      </c>
      <c r="K39" s="22">
        <f>VLOOKUP($G39,[1]NumberLocations!$H$2:$BS$117,10,0)</f>
        <v>204</v>
      </c>
      <c r="L39" s="22">
        <f>VLOOKUP($G39,[1]NumberLocations!$H$2:$BS$117,11,0)</f>
        <v>172</v>
      </c>
      <c r="M39" s="22">
        <f>VLOOKUP($G39,[1]NumberLocations!$H$2:$BS$117,25,0)</f>
        <v>0</v>
      </c>
      <c r="N39" s="22">
        <f>VLOOKUP($G39,[1]NumberLocations!$H$2:$BS$117,26,0)</f>
        <v>0</v>
      </c>
      <c r="O39" s="22">
        <f>VLOOKUP($G39,[1]NumberLocations!$H$2:$BS$117,27,0)</f>
        <v>0</v>
      </c>
      <c r="P39" s="22">
        <f>VLOOKUP($G39,[1]NumberLocations!$H$2:$BS$117,28,0)</f>
        <v>0</v>
      </c>
      <c r="Q39" s="22">
        <f>VLOOKUP($G39,[1]NumberLocations!$H$2:$BS$117,29,0)</f>
        <v>3</v>
      </c>
      <c r="R39" s="22">
        <f>VLOOKUP($G39,[1]NumberLocations!$H$2:$BS$117,30,0)</f>
        <v>16</v>
      </c>
      <c r="S39" s="22">
        <f>VLOOKUP($G39,[1]NumberLocations!$H$2:$BS$117,61,0)</f>
        <v>118</v>
      </c>
      <c r="T39" s="22">
        <f>VLOOKUP($G39,[1]NumberLocations!$H$2:$BS$117,62,0)</f>
        <v>209</v>
      </c>
      <c r="U39" s="22">
        <f>VLOOKUP($G39,[1]NumberLocations!$H$2:$BS$117,63,0)</f>
        <v>0</v>
      </c>
      <c r="V39" s="25">
        <f>VLOOKUP($G39,[1]NumberLocations!$H$2:$BS$117,64,0)</f>
        <v>0</v>
      </c>
      <c r="W39" s="22">
        <f>VLOOKUP($G39,[1]NumberLocations!$H$2:$BS$117,13,0)</f>
        <v>211</v>
      </c>
      <c r="X39" s="22">
        <f>VLOOKUP($G39,[1]NumberLocations!$H$2:$BS$117,16,0)</f>
        <v>145</v>
      </c>
      <c r="Y39" s="25">
        <f>VLOOKUP($G39,[1]NumberLocations!$H$2:$BS$117,19,0)</f>
        <v>20</v>
      </c>
      <c r="Z39" s="1"/>
      <c r="AA39" s="1"/>
      <c r="AB39" s="1"/>
      <c r="AC39" s="1"/>
      <c r="AD39" s="1"/>
      <c r="AE39" s="1"/>
      <c r="AF39" s="1"/>
      <c r="AG39" s="1"/>
      <c r="AH39" s="1"/>
      <c r="AI39" s="1"/>
    </row>
    <row r="40" spans="1:35" s="31" customFormat="1" ht="17.45" customHeight="1" x14ac:dyDescent="0.3">
      <c r="A40" s="1"/>
      <c r="B40" s="21">
        <v>32</v>
      </c>
      <c r="C40" s="15" t="s">
        <v>35</v>
      </c>
      <c r="D40" s="22" t="s">
        <v>36</v>
      </c>
      <c r="E40" s="22" t="s">
        <v>51</v>
      </c>
      <c r="F40" s="65"/>
      <c r="G40" s="23" t="s">
        <v>103</v>
      </c>
      <c r="H40" s="22" t="s">
        <v>104</v>
      </c>
      <c r="I40" s="22">
        <f>VLOOKUP($G40,[1]NumberLocations!$H$2:$BS$117,8,0)</f>
        <v>72</v>
      </c>
      <c r="J40" s="22">
        <f>VLOOKUP($G40,[1]NumberLocations!$H$2:$BS$117,9,0)</f>
        <v>322</v>
      </c>
      <c r="K40" s="22">
        <f>VLOOKUP($G40,[1]NumberLocations!$H$2:$BS$117,10,0)</f>
        <v>163</v>
      </c>
      <c r="L40" s="22">
        <f>VLOOKUP($G40,[1]NumberLocations!$H$2:$BS$117,11,0)</f>
        <v>159</v>
      </c>
      <c r="M40" s="22">
        <f>VLOOKUP($G40,[1]NumberLocations!$H$2:$BS$117,25,0)</f>
        <v>0</v>
      </c>
      <c r="N40" s="22">
        <f>VLOOKUP($G40,[1]NumberLocations!$H$2:$BS$117,26,0)</f>
        <v>0</v>
      </c>
      <c r="O40" s="22">
        <f>VLOOKUP($G40,[1]NumberLocations!$H$2:$BS$117,27,0)</f>
        <v>0</v>
      </c>
      <c r="P40" s="22">
        <f>VLOOKUP($G40,[1]NumberLocations!$H$2:$BS$117,28,0)</f>
        <v>0</v>
      </c>
      <c r="Q40" s="22">
        <f>VLOOKUP($G40,[1]NumberLocations!$H$2:$BS$117,29,0)</f>
        <v>11</v>
      </c>
      <c r="R40" s="22">
        <f>VLOOKUP($G40,[1]NumberLocations!$H$2:$BS$117,30,0)</f>
        <v>39</v>
      </c>
      <c r="S40" s="22">
        <f>VLOOKUP($G40,[1]NumberLocations!$H$2:$BS$117,61,0)</f>
        <v>103</v>
      </c>
      <c r="T40" s="22">
        <f>VLOOKUP($G40,[1]NumberLocations!$H$2:$BS$117,62,0)</f>
        <v>247</v>
      </c>
      <c r="U40" s="22">
        <f>VLOOKUP($G40,[1]NumberLocations!$H$2:$BS$117,63,0)</f>
        <v>0</v>
      </c>
      <c r="V40" s="25">
        <f>VLOOKUP($G40,[1]NumberLocations!$H$2:$BS$117,64,0)</f>
        <v>0</v>
      </c>
      <c r="W40" s="22">
        <f>VLOOKUP($G40,[1]NumberLocations!$H$2:$BS$117,13,0)</f>
        <v>175</v>
      </c>
      <c r="X40" s="22">
        <f>VLOOKUP($G40,[1]NumberLocations!$H$2:$BS$117,16,0)</f>
        <v>140</v>
      </c>
      <c r="Y40" s="25">
        <f>VLOOKUP($G40,[1]NumberLocations!$H$2:$BS$117,19,0)</f>
        <v>7</v>
      </c>
      <c r="Z40" s="1"/>
      <c r="AA40" s="1"/>
      <c r="AB40" s="1"/>
      <c r="AC40" s="1"/>
      <c r="AD40" s="1"/>
      <c r="AE40" s="1"/>
      <c r="AF40" s="1"/>
      <c r="AG40" s="1"/>
      <c r="AH40" s="1"/>
      <c r="AI40" s="1"/>
    </row>
    <row r="41" spans="1:35" s="31" customFormat="1" ht="17.45" customHeight="1" x14ac:dyDescent="0.3">
      <c r="A41" s="1"/>
      <c r="B41" s="21">
        <v>33</v>
      </c>
      <c r="C41" s="15" t="s">
        <v>35</v>
      </c>
      <c r="D41" s="22" t="s">
        <v>36</v>
      </c>
      <c r="E41" s="22" t="s">
        <v>51</v>
      </c>
      <c r="F41" s="65"/>
      <c r="G41" s="23" t="s">
        <v>105</v>
      </c>
      <c r="H41" s="22" t="s">
        <v>106</v>
      </c>
      <c r="I41" s="22">
        <f>VLOOKUP($G41,[1]NumberLocations!$H$2:$BS$117,8,0)</f>
        <v>91</v>
      </c>
      <c r="J41" s="22">
        <f>VLOOKUP($G41,[1]NumberLocations!$H$2:$BS$117,9,0)</f>
        <v>413</v>
      </c>
      <c r="K41" s="22">
        <f>VLOOKUP($G41,[1]NumberLocations!$H$2:$BS$117,10,0)</f>
        <v>226</v>
      </c>
      <c r="L41" s="22">
        <f>VLOOKUP($G41,[1]NumberLocations!$H$2:$BS$117,11,0)</f>
        <v>187</v>
      </c>
      <c r="M41" s="22">
        <f>VLOOKUP($G41,[1]NumberLocations!$H$2:$BS$117,25,0)</f>
        <v>0</v>
      </c>
      <c r="N41" s="22">
        <f>VLOOKUP($G41,[1]NumberLocations!$H$2:$BS$117,26,0)</f>
        <v>1</v>
      </c>
      <c r="O41" s="22">
        <f>VLOOKUP($G41,[1]NumberLocations!$H$2:$BS$117,27,0)</f>
        <v>0</v>
      </c>
      <c r="P41" s="22">
        <f>VLOOKUP($G41,[1]NumberLocations!$H$2:$BS$117,28,0)</f>
        <v>0</v>
      </c>
      <c r="Q41" s="22">
        <f>VLOOKUP($G41,[1]NumberLocations!$H$2:$BS$117,29,0)</f>
        <v>0</v>
      </c>
      <c r="R41" s="22">
        <f>VLOOKUP($G41,[1]NumberLocations!$H$2:$BS$117,30,0)</f>
        <v>0</v>
      </c>
      <c r="S41" s="22">
        <f>VLOOKUP($G41,[1]NumberLocations!$H$2:$BS$117,61,0)</f>
        <v>92</v>
      </c>
      <c r="T41" s="22">
        <f>VLOOKUP($G41,[1]NumberLocations!$H$2:$BS$117,62,0)</f>
        <v>158</v>
      </c>
      <c r="U41" s="22">
        <f>VLOOKUP($G41,[1]NumberLocations!$H$2:$BS$117,63,0)</f>
        <v>0</v>
      </c>
      <c r="V41" s="25">
        <f>VLOOKUP($G41,[1]NumberLocations!$H$2:$BS$117,64,0)</f>
        <v>0</v>
      </c>
      <c r="W41" s="22">
        <f>VLOOKUP($G41,[1]NumberLocations!$H$2:$BS$117,13,0)</f>
        <v>248</v>
      </c>
      <c r="X41" s="22">
        <f>VLOOKUP($G41,[1]NumberLocations!$H$2:$BS$117,16,0)</f>
        <v>151</v>
      </c>
      <c r="Y41" s="25">
        <f>VLOOKUP($G41,[1]NumberLocations!$H$2:$BS$117,19,0)</f>
        <v>14</v>
      </c>
      <c r="Z41" s="1"/>
      <c r="AA41" s="1"/>
      <c r="AB41" s="1"/>
      <c r="AC41" s="1"/>
      <c r="AD41" s="1"/>
      <c r="AE41" s="1"/>
      <c r="AF41" s="1"/>
      <c r="AG41" s="1"/>
      <c r="AH41" s="1"/>
      <c r="AI41" s="1"/>
    </row>
    <row r="42" spans="1:35" s="31" customFormat="1" ht="17.45" customHeight="1" x14ac:dyDescent="0.3">
      <c r="A42" s="1"/>
      <c r="B42" s="21">
        <v>34</v>
      </c>
      <c r="C42" s="15" t="s">
        <v>35</v>
      </c>
      <c r="D42" s="22" t="s">
        <v>36</v>
      </c>
      <c r="E42" s="22" t="s">
        <v>51</v>
      </c>
      <c r="F42" s="65"/>
      <c r="G42" s="23" t="s">
        <v>107</v>
      </c>
      <c r="H42" s="22" t="s">
        <v>108</v>
      </c>
      <c r="I42" s="22">
        <f>VLOOKUP($G42,[1]NumberLocations!$H$2:$BS$117,8,0)</f>
        <v>127</v>
      </c>
      <c r="J42" s="22">
        <f>VLOOKUP($G42,[1]NumberLocations!$H$2:$BS$117,9,0)</f>
        <v>636</v>
      </c>
      <c r="K42" s="22">
        <f>VLOOKUP($G42,[1]NumberLocations!$H$2:$BS$117,10,0)</f>
        <v>344</v>
      </c>
      <c r="L42" s="22">
        <f>VLOOKUP($G42,[1]NumberLocations!$H$2:$BS$117,11,0)</f>
        <v>292</v>
      </c>
      <c r="M42" s="22">
        <f>VLOOKUP($G42,[1]NumberLocations!$H$2:$BS$117,25,0)</f>
        <v>0</v>
      </c>
      <c r="N42" s="22">
        <f>VLOOKUP($G42,[1]NumberLocations!$H$2:$BS$117,26,0)</f>
        <v>0</v>
      </c>
      <c r="O42" s="22">
        <f>VLOOKUP($G42,[1]NumberLocations!$H$2:$BS$117,27,0)</f>
        <v>0</v>
      </c>
      <c r="P42" s="22">
        <f>VLOOKUP($G42,[1]NumberLocations!$H$2:$BS$117,28,0)</f>
        <v>0</v>
      </c>
      <c r="Q42" s="22">
        <f>VLOOKUP($G42,[1]NumberLocations!$H$2:$BS$117,29,0)</f>
        <v>2</v>
      </c>
      <c r="R42" s="22">
        <f>VLOOKUP($G42,[1]NumberLocations!$H$2:$BS$117,30,0)</f>
        <v>11</v>
      </c>
      <c r="S42" s="22">
        <f>VLOOKUP($G42,[1]NumberLocations!$H$2:$BS$117,61,0)</f>
        <v>190</v>
      </c>
      <c r="T42" s="22">
        <f>VLOOKUP($G42,[1]NumberLocations!$H$2:$BS$117,62,0)</f>
        <v>0</v>
      </c>
      <c r="U42" s="22">
        <f>VLOOKUP($G42,[1]NumberLocations!$H$2:$BS$117,63,0)</f>
        <v>0</v>
      </c>
      <c r="V42" s="25">
        <f>VLOOKUP($G42,[1]NumberLocations!$H$2:$BS$117,64,0)</f>
        <v>0</v>
      </c>
      <c r="W42" s="22">
        <f>VLOOKUP($G42,[1]NumberLocations!$H$2:$BS$117,13,0)</f>
        <v>364</v>
      </c>
      <c r="X42" s="22">
        <f>VLOOKUP($G42,[1]NumberLocations!$H$2:$BS$117,16,0)</f>
        <v>245</v>
      </c>
      <c r="Y42" s="25">
        <f>VLOOKUP($G42,[1]NumberLocations!$H$2:$BS$117,19,0)</f>
        <v>27</v>
      </c>
      <c r="Z42" s="1"/>
      <c r="AA42" s="1"/>
      <c r="AB42" s="1"/>
      <c r="AC42" s="1"/>
      <c r="AD42" s="1"/>
      <c r="AE42" s="1"/>
      <c r="AF42" s="1"/>
      <c r="AG42" s="1"/>
      <c r="AH42" s="1"/>
      <c r="AI42" s="1"/>
    </row>
    <row r="43" spans="1:35" s="31" customFormat="1" ht="17.45" customHeight="1" thickBot="1" x14ac:dyDescent="0.35">
      <c r="A43" s="1"/>
      <c r="B43" s="21">
        <v>35</v>
      </c>
      <c r="C43" s="15" t="s">
        <v>35</v>
      </c>
      <c r="D43" s="22" t="s">
        <v>36</v>
      </c>
      <c r="E43" s="22" t="s">
        <v>51</v>
      </c>
      <c r="F43" s="67"/>
      <c r="G43" s="23" t="s">
        <v>109</v>
      </c>
      <c r="H43" s="22" t="s">
        <v>110</v>
      </c>
      <c r="I43" s="22">
        <f>VLOOKUP($G43,[1]NumberLocations!$H$2:$BS$117,8,0)</f>
        <v>145</v>
      </c>
      <c r="J43" s="22">
        <f>VLOOKUP($G43,[1]NumberLocations!$H$2:$BS$117,9,0)</f>
        <v>794</v>
      </c>
      <c r="K43" s="22">
        <f>VLOOKUP($G43,[1]NumberLocations!$H$2:$BS$117,10,0)</f>
        <v>387</v>
      </c>
      <c r="L43" s="22">
        <f>VLOOKUP($G43,[1]NumberLocations!$H$2:$BS$117,11,0)</f>
        <v>407</v>
      </c>
      <c r="M43" s="22">
        <f>VLOOKUP($G43,[1]NumberLocations!$H$2:$BS$117,25,0)</f>
        <v>0</v>
      </c>
      <c r="N43" s="22">
        <f>VLOOKUP($G43,[1]NumberLocations!$H$2:$BS$117,26,0)</f>
        <v>0</v>
      </c>
      <c r="O43" s="22">
        <f>VLOOKUP($G43,[1]NumberLocations!$H$2:$BS$117,27,0)</f>
        <v>0</v>
      </c>
      <c r="P43" s="22">
        <f>VLOOKUP($G43,[1]NumberLocations!$H$2:$BS$117,28,0)</f>
        <v>0</v>
      </c>
      <c r="Q43" s="22">
        <f>VLOOKUP($G43,[1]NumberLocations!$H$2:$BS$117,29,0)</f>
        <v>0</v>
      </c>
      <c r="R43" s="22">
        <f>VLOOKUP($G43,[1]NumberLocations!$H$2:$BS$117,30,0)</f>
        <v>0</v>
      </c>
      <c r="S43" s="22">
        <f>VLOOKUP($G43,[1]NumberLocations!$H$2:$BS$117,61,0)</f>
        <v>201</v>
      </c>
      <c r="T43" s="22">
        <f>VLOOKUP($G43,[1]NumberLocations!$H$2:$BS$117,62,0)</f>
        <v>0</v>
      </c>
      <c r="U43" s="22">
        <f>VLOOKUP($G43,[1]NumberLocations!$H$2:$BS$117,63,0)</f>
        <v>0</v>
      </c>
      <c r="V43" s="25">
        <f>VLOOKUP($G43,[1]NumberLocations!$H$2:$BS$117,64,0)</f>
        <v>0</v>
      </c>
      <c r="W43" s="22">
        <f>VLOOKUP($G43,[1]NumberLocations!$H$2:$BS$117,13,0)</f>
        <v>474</v>
      </c>
      <c r="X43" s="22">
        <f>VLOOKUP($G43,[1]NumberLocations!$H$2:$BS$117,16,0)</f>
        <v>290</v>
      </c>
      <c r="Y43" s="25">
        <f>VLOOKUP($G43,[1]NumberLocations!$H$2:$BS$117,19,0)</f>
        <v>30</v>
      </c>
      <c r="Z43" s="1"/>
      <c r="AA43" s="1"/>
      <c r="AB43" s="1"/>
      <c r="AC43" s="1"/>
      <c r="AD43" s="1"/>
      <c r="AE43" s="1"/>
      <c r="AF43" s="1"/>
      <c r="AG43" s="1"/>
      <c r="AH43" s="1"/>
      <c r="AI43" s="1"/>
    </row>
    <row r="44" spans="1:35" s="31" customFormat="1" ht="17.45" customHeight="1" thickBot="1" x14ac:dyDescent="0.35">
      <c r="A44" s="1"/>
      <c r="B44" s="27"/>
      <c r="C44" s="28"/>
      <c r="D44" s="29" t="s">
        <v>36</v>
      </c>
      <c r="E44" s="29" t="s">
        <v>111</v>
      </c>
      <c r="F44" s="29" t="s">
        <v>112</v>
      </c>
      <c r="G44" s="29"/>
      <c r="H44" s="29"/>
      <c r="I44" s="29">
        <f t="shared" ref="I44:Y44" si="1">SUM(I37:I43)</f>
        <v>640</v>
      </c>
      <c r="J44" s="29">
        <f t="shared" si="1"/>
        <v>3071</v>
      </c>
      <c r="K44" s="29">
        <f t="shared" si="1"/>
        <v>1607</v>
      </c>
      <c r="L44" s="29">
        <f t="shared" si="1"/>
        <v>1464</v>
      </c>
      <c r="M44" s="29">
        <f t="shared" si="1"/>
        <v>0</v>
      </c>
      <c r="N44" s="29">
        <f t="shared" si="1"/>
        <v>1</v>
      </c>
      <c r="O44" s="29">
        <f t="shared" si="1"/>
        <v>0</v>
      </c>
      <c r="P44" s="29">
        <f t="shared" si="1"/>
        <v>0</v>
      </c>
      <c r="Q44" s="29">
        <f t="shared" si="1"/>
        <v>16</v>
      </c>
      <c r="R44" s="29">
        <f t="shared" si="1"/>
        <v>66</v>
      </c>
      <c r="S44" s="29">
        <f t="shared" si="1"/>
        <v>853</v>
      </c>
      <c r="T44" s="29">
        <f t="shared" si="1"/>
        <v>970</v>
      </c>
      <c r="U44" s="29">
        <f t="shared" si="1"/>
        <v>0</v>
      </c>
      <c r="V44" s="32">
        <f t="shared" si="1"/>
        <v>0</v>
      </c>
      <c r="W44" s="28">
        <f t="shared" si="1"/>
        <v>1779</v>
      </c>
      <c r="X44" s="29">
        <f t="shared" si="1"/>
        <v>1176</v>
      </c>
      <c r="Y44" s="30">
        <f t="shared" si="1"/>
        <v>116</v>
      </c>
      <c r="Z44" s="1"/>
      <c r="AA44" s="1"/>
      <c r="AB44" s="1"/>
      <c r="AC44" s="1"/>
      <c r="AD44" s="1"/>
      <c r="AE44" s="1"/>
      <c r="AF44" s="1"/>
      <c r="AG44" s="1"/>
      <c r="AH44" s="1"/>
      <c r="AI44" s="1"/>
    </row>
    <row r="45" spans="1:35" s="31" customFormat="1" ht="17.45" customHeight="1" x14ac:dyDescent="0.3">
      <c r="A45" s="1"/>
      <c r="B45" s="21">
        <v>36</v>
      </c>
      <c r="C45" s="15" t="s">
        <v>35</v>
      </c>
      <c r="D45" s="22" t="s">
        <v>113</v>
      </c>
      <c r="E45" s="22" t="s">
        <v>114</v>
      </c>
      <c r="F45" s="22" t="s">
        <v>115</v>
      </c>
      <c r="G45" s="23"/>
      <c r="H45" s="22" t="s">
        <v>116</v>
      </c>
      <c r="I45" s="22">
        <f>VLOOKUP($F45,[1]NumberLocations!$H$2:$BS$122,8,0)</f>
        <v>65</v>
      </c>
      <c r="J45" s="22">
        <f>VLOOKUP($F45,[1]NumberLocations!$H$2:$BS$122,9,0)</f>
        <v>294</v>
      </c>
      <c r="K45" s="22">
        <f>VLOOKUP($F45,[1]NumberLocations!$H$2:$BS$122,10,0)</f>
        <v>148</v>
      </c>
      <c r="L45" s="22">
        <f>VLOOKUP($F45,[1]NumberLocations!$H$2:$BS$122,11,0)</f>
        <v>146</v>
      </c>
      <c r="M45" s="22">
        <f>VLOOKUP($F45,[1]NumberLocations!$H$2:$BS$122,25,0)</f>
        <v>0</v>
      </c>
      <c r="N45" s="22">
        <f>VLOOKUP($F45,[1]NumberLocations!$H$2:$BS$122,26,0)</f>
        <v>0</v>
      </c>
      <c r="O45" s="22">
        <f>VLOOKUP($F45,[1]NumberLocations!$H$2:$BS$122,27,0)</f>
        <v>0</v>
      </c>
      <c r="P45" s="22">
        <f>VLOOKUP($F45,[1]NumberLocations!$H$2:$BS$122,28,0)</f>
        <v>0</v>
      </c>
      <c r="Q45" s="22">
        <f>VLOOKUP($F45,[1]NumberLocations!$H$2:$BS$122,29,0)</f>
        <v>0</v>
      </c>
      <c r="R45" s="22">
        <f>VLOOKUP($F45,[1]NumberLocations!$H$2:$BS$122,30,0)</f>
        <v>0</v>
      </c>
      <c r="S45" s="22">
        <f>VLOOKUP($F45,[1]NumberLocations!$H$2:$BS$122,61,0)</f>
        <v>99</v>
      </c>
      <c r="T45" s="22">
        <f>VLOOKUP($F45,[1]NumberLocations!$H$2:$BS$122,62,0)</f>
        <v>64</v>
      </c>
      <c r="U45" s="22">
        <f>VLOOKUP($F45,[1]NumberLocations!$H$2:$BS$122,63,0)</f>
        <v>0</v>
      </c>
      <c r="V45" s="25">
        <f>VLOOKUP($F45,[1]NumberLocations!$H$2:$BS$122,64,0)</f>
        <v>11</v>
      </c>
      <c r="W45" s="22">
        <f>VLOOKUP($F45,[1]NumberLocations!$H$2:$BS$122,13,0)</f>
        <v>149</v>
      </c>
      <c r="X45" s="22">
        <f>VLOOKUP($F45,[1]NumberLocations!$H$2:$BS$122,16,0)</f>
        <v>136</v>
      </c>
      <c r="Y45" s="25">
        <f>VLOOKUP($F45,[1]NumberLocations!$H$2:$BS$122,19,0)</f>
        <v>9</v>
      </c>
      <c r="Z45" s="1"/>
      <c r="AA45" s="1"/>
      <c r="AB45" s="1"/>
      <c r="AC45" s="1"/>
      <c r="AD45" s="1"/>
      <c r="AE45" s="1"/>
      <c r="AF45" s="1"/>
      <c r="AG45" s="1"/>
      <c r="AH45" s="1"/>
      <c r="AI45" s="1"/>
    </row>
    <row r="46" spans="1:35" s="31" customFormat="1" ht="17.45" customHeight="1" x14ac:dyDescent="0.3">
      <c r="A46" s="1"/>
      <c r="B46" s="21">
        <v>37</v>
      </c>
      <c r="C46" s="15" t="s">
        <v>35</v>
      </c>
      <c r="D46" s="22" t="s">
        <v>113</v>
      </c>
      <c r="E46" s="22" t="s">
        <v>117</v>
      </c>
      <c r="F46" s="22" t="s">
        <v>118</v>
      </c>
      <c r="G46" s="23"/>
      <c r="H46" s="22" t="s">
        <v>119</v>
      </c>
      <c r="I46" s="22">
        <f>VLOOKUP($F46,[1]NumberLocations!$H$2:$BS$122,8,0)</f>
        <v>112</v>
      </c>
      <c r="J46" s="22">
        <f>VLOOKUP($F46,[1]NumberLocations!$H$2:$BS$122,9,0)</f>
        <v>571</v>
      </c>
      <c r="K46" s="22">
        <f>VLOOKUP($F46,[1]NumberLocations!$H$2:$BS$122,10,0)</f>
        <v>287</v>
      </c>
      <c r="L46" s="22">
        <f>VLOOKUP($F46,[1]NumberLocations!$H$2:$BS$122,11,0)</f>
        <v>284</v>
      </c>
      <c r="M46" s="22">
        <f>VLOOKUP($F46,[1]NumberLocations!$H$2:$BS$122,25,0)</f>
        <v>0</v>
      </c>
      <c r="N46" s="22">
        <f>VLOOKUP($F46,[1]NumberLocations!$H$2:$BS$122,26,0)</f>
        <v>0</v>
      </c>
      <c r="O46" s="22">
        <f>VLOOKUP($F46,[1]NumberLocations!$H$2:$BS$122,27,0)</f>
        <v>0</v>
      </c>
      <c r="P46" s="22">
        <f>VLOOKUP($F46,[1]NumberLocations!$H$2:$BS$122,28,0)</f>
        <v>0</v>
      </c>
      <c r="Q46" s="22">
        <f>VLOOKUP($F46,[1]NumberLocations!$H$2:$BS$122,29,0)</f>
        <v>0</v>
      </c>
      <c r="R46" s="22">
        <f>VLOOKUP($F46,[1]NumberLocations!$H$2:$BS$122,30,0)</f>
        <v>0</v>
      </c>
      <c r="S46" s="22">
        <f>VLOOKUP($F46,[1]NumberLocations!$H$2:$BS$122,61,0)</f>
        <v>210</v>
      </c>
      <c r="T46" s="22">
        <f>VLOOKUP($F46,[1]NumberLocations!$H$2:$BS$122,62,0)</f>
        <v>172</v>
      </c>
      <c r="U46" s="22">
        <f>VLOOKUP($F46,[1]NumberLocations!$H$2:$BS$122,63,0)</f>
        <v>0</v>
      </c>
      <c r="V46" s="25">
        <f>VLOOKUP($F46,[1]NumberLocations!$H$2:$BS$122,64,0)</f>
        <v>50</v>
      </c>
      <c r="W46" s="22">
        <f>VLOOKUP($F46,[1]NumberLocations!$H$2:$BS$122,13,0)</f>
        <v>328</v>
      </c>
      <c r="X46" s="22">
        <f>VLOOKUP($F46,[1]NumberLocations!$H$2:$BS$122,16,0)</f>
        <v>231</v>
      </c>
      <c r="Y46" s="25">
        <f>VLOOKUP($F46,[1]NumberLocations!$H$2:$BS$122,19,0)</f>
        <v>12</v>
      </c>
      <c r="Z46" s="1"/>
      <c r="AA46" s="1"/>
      <c r="AB46" s="1"/>
      <c r="AC46" s="1"/>
      <c r="AD46" s="1"/>
      <c r="AE46" s="1"/>
      <c r="AF46" s="1"/>
      <c r="AG46" s="1"/>
      <c r="AH46" s="1"/>
      <c r="AI46" s="1"/>
    </row>
    <row r="47" spans="1:35" s="31" customFormat="1" ht="17.45" customHeight="1" x14ac:dyDescent="0.3">
      <c r="A47" s="1"/>
      <c r="B47" s="21">
        <v>38</v>
      </c>
      <c r="C47" s="15" t="s">
        <v>35</v>
      </c>
      <c r="D47" s="22" t="s">
        <v>113</v>
      </c>
      <c r="E47" s="22" t="s">
        <v>120</v>
      </c>
      <c r="F47" s="22" t="s">
        <v>121</v>
      </c>
      <c r="G47" s="23"/>
      <c r="H47" s="22" t="s">
        <v>122</v>
      </c>
      <c r="I47" s="22">
        <f>VLOOKUP($F47,[1]NumberLocations!$H$2:$BS$122,8,0)</f>
        <v>105</v>
      </c>
      <c r="J47" s="22">
        <f>VLOOKUP($F47,[1]NumberLocations!$H$2:$BS$122,9,0)</f>
        <v>348</v>
      </c>
      <c r="K47" s="22">
        <f>VLOOKUP($F47,[1]NumberLocations!$H$2:$BS$122,10,0)</f>
        <v>181</v>
      </c>
      <c r="L47" s="22">
        <f>VLOOKUP($F47,[1]NumberLocations!$H$2:$BS$122,11,0)</f>
        <v>167</v>
      </c>
      <c r="M47" s="22">
        <f>VLOOKUP($F47,[1]NumberLocations!$H$2:$BS$122,25,0)</f>
        <v>0</v>
      </c>
      <c r="N47" s="22">
        <f>VLOOKUP($F47,[1]NumberLocations!$H$2:$BS$122,26,0)</f>
        <v>0</v>
      </c>
      <c r="O47" s="22">
        <f>VLOOKUP($F47,[1]NumberLocations!$H$2:$BS$122,27,0)</f>
        <v>0</v>
      </c>
      <c r="P47" s="22">
        <f>VLOOKUP($F47,[1]NumberLocations!$H$2:$BS$122,28,0)</f>
        <v>0</v>
      </c>
      <c r="Q47" s="22">
        <f>VLOOKUP($F47,[1]NumberLocations!$H$2:$BS$122,29,0)</f>
        <v>0</v>
      </c>
      <c r="R47" s="22">
        <f>VLOOKUP($F47,[1]NumberLocations!$H$2:$BS$122,30,0)</f>
        <v>0</v>
      </c>
      <c r="S47" s="22">
        <f>VLOOKUP($F47,[1]NumberLocations!$H$2:$BS$122,61,0)</f>
        <v>103</v>
      </c>
      <c r="T47" s="22">
        <f>VLOOKUP($F47,[1]NumberLocations!$H$2:$BS$122,62,0)</f>
        <v>0</v>
      </c>
      <c r="U47" s="22">
        <f>VLOOKUP($F47,[1]NumberLocations!$H$2:$BS$122,63,0)</f>
        <v>1</v>
      </c>
      <c r="V47" s="25">
        <f>VLOOKUP($F47,[1]NumberLocations!$H$2:$BS$122,64,0)</f>
        <v>31</v>
      </c>
      <c r="W47" s="22">
        <f>VLOOKUP($F47,[1]NumberLocations!$H$2:$BS$122,13,0)</f>
        <v>125</v>
      </c>
      <c r="X47" s="22">
        <f>VLOOKUP($F47,[1]NumberLocations!$H$2:$BS$122,16,0)</f>
        <v>195</v>
      </c>
      <c r="Y47" s="25">
        <f>VLOOKUP($F47,[1]NumberLocations!$H$2:$BS$122,19,0)</f>
        <v>28</v>
      </c>
      <c r="Z47" s="1"/>
      <c r="AA47" s="1"/>
      <c r="AB47" s="1"/>
      <c r="AC47" s="1"/>
      <c r="AD47" s="1"/>
      <c r="AE47" s="1"/>
      <c r="AF47" s="1"/>
      <c r="AG47" s="1"/>
      <c r="AH47" s="1"/>
      <c r="AI47" s="1"/>
    </row>
    <row r="48" spans="1:35" s="31" customFormat="1" ht="17.45" customHeight="1" x14ac:dyDescent="0.3">
      <c r="A48" s="1"/>
      <c r="B48" s="21">
        <v>39</v>
      </c>
      <c r="C48" s="15" t="s">
        <v>35</v>
      </c>
      <c r="D48" s="22" t="s">
        <v>113</v>
      </c>
      <c r="E48" s="22" t="s">
        <v>123</v>
      </c>
      <c r="F48" s="22" t="s">
        <v>124</v>
      </c>
      <c r="G48" s="23"/>
      <c r="H48" s="22" t="s">
        <v>125</v>
      </c>
      <c r="I48" s="22">
        <f>VLOOKUP($F48,[1]NumberLocations!$H$2:$BS$126,8,0)</f>
        <v>40</v>
      </c>
      <c r="J48" s="22">
        <f>VLOOKUP($F48,[1]NumberLocations!$H$2:$BS$126,9,0)</f>
        <v>174</v>
      </c>
      <c r="K48" s="22">
        <f>VLOOKUP($F48,[1]NumberLocations!$H$2:$BS$126,10,0)</f>
        <v>83</v>
      </c>
      <c r="L48" s="22">
        <f>VLOOKUP($F48,[1]NumberLocations!$H$2:$BS$126,11,0)</f>
        <v>91</v>
      </c>
      <c r="M48" s="22">
        <f>VLOOKUP($F48,[1]NumberLocations!$H$2:$BS$126,25,0)</f>
        <v>0</v>
      </c>
      <c r="N48" s="22">
        <f>VLOOKUP($F48,[1]NumberLocations!$H$2:$BS$126,26,0)</f>
        <v>0</v>
      </c>
      <c r="O48" s="22">
        <f>VLOOKUP($F48,[1]NumberLocations!$H$2:$BS$126,27,0)</f>
        <v>0</v>
      </c>
      <c r="P48" s="22">
        <f>VLOOKUP($F48,[1]NumberLocations!$H$2:$BS$126,28,0)</f>
        <v>0</v>
      </c>
      <c r="Q48" s="22">
        <f>VLOOKUP($F48,[1]NumberLocations!$H$2:$BS$126,29,0)</f>
        <v>0</v>
      </c>
      <c r="R48" s="22">
        <f>VLOOKUP($F48,[1]NumberLocations!$H$2:$BS$126,30,0)</f>
        <v>0</v>
      </c>
      <c r="S48" s="22">
        <f>VLOOKUP($F48,[1]NumberLocations!$H$2:$BS$126,61,0)</f>
        <v>40</v>
      </c>
      <c r="T48" s="22">
        <f>VLOOKUP($F48,[1]NumberLocations!$H$2:$BS$126,62,0)</f>
        <v>0</v>
      </c>
      <c r="U48" s="22">
        <f>VLOOKUP($F48,[1]NumberLocations!$H$2:$BS$126,63,0)</f>
        <v>0</v>
      </c>
      <c r="V48" s="25">
        <f>VLOOKUP($F48,[1]NumberLocations!$H$2:$BS$126,64,0)</f>
        <v>0</v>
      </c>
      <c r="W48" s="22">
        <f>VLOOKUP($F48,[1]NumberLocations!$H$2:$BS$126,13,0)</f>
        <v>114</v>
      </c>
      <c r="X48" s="22">
        <f>VLOOKUP($F48,[1]NumberLocations!$H$2:$BS$126,16,0)</f>
        <v>56</v>
      </c>
      <c r="Y48" s="25">
        <f>VLOOKUP($F48,[1]NumberLocations!$H$2:$BS$126,19,0)</f>
        <v>4</v>
      </c>
      <c r="Z48" s="1"/>
      <c r="AA48" s="1"/>
      <c r="AB48" s="1"/>
      <c r="AC48" s="1"/>
      <c r="AD48" s="1"/>
      <c r="AE48" s="1"/>
      <c r="AF48" s="1"/>
      <c r="AG48" s="1"/>
      <c r="AH48" s="1"/>
      <c r="AI48" s="1"/>
    </row>
    <row r="49" spans="1:35" s="31" customFormat="1" ht="17.45" customHeight="1" x14ac:dyDescent="0.3">
      <c r="A49" s="1"/>
      <c r="B49" s="21">
        <v>40</v>
      </c>
      <c r="C49" s="15" t="s">
        <v>35</v>
      </c>
      <c r="D49" s="22" t="s">
        <v>113</v>
      </c>
      <c r="E49" s="22" t="s">
        <v>123</v>
      </c>
      <c r="F49" s="22" t="s">
        <v>126</v>
      </c>
      <c r="G49" s="23"/>
      <c r="H49" s="22" t="s">
        <v>127</v>
      </c>
      <c r="I49" s="22">
        <f>VLOOKUP($F49,[1]NumberLocations!$H$2:$BS$122,8,0)</f>
        <v>15</v>
      </c>
      <c r="J49" s="22">
        <f>VLOOKUP($F49,[1]NumberLocations!$H$2:$BS$122,9,0)</f>
        <v>73</v>
      </c>
      <c r="K49" s="22">
        <f>VLOOKUP($F49,[1]NumberLocations!$H$2:$BS$122,10,0)</f>
        <v>46</v>
      </c>
      <c r="L49" s="22">
        <f>VLOOKUP($F49,[1]NumberLocations!$H$2:$BS$122,11,0)</f>
        <v>27</v>
      </c>
      <c r="M49" s="22">
        <f>VLOOKUP($F49,[1]NumberLocations!$H$2:$BS$122,25,0)</f>
        <v>0</v>
      </c>
      <c r="N49" s="22">
        <f>VLOOKUP($F49,[1]NumberLocations!$H$2:$BS$122,26,0)</f>
        <v>0</v>
      </c>
      <c r="O49" s="22">
        <f>VLOOKUP($F49,[1]NumberLocations!$H$2:$BS$122,27,0)</f>
        <v>0</v>
      </c>
      <c r="P49" s="22">
        <f>VLOOKUP($F49,[1]NumberLocations!$H$2:$BS$122,28,0)</f>
        <v>0</v>
      </c>
      <c r="Q49" s="22">
        <f>VLOOKUP($F49,[1]NumberLocations!$H$2:$BS$122,29,0)</f>
        <v>0</v>
      </c>
      <c r="R49" s="22">
        <f>VLOOKUP($F49,[1]NumberLocations!$H$2:$BS$122,30,0)</f>
        <v>0</v>
      </c>
      <c r="S49" s="22">
        <f>VLOOKUP($F49,[1]NumberLocations!$H$2:$BS$122,61,0)</f>
        <v>15</v>
      </c>
      <c r="T49" s="22">
        <f>VLOOKUP($F49,[1]NumberLocations!$H$2:$BS$122,62,0)</f>
        <v>0</v>
      </c>
      <c r="U49" s="22">
        <f>VLOOKUP($F49,[1]NumberLocations!$H$2:$BS$122,63,0)</f>
        <v>0</v>
      </c>
      <c r="V49" s="25">
        <f>VLOOKUP($F49,[1]NumberLocations!$H$2:$BS$122,64,0)</f>
        <v>0</v>
      </c>
      <c r="W49" s="22">
        <f>VLOOKUP($F49,[1]NumberLocations!$H$2:$BS$122,13,0)</f>
        <v>46</v>
      </c>
      <c r="X49" s="22">
        <f>VLOOKUP($F49,[1]NumberLocations!$H$2:$BS$122,16,0)</f>
        <v>27</v>
      </c>
      <c r="Y49" s="25">
        <f>VLOOKUP($F49,[1]NumberLocations!$H$2:$BS$122,19,0)</f>
        <v>0</v>
      </c>
      <c r="Z49" s="1"/>
      <c r="AA49" s="1"/>
      <c r="AB49" s="1"/>
      <c r="AC49" s="1"/>
      <c r="AD49" s="1"/>
      <c r="AE49" s="1"/>
      <c r="AF49" s="1"/>
      <c r="AG49" s="1"/>
      <c r="AH49" s="1"/>
      <c r="AI49" s="1"/>
    </row>
    <row r="50" spans="1:35" s="31" customFormat="1" ht="17.45" customHeight="1" x14ac:dyDescent="0.3">
      <c r="A50" s="1"/>
      <c r="B50" s="21">
        <v>41</v>
      </c>
      <c r="C50" s="15" t="s">
        <v>128</v>
      </c>
      <c r="D50" s="22" t="s">
        <v>129</v>
      </c>
      <c r="E50" s="22" t="s">
        <v>130</v>
      </c>
      <c r="F50" s="22" t="s">
        <v>131</v>
      </c>
      <c r="G50" s="23"/>
      <c r="H50" s="22" t="s">
        <v>132</v>
      </c>
      <c r="I50" s="22">
        <v>1420</v>
      </c>
      <c r="J50" s="22">
        <v>7544</v>
      </c>
      <c r="K50" s="22">
        <v>3868</v>
      </c>
      <c r="L50" s="22">
        <v>3676</v>
      </c>
      <c r="M50" s="22">
        <v>0</v>
      </c>
      <c r="N50" s="22">
        <v>0</v>
      </c>
      <c r="O50" s="22">
        <v>0</v>
      </c>
      <c r="P50" s="22">
        <v>0</v>
      </c>
      <c r="Q50" s="22">
        <v>11</v>
      </c>
      <c r="R50" s="22">
        <v>70</v>
      </c>
      <c r="S50" s="22">
        <v>1838</v>
      </c>
      <c r="T50" s="22">
        <v>661</v>
      </c>
      <c r="U50" s="22">
        <v>0</v>
      </c>
      <c r="V50" s="25">
        <v>0</v>
      </c>
      <c r="W50" s="22">
        <v>3502</v>
      </c>
      <c r="X50" s="22">
        <v>3731</v>
      </c>
      <c r="Y50" s="25">
        <v>311</v>
      </c>
      <c r="Z50" s="1"/>
      <c r="AA50" s="1"/>
      <c r="AB50" s="1"/>
      <c r="AC50" s="1"/>
      <c r="AD50" s="1"/>
      <c r="AE50" s="1"/>
      <c r="AF50" s="1"/>
      <c r="AG50" s="1"/>
      <c r="AH50" s="1"/>
      <c r="AI50" s="1"/>
    </row>
    <row r="51" spans="1:35" s="31" customFormat="1" ht="17.45" customHeight="1" x14ac:dyDescent="0.3">
      <c r="A51" s="1"/>
      <c r="B51" s="21">
        <v>42</v>
      </c>
      <c r="C51" s="15" t="s">
        <v>35</v>
      </c>
      <c r="D51" s="22" t="s">
        <v>129</v>
      </c>
      <c r="E51" s="22" t="s">
        <v>130</v>
      </c>
      <c r="F51" s="22" t="s">
        <v>133</v>
      </c>
      <c r="G51" s="23"/>
      <c r="H51" s="22" t="s">
        <v>134</v>
      </c>
      <c r="I51" s="22">
        <f>VLOOKUP($F51,[1]NumberLocations!$H$2:$BS$122,8,0)</f>
        <v>1719</v>
      </c>
      <c r="J51" s="22">
        <f>VLOOKUP($F51,[1]NumberLocations!$H$2:$BS$122,9,0)</f>
        <v>8684</v>
      </c>
      <c r="K51" s="22">
        <f>VLOOKUP($F51,[1]NumberLocations!$H$2:$BS$122,10,0)</f>
        <v>4451</v>
      </c>
      <c r="L51" s="22">
        <f>VLOOKUP($F51,[1]NumberLocations!$H$2:$BS$122,11,0)</f>
        <v>4233</v>
      </c>
      <c r="M51" s="22">
        <f>VLOOKUP($F51,[1]NumberLocations!$H$2:$BS$122,25,0)</f>
        <v>11</v>
      </c>
      <c r="N51" s="22">
        <f>VLOOKUP($F51,[1]NumberLocations!$H$2:$BS$122,26,0)</f>
        <v>67</v>
      </c>
      <c r="O51" s="22">
        <f>VLOOKUP($F51,[1]NumberLocations!$H$2:$BS$122,27,0)</f>
        <v>0</v>
      </c>
      <c r="P51" s="22">
        <f>VLOOKUP($F51,[1]NumberLocations!$H$2:$BS$122,28,0)</f>
        <v>0</v>
      </c>
      <c r="Q51" s="22">
        <f>VLOOKUP($F51,[1]NumberLocations!$H$2:$BS$122,29,0)</f>
        <v>32</v>
      </c>
      <c r="R51" s="22">
        <f>VLOOKUP($F51,[1]NumberLocations!$H$2:$BS$122,30,0)</f>
        <v>175</v>
      </c>
      <c r="S51" s="22">
        <f>VLOOKUP($F51,[1]NumberLocations!$H$2:$BS$122,61,0)</f>
        <v>1820</v>
      </c>
      <c r="T51" s="22">
        <f>VLOOKUP($F51,[1]NumberLocations!$H$2:$BS$122,62,0)</f>
        <v>0</v>
      </c>
      <c r="U51" s="22">
        <f>VLOOKUP($F51,[1]NumberLocations!$H$2:$BS$122,63,0)</f>
        <v>2</v>
      </c>
      <c r="V51" s="25">
        <f>VLOOKUP($F51,[1]NumberLocations!$H$2:$BS$122,64,0)</f>
        <v>0</v>
      </c>
      <c r="W51" s="22">
        <f>VLOOKUP($F51,[1]NumberLocations!$H$2:$BS$122,13,0)</f>
        <v>4294</v>
      </c>
      <c r="X51" s="22">
        <f>VLOOKUP($F51,[1]NumberLocations!$H$2:$BS$122,16,0)</f>
        <v>4050</v>
      </c>
      <c r="Y51" s="25">
        <f>VLOOKUP($F51,[1]NumberLocations!$H$2:$BS$122,19,0)</f>
        <v>340</v>
      </c>
      <c r="Z51" s="1"/>
      <c r="AA51" s="1"/>
      <c r="AB51" s="1"/>
      <c r="AC51" s="1"/>
      <c r="AD51" s="1"/>
      <c r="AE51" s="1"/>
      <c r="AF51" s="1"/>
      <c r="AG51" s="1"/>
      <c r="AH51" s="1"/>
      <c r="AI51" s="1"/>
    </row>
    <row r="52" spans="1:35" s="31" customFormat="1" ht="17.45" customHeight="1" x14ac:dyDescent="0.3">
      <c r="A52" s="1"/>
      <c r="B52" s="21">
        <v>43</v>
      </c>
      <c r="C52" s="15" t="s">
        <v>35</v>
      </c>
      <c r="D52" s="22" t="s">
        <v>129</v>
      </c>
      <c r="E52" s="22" t="s">
        <v>130</v>
      </c>
      <c r="F52" s="22" t="s">
        <v>135</v>
      </c>
      <c r="G52" s="23"/>
      <c r="H52" s="22" t="s">
        <v>136</v>
      </c>
      <c r="I52" s="22">
        <f>VLOOKUP($F52,[1]NumberLocations!$H$2:$BS$122,8,0)</f>
        <v>5002</v>
      </c>
      <c r="J52" s="22">
        <f>VLOOKUP($F52,[1]NumberLocations!$H$2:$BS$122,9,0)</f>
        <v>26529</v>
      </c>
      <c r="K52" s="22">
        <f>VLOOKUP($F52,[1]NumberLocations!$H$2:$BS$122,10,0)</f>
        <v>13603</v>
      </c>
      <c r="L52" s="22">
        <f>VLOOKUP($F52,[1]NumberLocations!$H$2:$BS$122,11,0)</f>
        <v>12926</v>
      </c>
      <c r="M52" s="22">
        <f>VLOOKUP($F52,[1]NumberLocations!$H$2:$BS$122,25,0)</f>
        <v>8</v>
      </c>
      <c r="N52" s="22">
        <f>VLOOKUP($F52,[1]NumberLocations!$H$2:$BS$122,26,0)</f>
        <v>41</v>
      </c>
      <c r="O52" s="22">
        <f>VLOOKUP($F52,[1]NumberLocations!$H$2:$BS$122,27,0)</f>
        <v>0</v>
      </c>
      <c r="P52" s="22">
        <f>VLOOKUP($F52,[1]NumberLocations!$H$2:$BS$122,28,0)</f>
        <v>0</v>
      </c>
      <c r="Q52" s="22">
        <f>VLOOKUP($F52,[1]NumberLocations!$H$2:$BS$122,29,0)</f>
        <v>65</v>
      </c>
      <c r="R52" s="22">
        <f>VLOOKUP($F52,[1]NumberLocations!$H$2:$BS$122,30,0)</f>
        <v>319</v>
      </c>
      <c r="S52" s="22">
        <f>VLOOKUP($F52,[1]NumberLocations!$H$2:$BS$122,61,0)</f>
        <v>0</v>
      </c>
      <c r="T52" s="22">
        <f>VLOOKUP($F52,[1]NumberLocations!$H$2:$BS$122,62,0)</f>
        <v>0</v>
      </c>
      <c r="U52" s="22">
        <f>VLOOKUP($F52,[1]NumberLocations!$H$2:$BS$122,63,0)</f>
        <v>5000</v>
      </c>
      <c r="V52" s="25">
        <f>VLOOKUP($F52,[1]NumberLocations!$H$2:$BS$122,64,0)</f>
        <v>0</v>
      </c>
      <c r="W52" s="22">
        <f>VLOOKUP($F52,[1]NumberLocations!$H$2:$BS$122,13,0)</f>
        <v>11439</v>
      </c>
      <c r="X52" s="22">
        <f>VLOOKUP($F52,[1]NumberLocations!$H$2:$BS$122,16,0)</f>
        <v>13788</v>
      </c>
      <c r="Y52" s="25">
        <f>VLOOKUP($F52,[1]NumberLocations!$H$2:$BS$122,19,0)</f>
        <v>1302</v>
      </c>
      <c r="Z52" s="1"/>
      <c r="AA52" s="1"/>
      <c r="AB52" s="1"/>
      <c r="AC52" s="1"/>
      <c r="AD52" s="1"/>
      <c r="AE52" s="1"/>
      <c r="AF52" s="1"/>
      <c r="AG52" s="1"/>
      <c r="AH52" s="1"/>
      <c r="AI52" s="1"/>
    </row>
    <row r="53" spans="1:35" s="31" customFormat="1" ht="17.45" customHeight="1" x14ac:dyDescent="0.3">
      <c r="A53" s="1"/>
      <c r="B53" s="21">
        <v>44</v>
      </c>
      <c r="C53" s="15" t="s">
        <v>35</v>
      </c>
      <c r="D53" s="22" t="s">
        <v>129</v>
      </c>
      <c r="E53" s="22" t="s">
        <v>130</v>
      </c>
      <c r="F53" s="22" t="s">
        <v>137</v>
      </c>
      <c r="G53" s="23"/>
      <c r="H53" s="22" t="s">
        <v>138</v>
      </c>
      <c r="I53" s="22">
        <f>VLOOKUP($F53,[1]NumberLocations!$H$2:$BS$122,8,0)</f>
        <v>726</v>
      </c>
      <c r="J53" s="22">
        <f>VLOOKUP($F53,[1]NumberLocations!$H$2:$BS$122,9,0)</f>
        <v>3952</v>
      </c>
      <c r="K53" s="22">
        <f>VLOOKUP($F53,[1]NumberLocations!$H$2:$BS$122,10,0)</f>
        <v>1965</v>
      </c>
      <c r="L53" s="22">
        <f>VLOOKUP($F53,[1]NumberLocations!$H$2:$BS$122,11,0)</f>
        <v>1987</v>
      </c>
      <c r="M53" s="22">
        <f>VLOOKUP($F53,[1]NumberLocations!$H$2:$BS$122,25,0)</f>
        <v>0</v>
      </c>
      <c r="N53" s="22">
        <f>VLOOKUP($F53,[1]NumberLocations!$H$2:$BS$122,26,0)</f>
        <v>0</v>
      </c>
      <c r="O53" s="22">
        <f>VLOOKUP($F53,[1]NumberLocations!$H$2:$BS$122,27,0)</f>
        <v>0</v>
      </c>
      <c r="P53" s="22">
        <f>VLOOKUP($F53,[1]NumberLocations!$H$2:$BS$122,28,0)</f>
        <v>0</v>
      </c>
      <c r="Q53" s="22">
        <f>VLOOKUP($F53,[1]NumberLocations!$H$2:$BS$122,29,0)</f>
        <v>0</v>
      </c>
      <c r="R53" s="22">
        <f>VLOOKUP($F53,[1]NumberLocations!$H$2:$BS$122,30,0)</f>
        <v>0</v>
      </c>
      <c r="S53" s="22">
        <f>VLOOKUP($F53,[1]NumberLocations!$H$2:$BS$122,61,0)</f>
        <v>0</v>
      </c>
      <c r="T53" s="22">
        <f>VLOOKUP($F53,[1]NumberLocations!$H$2:$BS$122,62,0)</f>
        <v>0</v>
      </c>
      <c r="U53" s="22">
        <f>VLOOKUP($F53,[1]NumberLocations!$H$2:$BS$122,63,0)</f>
        <v>0</v>
      </c>
      <c r="V53" s="25">
        <f>VLOOKUP($F53,[1]NumberLocations!$H$2:$BS$122,64,0)</f>
        <v>0</v>
      </c>
      <c r="W53" s="22">
        <f>VLOOKUP($F53,[1]NumberLocations!$H$2:$BS$122,13,0)</f>
        <v>1839</v>
      </c>
      <c r="X53" s="22">
        <f>VLOOKUP($F53,[1]NumberLocations!$H$2:$BS$122,16,0)</f>
        <v>1942</v>
      </c>
      <c r="Y53" s="25">
        <f>VLOOKUP($F53,[1]NumberLocations!$H$2:$BS$122,19,0)</f>
        <v>171</v>
      </c>
      <c r="Z53" s="1"/>
      <c r="AA53" s="1"/>
      <c r="AB53" s="1"/>
      <c r="AC53" s="1"/>
      <c r="AD53" s="1"/>
      <c r="AE53" s="1"/>
      <c r="AF53" s="1"/>
      <c r="AG53" s="1"/>
      <c r="AH53" s="1"/>
      <c r="AI53" s="1"/>
    </row>
    <row r="54" spans="1:35" s="31" customFormat="1" ht="17.45" customHeight="1" x14ac:dyDescent="0.3">
      <c r="A54" s="1"/>
      <c r="B54" s="21">
        <v>45</v>
      </c>
      <c r="C54" s="15" t="s">
        <v>35</v>
      </c>
      <c r="D54" s="22" t="s">
        <v>129</v>
      </c>
      <c r="E54" s="22" t="s">
        <v>139</v>
      </c>
      <c r="F54" s="22" t="s">
        <v>140</v>
      </c>
      <c r="G54" s="23"/>
      <c r="H54" s="22" t="s">
        <v>141</v>
      </c>
      <c r="I54" s="22">
        <f>VLOOKUP($F54,[1]NumberLocations!$H$2:$BS$122,8,0)</f>
        <v>622</v>
      </c>
      <c r="J54" s="22">
        <f>VLOOKUP($F54,[1]NumberLocations!$H$2:$BS$122,9,0)</f>
        <v>3206</v>
      </c>
      <c r="K54" s="22">
        <f>VLOOKUP($F54,[1]NumberLocations!$H$2:$BS$122,10,0)</f>
        <v>1684</v>
      </c>
      <c r="L54" s="22">
        <f>VLOOKUP($F54,[1]NumberLocations!$H$2:$BS$122,11,0)</f>
        <v>1522</v>
      </c>
      <c r="M54" s="22">
        <f>VLOOKUP($F54,[1]NumberLocations!$H$2:$BS$122,25,0)</f>
        <v>1</v>
      </c>
      <c r="N54" s="22">
        <f>VLOOKUP($F54,[1]NumberLocations!$H$2:$BS$122,26,0)</f>
        <v>10</v>
      </c>
      <c r="O54" s="22">
        <f>VLOOKUP($F54,[1]NumberLocations!$H$2:$BS$122,27,0)</f>
        <v>0</v>
      </c>
      <c r="P54" s="22">
        <f>VLOOKUP($F54,[1]NumberLocations!$H$2:$BS$122,28,0)</f>
        <v>0</v>
      </c>
      <c r="Q54" s="22">
        <f>VLOOKUP($F54,[1]NumberLocations!$H$2:$BS$122,29,0)</f>
        <v>2</v>
      </c>
      <c r="R54" s="22">
        <f>VLOOKUP($F54,[1]NumberLocations!$H$2:$BS$122,30,0)</f>
        <v>12</v>
      </c>
      <c r="S54" s="22">
        <f>VLOOKUP($F54,[1]NumberLocations!$H$2:$BS$122,61,0)</f>
        <v>875</v>
      </c>
      <c r="T54" s="22">
        <f>VLOOKUP($F54,[1]NumberLocations!$H$2:$BS$122,62,0)</f>
        <v>25</v>
      </c>
      <c r="U54" s="22">
        <f>VLOOKUP($F54,[1]NumberLocations!$H$2:$BS$122,63,0)</f>
        <v>0</v>
      </c>
      <c r="V54" s="25">
        <f>VLOOKUP($F54,[1]NumberLocations!$H$2:$BS$122,64,0)</f>
        <v>900</v>
      </c>
      <c r="W54" s="22">
        <f>VLOOKUP($F54,[1]NumberLocations!$H$2:$BS$122,13,0)</f>
        <v>1544</v>
      </c>
      <c r="X54" s="22">
        <f>VLOOKUP($F54,[1]NumberLocations!$H$2:$BS$122,16,0)</f>
        <v>1512</v>
      </c>
      <c r="Y54" s="25">
        <f>VLOOKUP($F54,[1]NumberLocations!$H$2:$BS$122,19,0)</f>
        <v>150</v>
      </c>
      <c r="Z54" s="1"/>
      <c r="AA54" s="1"/>
      <c r="AB54" s="1"/>
      <c r="AC54" s="1"/>
      <c r="AD54" s="1"/>
      <c r="AE54" s="1"/>
      <c r="AF54" s="1"/>
      <c r="AG54" s="1"/>
      <c r="AH54" s="1"/>
      <c r="AI54" s="1"/>
    </row>
    <row r="55" spans="1:35" s="31" customFormat="1" ht="17.45" customHeight="1" x14ac:dyDescent="0.3">
      <c r="A55" s="1"/>
      <c r="B55" s="21">
        <v>46</v>
      </c>
      <c r="C55" s="15" t="s">
        <v>35</v>
      </c>
      <c r="D55" s="22" t="s">
        <v>129</v>
      </c>
      <c r="E55" s="22" t="s">
        <v>142</v>
      </c>
      <c r="F55" s="22" t="s">
        <v>143</v>
      </c>
      <c r="G55" s="23"/>
      <c r="H55" s="22" t="s">
        <v>144</v>
      </c>
      <c r="I55" s="22">
        <f>VLOOKUP($F55,[1]NumberLocations!$H$2:$BS$122,8,0)</f>
        <v>203</v>
      </c>
      <c r="J55" s="22">
        <f>VLOOKUP($F55,[1]NumberLocations!$H$2:$BS$122,9,0)</f>
        <v>1019</v>
      </c>
      <c r="K55" s="22">
        <f>VLOOKUP($F55,[1]NumberLocations!$H$2:$BS$122,10,0)</f>
        <v>533</v>
      </c>
      <c r="L55" s="22">
        <f>VLOOKUP($F55,[1]NumberLocations!$H$2:$BS$122,11,0)</f>
        <v>486</v>
      </c>
      <c r="M55" s="22">
        <f>VLOOKUP($F55,[1]NumberLocations!$H$2:$BS$122,25,0)</f>
        <v>2</v>
      </c>
      <c r="N55" s="22">
        <f>VLOOKUP($F55,[1]NumberLocations!$H$2:$BS$122,26,0)</f>
        <v>9</v>
      </c>
      <c r="O55" s="22">
        <f>VLOOKUP($F55,[1]NumberLocations!$H$2:$BS$122,27,0)</f>
        <v>2</v>
      </c>
      <c r="P55" s="22">
        <f>VLOOKUP($F55,[1]NumberLocations!$H$2:$BS$122,28,0)</f>
        <v>9</v>
      </c>
      <c r="Q55" s="22">
        <f>VLOOKUP($F55,[1]NumberLocations!$H$2:$BS$122,29,0)</f>
        <v>0</v>
      </c>
      <c r="R55" s="22">
        <f>VLOOKUP($F55,[1]NumberLocations!$H$2:$BS$122,30,0)</f>
        <v>0</v>
      </c>
      <c r="S55" s="22">
        <f>VLOOKUP($F55,[1]NumberLocations!$H$2:$BS$122,61,0)</f>
        <v>237</v>
      </c>
      <c r="T55" s="22">
        <f>VLOOKUP($F55,[1]NumberLocations!$H$2:$BS$122,62,0)</f>
        <v>2763</v>
      </c>
      <c r="U55" s="22">
        <f>VLOOKUP($F55,[1]NumberLocations!$H$2:$BS$122,63,0)</f>
        <v>0</v>
      </c>
      <c r="V55" s="25">
        <f>VLOOKUP($F55,[1]NumberLocations!$H$2:$BS$122,64,0)</f>
        <v>0</v>
      </c>
      <c r="W55" s="22">
        <f>VLOOKUP($F55,[1]NumberLocations!$H$2:$BS$122,13,0)</f>
        <v>527</v>
      </c>
      <c r="X55" s="22">
        <f>VLOOKUP($F55,[1]NumberLocations!$H$2:$BS$122,16,0)</f>
        <v>445</v>
      </c>
      <c r="Y55" s="25">
        <f>VLOOKUP($F55,[1]NumberLocations!$H$2:$BS$122,19,0)</f>
        <v>47</v>
      </c>
      <c r="Z55" s="1"/>
      <c r="AA55" s="1"/>
      <c r="AB55" s="1"/>
      <c r="AC55" s="1"/>
      <c r="AD55" s="1"/>
      <c r="AE55" s="1"/>
      <c r="AF55" s="1"/>
      <c r="AG55" s="1"/>
      <c r="AH55" s="1"/>
      <c r="AI55" s="1"/>
    </row>
    <row r="56" spans="1:35" s="31" customFormat="1" ht="17.45" customHeight="1" x14ac:dyDescent="0.3">
      <c r="A56" s="1"/>
      <c r="B56" s="21">
        <v>47</v>
      </c>
      <c r="C56" s="15" t="s">
        <v>35</v>
      </c>
      <c r="D56" s="22" t="s">
        <v>129</v>
      </c>
      <c r="E56" s="22" t="s">
        <v>145</v>
      </c>
      <c r="F56" s="33" t="s">
        <v>146</v>
      </c>
      <c r="G56" s="23"/>
      <c r="H56" s="22" t="s">
        <v>147</v>
      </c>
      <c r="I56" s="22">
        <f>VLOOKUP($F56,[1]NumberLocations!$H$2:$BS$122,8,0)</f>
        <v>2650</v>
      </c>
      <c r="J56" s="22">
        <f>VLOOKUP($F56,[1]NumberLocations!$H$2:$BS$122,9,0)</f>
        <v>13774</v>
      </c>
      <c r="K56" s="22">
        <f>VLOOKUP($F56,[1]NumberLocations!$H$2:$BS$122,10,0)</f>
        <v>7091</v>
      </c>
      <c r="L56" s="22">
        <f>VLOOKUP($F56,[1]NumberLocations!$H$2:$BS$122,11,0)</f>
        <v>6683</v>
      </c>
      <c r="M56" s="22">
        <f>VLOOKUP($F56,[1]NumberLocations!$H$2:$BS$122,25,0)</f>
        <v>3</v>
      </c>
      <c r="N56" s="22">
        <f>VLOOKUP($F56,[1]NumberLocations!$H$2:$BS$122,26,0)</f>
        <v>14</v>
      </c>
      <c r="O56" s="22">
        <f>VLOOKUP($F56,[1]NumberLocations!$H$2:$BS$122,27,0)</f>
        <v>0</v>
      </c>
      <c r="P56" s="22">
        <f>VLOOKUP($F56,[1]NumberLocations!$H$2:$BS$122,28,0)</f>
        <v>0</v>
      </c>
      <c r="Q56" s="22">
        <f>VLOOKUP($F56,[1]NumberLocations!$H$2:$BS$122,29,0)</f>
        <v>5</v>
      </c>
      <c r="R56" s="22">
        <f>VLOOKUP($F56,[1]NumberLocations!$H$2:$BS$122,30,0)</f>
        <v>26</v>
      </c>
      <c r="S56" s="22">
        <f>VLOOKUP($F56,[1]NumberLocations!$H$2:$BS$122,61,0)</f>
        <v>3000</v>
      </c>
      <c r="T56" s="22">
        <f>VLOOKUP($F56,[1]NumberLocations!$H$2:$BS$122,62,0)</f>
        <v>0</v>
      </c>
      <c r="U56" s="22">
        <f>VLOOKUP($F56,[1]NumberLocations!$H$2:$BS$122,63,0)</f>
        <v>0</v>
      </c>
      <c r="V56" s="25">
        <f>VLOOKUP($F56,[1]NumberLocations!$H$2:$BS$122,64,0)</f>
        <v>0</v>
      </c>
      <c r="W56" s="22">
        <f>VLOOKUP($F56,[1]NumberLocations!$H$2:$BS$122,13,0)</f>
        <v>6566</v>
      </c>
      <c r="X56" s="22">
        <f>VLOOKUP($F56,[1]NumberLocations!$H$2:$BS$122,16,0)</f>
        <v>6603</v>
      </c>
      <c r="Y56" s="25">
        <f>VLOOKUP($F56,[1]NumberLocations!$H$2:$BS$122,19,0)</f>
        <v>605</v>
      </c>
      <c r="Z56" s="1"/>
      <c r="AA56" s="1"/>
      <c r="AB56" s="1"/>
      <c r="AC56" s="1"/>
      <c r="AD56" s="1"/>
      <c r="AE56" s="1"/>
      <c r="AF56" s="1"/>
      <c r="AG56" s="1"/>
      <c r="AH56" s="1"/>
      <c r="AI56" s="1"/>
    </row>
    <row r="57" spans="1:35" s="31" customFormat="1" ht="17.45" customHeight="1" x14ac:dyDescent="0.3">
      <c r="A57" s="1"/>
      <c r="B57" s="21">
        <v>48</v>
      </c>
      <c r="C57" s="15" t="s">
        <v>35</v>
      </c>
      <c r="D57" s="22" t="s">
        <v>129</v>
      </c>
      <c r="E57" s="22" t="s">
        <v>145</v>
      </c>
      <c r="F57" s="22" t="s">
        <v>148</v>
      </c>
      <c r="G57" s="23"/>
      <c r="H57" s="22" t="s">
        <v>149</v>
      </c>
      <c r="I57" s="22">
        <f>VLOOKUP($F57,[1]NumberLocations!$H$2:$BS$122,8,0)</f>
        <v>2823</v>
      </c>
      <c r="J57" s="22">
        <f>VLOOKUP($F57,[1]NumberLocations!$H$2:$BS$122,9,0)</f>
        <v>16242</v>
      </c>
      <c r="K57" s="22">
        <f>VLOOKUP($F57,[1]NumberLocations!$H$2:$BS$122,10,0)</f>
        <v>8209</v>
      </c>
      <c r="L57" s="22">
        <f>VLOOKUP($F57,[1]NumberLocations!$H$2:$BS$122,11,0)</f>
        <v>8033</v>
      </c>
      <c r="M57" s="22">
        <f>VLOOKUP($F57,[1]NumberLocations!$H$2:$BS$122,25,0)</f>
        <v>16</v>
      </c>
      <c r="N57" s="22">
        <f>VLOOKUP($F57,[1]NumberLocations!$H$2:$BS$122,26,0)</f>
        <v>71</v>
      </c>
      <c r="O57" s="22">
        <f>VLOOKUP($F57,[1]NumberLocations!$H$2:$BS$122,27,0)</f>
        <v>3</v>
      </c>
      <c r="P57" s="22">
        <f>VLOOKUP($F57,[1]NumberLocations!$H$2:$BS$122,28,0)</f>
        <v>16</v>
      </c>
      <c r="Q57" s="22">
        <f>VLOOKUP($F57,[1]NumberLocations!$H$2:$BS$122,29,0)</f>
        <v>7</v>
      </c>
      <c r="R57" s="22">
        <f>VLOOKUP($F57,[1]NumberLocations!$H$2:$BS$122,30,0)</f>
        <v>37</v>
      </c>
      <c r="S57" s="22">
        <f>VLOOKUP($F57,[1]NumberLocations!$H$2:$BS$122,61,0)</f>
        <v>3120</v>
      </c>
      <c r="T57" s="22">
        <f>VLOOKUP($F57,[1]NumberLocations!$H$2:$BS$122,62,0)</f>
        <v>0</v>
      </c>
      <c r="U57" s="22">
        <f>VLOOKUP($F57,[1]NumberLocations!$H$2:$BS$122,63,0)</f>
        <v>0</v>
      </c>
      <c r="V57" s="25">
        <f>VLOOKUP($F57,[1]NumberLocations!$H$2:$BS$122,64,0)</f>
        <v>0</v>
      </c>
      <c r="W57" s="22">
        <f>VLOOKUP($F57,[1]NumberLocations!$H$2:$BS$122,13,0)</f>
        <v>7305</v>
      </c>
      <c r="X57" s="22">
        <f>VLOOKUP($F57,[1]NumberLocations!$H$2:$BS$122,16,0)</f>
        <v>8226</v>
      </c>
      <c r="Y57" s="25">
        <f>VLOOKUP($F57,[1]NumberLocations!$H$2:$BS$122,19,0)</f>
        <v>711</v>
      </c>
      <c r="Z57" s="1"/>
      <c r="AA57" s="1"/>
      <c r="AB57" s="1"/>
      <c r="AC57" s="1"/>
      <c r="AD57" s="1"/>
      <c r="AE57" s="1"/>
      <c r="AF57" s="1"/>
      <c r="AG57" s="1"/>
      <c r="AH57" s="1"/>
      <c r="AI57" s="1"/>
    </row>
    <row r="58" spans="1:35" s="31" customFormat="1" ht="17.45" customHeight="1" x14ac:dyDescent="0.3">
      <c r="A58" s="1"/>
      <c r="B58" s="21">
        <v>49</v>
      </c>
      <c r="C58" s="15" t="s">
        <v>35</v>
      </c>
      <c r="D58" s="22" t="s">
        <v>129</v>
      </c>
      <c r="E58" s="22" t="s">
        <v>145</v>
      </c>
      <c r="F58" s="22" t="s">
        <v>150</v>
      </c>
      <c r="G58" s="23"/>
      <c r="H58" s="22" t="s">
        <v>151</v>
      </c>
      <c r="I58" s="22">
        <f>VLOOKUP($F58,[1]NumberLocations!$H$2:$BS$122,8,0)</f>
        <v>2035</v>
      </c>
      <c r="J58" s="22">
        <f>VLOOKUP($F58,[1]NumberLocations!$H$2:$BS$122,9,0)</f>
        <v>10565</v>
      </c>
      <c r="K58" s="22">
        <f>VLOOKUP($F58,[1]NumberLocations!$H$2:$BS$122,10,0)</f>
        <v>5426</v>
      </c>
      <c r="L58" s="22">
        <f>VLOOKUP($F58,[1]NumberLocations!$H$2:$BS$122,11,0)</f>
        <v>5139</v>
      </c>
      <c r="M58" s="22">
        <f>VLOOKUP($F58,[1]NumberLocations!$H$2:$BS$122,25,0)</f>
        <v>0</v>
      </c>
      <c r="N58" s="22">
        <f>VLOOKUP($F58,[1]NumberLocations!$H$2:$BS$122,26,0)</f>
        <v>0</v>
      </c>
      <c r="O58" s="22">
        <f>VLOOKUP($F58,[1]NumberLocations!$H$2:$BS$122,27,0)</f>
        <v>0</v>
      </c>
      <c r="P58" s="22">
        <f>VLOOKUP($F58,[1]NumberLocations!$H$2:$BS$122,28,0)</f>
        <v>0</v>
      </c>
      <c r="Q58" s="22">
        <f>VLOOKUP($F58,[1]NumberLocations!$H$2:$BS$122,29,0)</f>
        <v>5</v>
      </c>
      <c r="R58" s="22">
        <f>VLOOKUP($F58,[1]NumberLocations!$H$2:$BS$122,30,0)</f>
        <v>25</v>
      </c>
      <c r="S58" s="22">
        <f>VLOOKUP($F58,[1]NumberLocations!$H$2:$BS$122,61,0)</f>
        <v>1522</v>
      </c>
      <c r="T58" s="22">
        <f>VLOOKUP($F58,[1]NumberLocations!$H$2:$BS$122,62,0)</f>
        <v>0</v>
      </c>
      <c r="U58" s="22">
        <f>VLOOKUP($F58,[1]NumberLocations!$H$2:$BS$122,63,0)</f>
        <v>0</v>
      </c>
      <c r="V58" s="25">
        <f>VLOOKUP($F58,[1]NumberLocations!$H$2:$BS$122,64,0)</f>
        <v>0</v>
      </c>
      <c r="W58" s="22">
        <f>VLOOKUP($F58,[1]NumberLocations!$H$2:$BS$122,13,0)</f>
        <v>4908</v>
      </c>
      <c r="X58" s="22">
        <f>VLOOKUP($F58,[1]NumberLocations!$H$2:$BS$122,16,0)</f>
        <v>5142</v>
      </c>
      <c r="Y58" s="25">
        <f>VLOOKUP($F58,[1]NumberLocations!$H$2:$BS$122,19,0)</f>
        <v>515</v>
      </c>
      <c r="Z58" s="1"/>
      <c r="AA58" s="1"/>
      <c r="AB58" s="1"/>
      <c r="AC58" s="1"/>
      <c r="AD58" s="1"/>
      <c r="AE58" s="1"/>
      <c r="AF58" s="1"/>
      <c r="AG58" s="1"/>
      <c r="AH58" s="1"/>
      <c r="AI58" s="1"/>
    </row>
    <row r="59" spans="1:35" s="31" customFormat="1" ht="17.45" customHeight="1" x14ac:dyDescent="0.3">
      <c r="A59" s="1"/>
      <c r="B59" s="21">
        <v>50</v>
      </c>
      <c r="C59" s="15" t="s">
        <v>35</v>
      </c>
      <c r="D59" s="22" t="s">
        <v>129</v>
      </c>
      <c r="E59" s="22" t="s">
        <v>145</v>
      </c>
      <c r="F59" s="22" t="s">
        <v>152</v>
      </c>
      <c r="G59" s="23"/>
      <c r="H59" s="22" t="s">
        <v>153</v>
      </c>
      <c r="I59" s="22">
        <f>VLOOKUP($F59,[1]NumberLocations!$H$2:$BS$122,8,0)</f>
        <v>2617</v>
      </c>
      <c r="J59" s="22">
        <f>VLOOKUP($F59,[1]NumberLocations!$H$2:$BS$122,9,0)</f>
        <v>14270</v>
      </c>
      <c r="K59" s="22">
        <f>VLOOKUP($F59,[1]NumberLocations!$H$2:$BS$122,10,0)</f>
        <v>7471</v>
      </c>
      <c r="L59" s="22">
        <f>VLOOKUP($F59,[1]NumberLocations!$H$2:$BS$122,11,0)</f>
        <v>6799</v>
      </c>
      <c r="M59" s="22">
        <f>VLOOKUP($F59,[1]NumberLocations!$H$2:$BS$122,25,0)</f>
        <v>6</v>
      </c>
      <c r="N59" s="22">
        <f>VLOOKUP($F59,[1]NumberLocations!$H$2:$BS$122,26,0)</f>
        <v>27</v>
      </c>
      <c r="O59" s="22">
        <f>VLOOKUP($F59,[1]NumberLocations!$H$2:$BS$122,27,0)</f>
        <v>0</v>
      </c>
      <c r="P59" s="22">
        <f>VLOOKUP($F59,[1]NumberLocations!$H$2:$BS$122,28,0)</f>
        <v>0</v>
      </c>
      <c r="Q59" s="22">
        <f>VLOOKUP($F59,[1]NumberLocations!$H$2:$BS$122,29,0)</f>
        <v>13</v>
      </c>
      <c r="R59" s="22">
        <f>VLOOKUP($F59,[1]NumberLocations!$H$2:$BS$122,30,0)</f>
        <v>53</v>
      </c>
      <c r="S59" s="22">
        <f>VLOOKUP($F59,[1]NumberLocations!$H$2:$BS$122,61,0)</f>
        <v>0</v>
      </c>
      <c r="T59" s="22">
        <f>VLOOKUP($F59,[1]NumberLocations!$H$2:$BS$122,62,0)</f>
        <v>0</v>
      </c>
      <c r="U59" s="22">
        <f>VLOOKUP($F59,[1]NumberLocations!$H$2:$BS$122,63,0)</f>
        <v>0</v>
      </c>
      <c r="V59" s="25">
        <f>VLOOKUP($F59,[1]NumberLocations!$H$2:$BS$122,64,0)</f>
        <v>0</v>
      </c>
      <c r="W59" s="22">
        <f>VLOOKUP($F59,[1]NumberLocations!$H$2:$BS$122,13,0)</f>
        <v>6136</v>
      </c>
      <c r="X59" s="22">
        <f>VLOOKUP($F59,[1]NumberLocations!$H$2:$BS$122,16,0)</f>
        <v>7439</v>
      </c>
      <c r="Y59" s="25">
        <f>VLOOKUP($F59,[1]NumberLocations!$H$2:$BS$122,19,0)</f>
        <v>695</v>
      </c>
      <c r="Z59" s="1"/>
      <c r="AA59" s="1"/>
      <c r="AB59" s="1"/>
      <c r="AC59" s="1"/>
      <c r="AD59" s="1"/>
      <c r="AE59" s="1"/>
      <c r="AF59" s="1"/>
      <c r="AG59" s="1"/>
      <c r="AH59" s="1"/>
      <c r="AI59" s="1"/>
    </row>
    <row r="60" spans="1:35" s="31" customFormat="1" ht="17.45" customHeight="1" x14ac:dyDescent="0.3">
      <c r="A60" s="1"/>
      <c r="B60" s="21">
        <v>51</v>
      </c>
      <c r="C60" s="15" t="s">
        <v>35</v>
      </c>
      <c r="D60" s="22" t="s">
        <v>129</v>
      </c>
      <c r="E60" s="22" t="s">
        <v>145</v>
      </c>
      <c r="F60" s="22" t="s">
        <v>154</v>
      </c>
      <c r="G60" s="23"/>
      <c r="H60" s="22" t="s">
        <v>155</v>
      </c>
      <c r="I60" s="22">
        <f>VLOOKUP($F60,[1]NumberLocations!$H$2:$BS$122,8,0)</f>
        <v>3098</v>
      </c>
      <c r="J60" s="22">
        <f>VLOOKUP($F60,[1]NumberLocations!$H$2:$BS$122,9,0)</f>
        <v>16672</v>
      </c>
      <c r="K60" s="22">
        <f>VLOOKUP($F60,[1]NumberLocations!$H$2:$BS$122,10,0)</f>
        <v>8554</v>
      </c>
      <c r="L60" s="22">
        <f>VLOOKUP($F60,[1]NumberLocations!$H$2:$BS$122,11,0)</f>
        <v>8118</v>
      </c>
      <c r="M60" s="22">
        <f>VLOOKUP($F60,[1]NumberLocations!$H$2:$BS$122,25,0)</f>
        <v>11</v>
      </c>
      <c r="N60" s="22">
        <f>VLOOKUP($F60,[1]NumberLocations!$H$2:$BS$122,26,0)</f>
        <v>36</v>
      </c>
      <c r="O60" s="22">
        <f>VLOOKUP($F60,[1]NumberLocations!$H$2:$BS$122,27,0)</f>
        <v>0</v>
      </c>
      <c r="P60" s="22">
        <f>VLOOKUP($F60,[1]NumberLocations!$H$2:$BS$122,28,0)</f>
        <v>0</v>
      </c>
      <c r="Q60" s="22">
        <f>VLOOKUP($F60,[1]NumberLocations!$H$2:$BS$122,29,0)</f>
        <v>4</v>
      </c>
      <c r="R60" s="22">
        <f>VLOOKUP($F60,[1]NumberLocations!$H$2:$BS$122,30,0)</f>
        <v>16</v>
      </c>
      <c r="S60" s="22">
        <f>VLOOKUP($F60,[1]NumberLocations!$H$2:$BS$122,61,0)</f>
        <v>3960</v>
      </c>
      <c r="T60" s="22">
        <f>VLOOKUP($F60,[1]NumberLocations!$H$2:$BS$122,62,0)</f>
        <v>10</v>
      </c>
      <c r="U60" s="22">
        <f>VLOOKUP($F60,[1]NumberLocations!$H$2:$BS$122,63,0)</f>
        <v>0</v>
      </c>
      <c r="V60" s="25">
        <f>VLOOKUP($F60,[1]NumberLocations!$H$2:$BS$122,64,0)</f>
        <v>30</v>
      </c>
      <c r="W60" s="22">
        <f>VLOOKUP($F60,[1]NumberLocations!$H$2:$BS$122,13,0)</f>
        <v>7773</v>
      </c>
      <c r="X60" s="22">
        <f>VLOOKUP($F60,[1]NumberLocations!$H$2:$BS$122,16,0)</f>
        <v>8214</v>
      </c>
      <c r="Y60" s="25">
        <f>VLOOKUP($F60,[1]NumberLocations!$H$2:$BS$122,19,0)</f>
        <v>685</v>
      </c>
      <c r="Z60" s="1"/>
      <c r="AA60" s="1"/>
      <c r="AB60" s="1"/>
      <c r="AC60" s="1"/>
      <c r="AD60" s="1"/>
      <c r="AE60" s="1"/>
      <c r="AF60" s="1"/>
      <c r="AG60" s="1"/>
      <c r="AH60" s="1"/>
      <c r="AI60" s="1"/>
    </row>
    <row r="61" spans="1:35" s="31" customFormat="1" ht="17.45" customHeight="1" x14ac:dyDescent="0.3">
      <c r="A61" s="1"/>
      <c r="B61" s="21">
        <v>52</v>
      </c>
      <c r="C61" s="15" t="s">
        <v>35</v>
      </c>
      <c r="D61" s="22" t="s">
        <v>129</v>
      </c>
      <c r="E61" s="22" t="s">
        <v>145</v>
      </c>
      <c r="F61" s="22" t="s">
        <v>156</v>
      </c>
      <c r="G61" s="23"/>
      <c r="H61" s="22" t="s">
        <v>157</v>
      </c>
      <c r="I61" s="22">
        <f>VLOOKUP($F61,[1]NumberLocations!$H$2:$BS$122,8,0)</f>
        <v>2590</v>
      </c>
      <c r="J61" s="22">
        <f>VLOOKUP($F61,[1]NumberLocations!$H$2:$BS$122,9,0)</f>
        <v>13551</v>
      </c>
      <c r="K61" s="22">
        <f>VLOOKUP($F61,[1]NumberLocations!$H$2:$BS$122,10,0)</f>
        <v>6930</v>
      </c>
      <c r="L61" s="22">
        <f>VLOOKUP($F61,[1]NumberLocations!$H$2:$BS$122,11,0)</f>
        <v>6621</v>
      </c>
      <c r="M61" s="22">
        <f>VLOOKUP($F61,[1]NumberLocations!$H$2:$BS$122,25,0)</f>
        <v>2</v>
      </c>
      <c r="N61" s="22">
        <f>VLOOKUP($F61,[1]NumberLocations!$H$2:$BS$122,26,0)</f>
        <v>13</v>
      </c>
      <c r="O61" s="22">
        <f>VLOOKUP($F61,[1]NumberLocations!$H$2:$BS$122,27,0)</f>
        <v>0</v>
      </c>
      <c r="P61" s="22">
        <f>VLOOKUP($F61,[1]NumberLocations!$H$2:$BS$122,28,0)</f>
        <v>0</v>
      </c>
      <c r="Q61" s="22">
        <f>VLOOKUP($F61,[1]NumberLocations!$H$2:$BS$122,29,0)</f>
        <v>6</v>
      </c>
      <c r="R61" s="22">
        <f>VLOOKUP($F61,[1]NumberLocations!$H$2:$BS$122,30,0)</f>
        <v>33</v>
      </c>
      <c r="S61" s="22">
        <f>VLOOKUP($F61,[1]NumberLocations!$H$2:$BS$122,61,0)</f>
        <v>3000</v>
      </c>
      <c r="T61" s="22">
        <f>VLOOKUP($F61,[1]NumberLocations!$H$2:$BS$122,62,0)</f>
        <v>0</v>
      </c>
      <c r="U61" s="22">
        <f>VLOOKUP($F61,[1]NumberLocations!$H$2:$BS$122,63,0)</f>
        <v>0</v>
      </c>
      <c r="V61" s="25">
        <f>VLOOKUP($F61,[1]NumberLocations!$H$2:$BS$122,64,0)</f>
        <v>0</v>
      </c>
      <c r="W61" s="22">
        <f>VLOOKUP($F61,[1]NumberLocations!$H$2:$BS$122,13,0)</f>
        <v>6557</v>
      </c>
      <c r="X61" s="22">
        <f>VLOOKUP($F61,[1]NumberLocations!$H$2:$BS$122,16,0)</f>
        <v>6442</v>
      </c>
      <c r="Y61" s="25">
        <f>VLOOKUP($F61,[1]NumberLocations!$H$2:$BS$122,19,0)</f>
        <v>552</v>
      </c>
      <c r="Z61" s="1"/>
      <c r="AA61" s="1"/>
      <c r="AB61" s="1"/>
      <c r="AC61" s="1"/>
      <c r="AD61" s="1"/>
      <c r="AE61" s="1"/>
      <c r="AF61" s="1"/>
      <c r="AG61" s="1"/>
      <c r="AH61" s="1"/>
      <c r="AI61" s="1"/>
    </row>
    <row r="62" spans="1:35" s="31" customFormat="1" ht="17.45" customHeight="1" x14ac:dyDescent="0.3">
      <c r="A62" s="1"/>
      <c r="B62" s="21">
        <v>53</v>
      </c>
      <c r="C62" s="15" t="s">
        <v>35</v>
      </c>
      <c r="D62" s="22" t="s">
        <v>158</v>
      </c>
      <c r="E62" s="22" t="s">
        <v>159</v>
      </c>
      <c r="F62" s="22" t="s">
        <v>160</v>
      </c>
      <c r="G62" s="23"/>
      <c r="H62" s="22" t="s">
        <v>161</v>
      </c>
      <c r="I62" s="22">
        <f>VLOOKUP($F62,[1]NumberLocations!$H$2:$BS$122,8,0)</f>
        <v>609</v>
      </c>
      <c r="J62" s="22">
        <f>VLOOKUP($F62,[1]NumberLocations!$H$2:$BS$122,9,0)</f>
        <v>2685</v>
      </c>
      <c r="K62" s="22">
        <f>VLOOKUP($F62,[1]NumberLocations!$H$2:$BS$122,10,0)</f>
        <v>1301</v>
      </c>
      <c r="L62" s="22">
        <f>VLOOKUP($F62,[1]NumberLocations!$H$2:$BS$122,11,0)</f>
        <v>1384</v>
      </c>
      <c r="M62" s="22">
        <f>VLOOKUP($F62,[1]NumberLocations!$H$2:$BS$122,25,0)</f>
        <v>5</v>
      </c>
      <c r="N62" s="22">
        <f>VLOOKUP($F62,[1]NumberLocations!$H$2:$BS$122,26,0)</f>
        <v>17</v>
      </c>
      <c r="O62" s="22">
        <f>VLOOKUP($F62,[1]NumberLocations!$H$2:$BS$122,27,0)</f>
        <v>0</v>
      </c>
      <c r="P62" s="22">
        <f>VLOOKUP($F62,[1]NumberLocations!$H$2:$BS$122,28,0)</f>
        <v>0</v>
      </c>
      <c r="Q62" s="22">
        <f>VLOOKUP($F62,[1]NumberLocations!$H$2:$BS$122,29,0)</f>
        <v>16</v>
      </c>
      <c r="R62" s="22">
        <f>VLOOKUP($F62,[1]NumberLocations!$H$2:$BS$122,30,0)</f>
        <v>66</v>
      </c>
      <c r="S62" s="22">
        <f>VLOOKUP($F62,[1]NumberLocations!$H$2:$BS$122,61,0)</f>
        <v>811</v>
      </c>
      <c r="T62" s="22">
        <f>VLOOKUP($F62,[1]NumberLocations!$H$2:$BS$122,62,0)</f>
        <v>0</v>
      </c>
      <c r="U62" s="22">
        <f>VLOOKUP($F62,[1]NumberLocations!$H$2:$BS$122,63,0)</f>
        <v>0</v>
      </c>
      <c r="V62" s="25">
        <f>VLOOKUP($F62,[1]NumberLocations!$H$2:$BS$122,64,0)</f>
        <v>0</v>
      </c>
      <c r="W62" s="22">
        <f>VLOOKUP($F62,[1]NumberLocations!$H$2:$BS$122,13,0)</f>
        <v>1336</v>
      </c>
      <c r="X62" s="22">
        <f>VLOOKUP($F62,[1]NumberLocations!$H$2:$BS$122,16,0)</f>
        <v>1287</v>
      </c>
      <c r="Y62" s="25">
        <f>VLOOKUP($F62,[1]NumberLocations!$H$2:$BS$122,19,0)</f>
        <v>62</v>
      </c>
      <c r="Z62" s="1"/>
      <c r="AA62" s="1"/>
      <c r="AB62" s="1"/>
      <c r="AC62" s="1"/>
      <c r="AD62" s="1"/>
      <c r="AE62" s="1"/>
      <c r="AF62" s="1"/>
      <c r="AG62" s="1"/>
      <c r="AH62" s="1"/>
      <c r="AI62" s="1"/>
    </row>
    <row r="63" spans="1:35" s="31" customFormat="1" ht="17.45" customHeight="1" x14ac:dyDescent="0.3">
      <c r="A63" s="1"/>
      <c r="B63" s="21">
        <v>54</v>
      </c>
      <c r="C63" s="15" t="s">
        <v>35</v>
      </c>
      <c r="D63" s="22" t="s">
        <v>158</v>
      </c>
      <c r="E63" s="22" t="s">
        <v>159</v>
      </c>
      <c r="F63" s="22" t="s">
        <v>162</v>
      </c>
      <c r="G63" s="23"/>
      <c r="H63" s="22" t="s">
        <v>163</v>
      </c>
      <c r="I63" s="22">
        <f>VLOOKUP($F63,[1]NumberLocations!$H$2:$BS$122,8,0)</f>
        <v>205</v>
      </c>
      <c r="J63" s="22">
        <f>VLOOKUP($F63,[1]NumberLocations!$H$2:$BS$122,9,0)</f>
        <v>888</v>
      </c>
      <c r="K63" s="22">
        <f>VLOOKUP($F63,[1]NumberLocations!$H$2:$BS$122,10,0)</f>
        <v>423</v>
      </c>
      <c r="L63" s="22">
        <f>VLOOKUP($F63,[1]NumberLocations!$H$2:$BS$122,11,0)</f>
        <v>465</v>
      </c>
      <c r="M63" s="22">
        <f>VLOOKUP($F63,[1]NumberLocations!$H$2:$BS$122,25,0)</f>
        <v>0</v>
      </c>
      <c r="N63" s="22">
        <f>VLOOKUP($F63,[1]NumberLocations!$H$2:$BS$122,26,0)</f>
        <v>0</v>
      </c>
      <c r="O63" s="22">
        <f>VLOOKUP($F63,[1]NumberLocations!$H$2:$BS$122,27,0)</f>
        <v>0</v>
      </c>
      <c r="P63" s="22">
        <f>VLOOKUP($F63,[1]NumberLocations!$H$2:$BS$122,28,0)</f>
        <v>0</v>
      </c>
      <c r="Q63" s="22">
        <f>VLOOKUP($F63,[1]NumberLocations!$H$2:$BS$122,29,0)</f>
        <v>6</v>
      </c>
      <c r="R63" s="22">
        <f>VLOOKUP($F63,[1]NumberLocations!$H$2:$BS$122,30,0)</f>
        <v>31</v>
      </c>
      <c r="S63" s="22">
        <f>VLOOKUP($F63,[1]NumberLocations!$H$2:$BS$122,61,0)</f>
        <v>279</v>
      </c>
      <c r="T63" s="22">
        <f>VLOOKUP($F63,[1]NumberLocations!$H$2:$BS$122,62,0)</f>
        <v>233</v>
      </c>
      <c r="U63" s="22">
        <f>VLOOKUP($F63,[1]NumberLocations!$H$2:$BS$122,63,0)</f>
        <v>0</v>
      </c>
      <c r="V63" s="25">
        <f>VLOOKUP($F63,[1]NumberLocations!$H$2:$BS$122,64,0)</f>
        <v>0</v>
      </c>
      <c r="W63" s="22">
        <f>VLOOKUP($F63,[1]NumberLocations!$H$2:$BS$122,13,0)</f>
        <v>443</v>
      </c>
      <c r="X63" s="22">
        <f>VLOOKUP($F63,[1]NumberLocations!$H$2:$BS$122,16,0)</f>
        <v>407</v>
      </c>
      <c r="Y63" s="25">
        <f>VLOOKUP($F63,[1]NumberLocations!$H$2:$BS$122,19,0)</f>
        <v>38</v>
      </c>
      <c r="Z63" s="1"/>
      <c r="AA63" s="1"/>
      <c r="AB63" s="1"/>
      <c r="AC63" s="1"/>
      <c r="AD63" s="1"/>
      <c r="AE63" s="1"/>
      <c r="AF63" s="1"/>
      <c r="AG63" s="1"/>
      <c r="AH63" s="1"/>
      <c r="AI63" s="1"/>
    </row>
    <row r="64" spans="1:35" s="31" customFormat="1" ht="17.45" customHeight="1" x14ac:dyDescent="0.3">
      <c r="A64" s="1"/>
      <c r="B64" s="21">
        <v>55</v>
      </c>
      <c r="C64" s="15" t="s">
        <v>35</v>
      </c>
      <c r="D64" s="22" t="s">
        <v>158</v>
      </c>
      <c r="E64" s="22" t="s">
        <v>159</v>
      </c>
      <c r="F64" s="22" t="s">
        <v>164</v>
      </c>
      <c r="G64" s="23"/>
      <c r="H64" s="22" t="s">
        <v>165</v>
      </c>
      <c r="I64" s="22">
        <f>VLOOKUP($F64,[1]NumberLocations!$H$2:$BS$122,8,0)</f>
        <v>209</v>
      </c>
      <c r="J64" s="22">
        <f>VLOOKUP($F64,[1]NumberLocations!$H$2:$BS$122,9,0)</f>
        <v>963</v>
      </c>
      <c r="K64" s="22">
        <f>VLOOKUP($F64,[1]NumberLocations!$H$2:$BS$122,10,0)</f>
        <v>471</v>
      </c>
      <c r="L64" s="22">
        <f>VLOOKUP($F64,[1]NumberLocations!$H$2:$BS$122,11,0)</f>
        <v>492</v>
      </c>
      <c r="M64" s="22">
        <f>VLOOKUP($F64,[1]NumberLocations!$H$2:$BS$122,25,0)</f>
        <v>0</v>
      </c>
      <c r="N64" s="22">
        <f>VLOOKUP($F64,[1]NumberLocations!$H$2:$BS$122,26,0)</f>
        <v>0</v>
      </c>
      <c r="O64" s="22">
        <f>VLOOKUP($F64,[1]NumberLocations!$H$2:$BS$122,27,0)</f>
        <v>0</v>
      </c>
      <c r="P64" s="22">
        <f>VLOOKUP($F64,[1]NumberLocations!$H$2:$BS$122,28,0)</f>
        <v>0</v>
      </c>
      <c r="Q64" s="22">
        <f>VLOOKUP($F64,[1]NumberLocations!$H$2:$BS$122,29,0)</f>
        <v>3</v>
      </c>
      <c r="R64" s="22">
        <f>VLOOKUP($F64,[1]NumberLocations!$H$2:$BS$122,30,0)</f>
        <v>18</v>
      </c>
      <c r="S64" s="22">
        <f>VLOOKUP($F64,[1]NumberLocations!$H$2:$BS$122,61,0)</f>
        <v>341</v>
      </c>
      <c r="T64" s="22">
        <f>VLOOKUP($F64,[1]NumberLocations!$H$2:$BS$122,62,0)</f>
        <v>699</v>
      </c>
      <c r="U64" s="22">
        <f>VLOOKUP($F64,[1]NumberLocations!$H$2:$BS$122,63,0)</f>
        <v>0</v>
      </c>
      <c r="V64" s="25">
        <f>VLOOKUP($F64,[1]NumberLocations!$H$2:$BS$122,64,0)</f>
        <v>0</v>
      </c>
      <c r="W64" s="22">
        <f>VLOOKUP($F64,[1]NumberLocations!$H$2:$BS$122,13,0)</f>
        <v>528</v>
      </c>
      <c r="X64" s="22">
        <f>VLOOKUP($F64,[1]NumberLocations!$H$2:$BS$122,16,0)</f>
        <v>404</v>
      </c>
      <c r="Y64" s="25">
        <f>VLOOKUP($F64,[1]NumberLocations!$H$2:$BS$122,19,0)</f>
        <v>31</v>
      </c>
      <c r="Z64" s="1"/>
      <c r="AA64" s="1"/>
      <c r="AB64" s="1"/>
      <c r="AC64" s="1"/>
      <c r="AD64" s="1"/>
      <c r="AE64" s="1"/>
      <c r="AF64" s="1"/>
      <c r="AG64" s="1"/>
      <c r="AH64" s="1"/>
      <c r="AI64" s="1"/>
    </row>
    <row r="65" spans="1:35" s="31" customFormat="1" ht="17.45" customHeight="1" x14ac:dyDescent="0.3">
      <c r="A65" s="1"/>
      <c r="B65" s="21">
        <v>56</v>
      </c>
      <c r="C65" s="15" t="s">
        <v>35</v>
      </c>
      <c r="D65" s="22" t="s">
        <v>158</v>
      </c>
      <c r="E65" s="22" t="s">
        <v>166</v>
      </c>
      <c r="F65" s="22" t="s">
        <v>167</v>
      </c>
      <c r="G65" s="23"/>
      <c r="H65" s="22" t="s">
        <v>168</v>
      </c>
      <c r="I65" s="22">
        <v>126</v>
      </c>
      <c r="J65" s="22">
        <v>650</v>
      </c>
      <c r="K65" s="22">
        <v>366</v>
      </c>
      <c r="L65" s="22">
        <v>284</v>
      </c>
      <c r="M65" s="22">
        <v>0</v>
      </c>
      <c r="N65" s="22">
        <v>0</v>
      </c>
      <c r="O65" s="22">
        <v>0</v>
      </c>
      <c r="P65" s="22">
        <v>0</v>
      </c>
      <c r="Q65" s="22">
        <v>0</v>
      </c>
      <c r="R65" s="22">
        <v>0</v>
      </c>
      <c r="S65" s="22">
        <v>195</v>
      </c>
      <c r="T65" s="22">
        <v>0</v>
      </c>
      <c r="U65" s="22">
        <v>0</v>
      </c>
      <c r="V65" s="25">
        <v>40</v>
      </c>
      <c r="W65" s="22">
        <v>347</v>
      </c>
      <c r="X65" s="22">
        <v>280</v>
      </c>
      <c r="Y65" s="25">
        <v>23</v>
      </c>
      <c r="Z65" s="1"/>
      <c r="AA65" s="1"/>
      <c r="AB65" s="1"/>
      <c r="AC65" s="1"/>
      <c r="AD65" s="1"/>
      <c r="AE65" s="1"/>
      <c r="AF65" s="1"/>
      <c r="AG65" s="1"/>
      <c r="AH65" s="1"/>
      <c r="AI65" s="1"/>
    </row>
    <row r="66" spans="1:35" s="31" customFormat="1" ht="17.45" customHeight="1" x14ac:dyDescent="0.3">
      <c r="A66" s="1"/>
      <c r="B66" s="21">
        <v>57</v>
      </c>
      <c r="C66" s="15" t="s">
        <v>35</v>
      </c>
      <c r="D66" s="22" t="s">
        <v>169</v>
      </c>
      <c r="E66" s="22" t="s">
        <v>169</v>
      </c>
      <c r="F66" s="22" t="s">
        <v>170</v>
      </c>
      <c r="G66" s="23"/>
      <c r="H66" s="22" t="s">
        <v>171</v>
      </c>
      <c r="I66" s="22">
        <f>VLOOKUP($F66,[1]NumberLocations!$H$2:$BS$122,8,0)</f>
        <v>935</v>
      </c>
      <c r="J66" s="22">
        <f>VLOOKUP($F66,[1]NumberLocations!$H$2:$BS$122,9,0)</f>
        <v>4767</v>
      </c>
      <c r="K66" s="22">
        <f>VLOOKUP($F66,[1]NumberLocations!$H$2:$BS$122,10,0)</f>
        <v>2424</v>
      </c>
      <c r="L66" s="22">
        <f>VLOOKUP($F66,[1]NumberLocations!$H$2:$BS$122,11,0)</f>
        <v>2343</v>
      </c>
      <c r="M66" s="22">
        <f>VLOOKUP($F66,[1]NumberLocations!$H$2:$BS$122,25,0)</f>
        <v>7</v>
      </c>
      <c r="N66" s="22">
        <f>VLOOKUP($F66,[1]NumberLocations!$H$2:$BS$122,26,0)</f>
        <v>39</v>
      </c>
      <c r="O66" s="22">
        <f>VLOOKUP($F66,[1]NumberLocations!$H$2:$BS$122,27,0)</f>
        <v>0</v>
      </c>
      <c r="P66" s="22">
        <f>VLOOKUP($F66,[1]NumberLocations!$H$2:$BS$122,28,0)</f>
        <v>0</v>
      </c>
      <c r="Q66" s="22">
        <f>VLOOKUP($F66,[1]NumberLocations!$H$2:$BS$122,29,0)</f>
        <v>15</v>
      </c>
      <c r="R66" s="22">
        <f>VLOOKUP($F66,[1]NumberLocations!$H$2:$BS$122,30,0)</f>
        <v>93</v>
      </c>
      <c r="S66" s="22">
        <f>VLOOKUP($F66,[1]NumberLocations!$H$2:$BS$122,61,0)</f>
        <v>1178</v>
      </c>
      <c r="T66" s="22">
        <f>VLOOKUP($F66,[1]NumberLocations!$H$2:$BS$122,62,0)</f>
        <v>0</v>
      </c>
      <c r="U66" s="22">
        <f>VLOOKUP($F66,[1]NumberLocations!$H$2:$BS$122,63,0)</f>
        <v>2</v>
      </c>
      <c r="V66" s="25">
        <f>VLOOKUP($F66,[1]NumberLocations!$H$2:$BS$122,64,0)</f>
        <v>3</v>
      </c>
      <c r="W66" s="22">
        <f>VLOOKUP($F66,[1]NumberLocations!$H$2:$BS$122,13,0)</f>
        <v>2710</v>
      </c>
      <c r="X66" s="22">
        <f>VLOOKUP($F66,[1]NumberLocations!$H$2:$BS$122,16,0)</f>
        <v>1926</v>
      </c>
      <c r="Y66" s="25">
        <f>VLOOKUP($F66,[1]NumberLocations!$H$2:$BS$122,19,0)</f>
        <v>131</v>
      </c>
      <c r="Z66" s="1"/>
      <c r="AA66" s="1"/>
      <c r="AB66" s="1"/>
      <c r="AC66" s="1"/>
      <c r="AD66" s="1"/>
      <c r="AE66" s="1"/>
      <c r="AF66" s="1"/>
      <c r="AG66" s="1"/>
      <c r="AH66" s="1"/>
      <c r="AI66" s="1"/>
    </row>
    <row r="67" spans="1:35" s="31" customFormat="1" ht="17.45" customHeight="1" x14ac:dyDescent="0.3">
      <c r="A67" s="1"/>
      <c r="B67" s="21">
        <v>58</v>
      </c>
      <c r="C67" s="15" t="s">
        <v>35</v>
      </c>
      <c r="D67" s="22" t="s">
        <v>169</v>
      </c>
      <c r="E67" s="22" t="s">
        <v>169</v>
      </c>
      <c r="F67" s="22" t="s">
        <v>172</v>
      </c>
      <c r="G67" s="23"/>
      <c r="H67" s="22" t="s">
        <v>173</v>
      </c>
      <c r="I67" s="22">
        <f>VLOOKUP($F67,[1]NumberLocations!$H$2:$BS$122,8,0)</f>
        <v>290</v>
      </c>
      <c r="J67" s="22">
        <f>VLOOKUP($F67,[1]NumberLocations!$H$2:$BS$122,9,0)</f>
        <v>1463</v>
      </c>
      <c r="K67" s="22">
        <f>VLOOKUP($F67,[1]NumberLocations!$H$2:$BS$122,10,0)</f>
        <v>745</v>
      </c>
      <c r="L67" s="22">
        <f>VLOOKUP($F67,[1]NumberLocations!$H$2:$BS$122,11,0)</f>
        <v>718</v>
      </c>
      <c r="M67" s="22">
        <f>VLOOKUP($F67,[1]NumberLocations!$H$2:$BS$122,25,0)</f>
        <v>1</v>
      </c>
      <c r="N67" s="22">
        <f>VLOOKUP($F67,[1]NumberLocations!$H$2:$BS$122,26,0)</f>
        <v>5</v>
      </c>
      <c r="O67" s="22">
        <f>VLOOKUP($F67,[1]NumberLocations!$H$2:$BS$122,27,0)</f>
        <v>1</v>
      </c>
      <c r="P67" s="22">
        <f>VLOOKUP($F67,[1]NumberLocations!$H$2:$BS$122,28,0)</f>
        <v>5</v>
      </c>
      <c r="Q67" s="22">
        <f>VLOOKUP($F67,[1]NumberLocations!$H$2:$BS$122,29,0)</f>
        <v>7</v>
      </c>
      <c r="R67" s="22">
        <f>VLOOKUP($F67,[1]NumberLocations!$H$2:$BS$122,30,0)</f>
        <v>27</v>
      </c>
      <c r="S67" s="22">
        <f>VLOOKUP($F67,[1]NumberLocations!$H$2:$BS$122,61,0)</f>
        <v>301</v>
      </c>
      <c r="T67" s="22">
        <f>VLOOKUP($F67,[1]NumberLocations!$H$2:$BS$122,62,0)</f>
        <v>0</v>
      </c>
      <c r="U67" s="22">
        <f>VLOOKUP($F67,[1]NumberLocations!$H$2:$BS$122,63,0)</f>
        <v>0</v>
      </c>
      <c r="V67" s="25">
        <f>VLOOKUP($F67,[1]NumberLocations!$H$2:$BS$122,64,0)</f>
        <v>0</v>
      </c>
      <c r="W67" s="22">
        <f>VLOOKUP($F67,[1]NumberLocations!$H$2:$BS$122,13,0)</f>
        <v>804</v>
      </c>
      <c r="X67" s="22">
        <f>VLOOKUP($F67,[1]NumberLocations!$H$2:$BS$122,16,0)</f>
        <v>626</v>
      </c>
      <c r="Y67" s="25">
        <f>VLOOKUP($F67,[1]NumberLocations!$H$2:$BS$122,19,0)</f>
        <v>33</v>
      </c>
      <c r="Z67" s="1"/>
      <c r="AA67" s="1"/>
      <c r="AB67" s="1"/>
      <c r="AC67" s="1"/>
      <c r="AD67" s="1"/>
      <c r="AE67" s="1"/>
      <c r="AF67" s="1"/>
      <c r="AG67" s="1"/>
      <c r="AH67" s="1"/>
      <c r="AI67" s="1"/>
    </row>
    <row r="68" spans="1:35" s="31" customFormat="1" ht="17.45" customHeight="1" x14ac:dyDescent="0.3">
      <c r="A68" s="1"/>
      <c r="B68" s="21">
        <v>59</v>
      </c>
      <c r="C68" s="15" t="s">
        <v>35</v>
      </c>
      <c r="D68" s="22" t="s">
        <v>169</v>
      </c>
      <c r="E68" s="22" t="s">
        <v>174</v>
      </c>
      <c r="F68" s="22" t="s">
        <v>175</v>
      </c>
      <c r="G68" s="23"/>
      <c r="H68" s="22" t="s">
        <v>176</v>
      </c>
      <c r="I68" s="22">
        <f>VLOOKUP($F68,[1]NumberLocations!$H$2:$BS$122,8,0)</f>
        <v>1797</v>
      </c>
      <c r="J68" s="22">
        <f>VLOOKUP($F68,[1]NumberLocations!$H$2:$BS$122,9,0)</f>
        <v>9560</v>
      </c>
      <c r="K68" s="22">
        <f>VLOOKUP($F68,[1]NumberLocations!$H$2:$BS$122,10,0)</f>
        <v>4883</v>
      </c>
      <c r="L68" s="22">
        <f>VLOOKUP($F68,[1]NumberLocations!$H$2:$BS$122,11,0)</f>
        <v>4677</v>
      </c>
      <c r="M68" s="22">
        <f>VLOOKUP($F68,[1]NumberLocations!$H$2:$BS$122,25,0)</f>
        <v>0</v>
      </c>
      <c r="N68" s="22">
        <f>VLOOKUP($F68,[1]NumberLocations!$H$2:$BS$122,26,0)</f>
        <v>3</v>
      </c>
      <c r="O68" s="22">
        <f>VLOOKUP($F68,[1]NumberLocations!$H$2:$BS$122,27,0)</f>
        <v>0</v>
      </c>
      <c r="P68" s="22">
        <f>VLOOKUP($F68,[1]NumberLocations!$H$2:$BS$122,28,0)</f>
        <v>0</v>
      </c>
      <c r="Q68" s="22">
        <f>VLOOKUP($F68,[1]NumberLocations!$H$2:$BS$122,29,0)</f>
        <v>23</v>
      </c>
      <c r="R68" s="22">
        <f>VLOOKUP($F68,[1]NumberLocations!$H$2:$BS$122,30,0)</f>
        <v>148</v>
      </c>
      <c r="S68" s="22">
        <f>VLOOKUP($F68,[1]NumberLocations!$H$2:$BS$122,61,0)</f>
        <v>1756</v>
      </c>
      <c r="T68" s="22">
        <f>VLOOKUP($F68,[1]NumberLocations!$H$2:$BS$122,62,0)</f>
        <v>0</v>
      </c>
      <c r="U68" s="22">
        <f>VLOOKUP($F68,[1]NumberLocations!$H$2:$BS$122,63,0)</f>
        <v>44</v>
      </c>
      <c r="V68" s="25">
        <f>VLOOKUP($F68,[1]NumberLocations!$H$2:$BS$122,64,0)</f>
        <v>0</v>
      </c>
      <c r="W68" s="22">
        <f>VLOOKUP($F68,[1]NumberLocations!$H$2:$BS$122,13,0)</f>
        <v>5127</v>
      </c>
      <c r="X68" s="22">
        <f>VLOOKUP($F68,[1]NumberLocations!$H$2:$BS$122,16,0)</f>
        <v>4120</v>
      </c>
      <c r="Y68" s="25">
        <f>VLOOKUP($F68,[1]NumberLocations!$H$2:$BS$122,19,0)</f>
        <v>313</v>
      </c>
      <c r="Z68" s="1"/>
      <c r="AA68" s="1"/>
      <c r="AB68" s="1"/>
      <c r="AC68" s="1"/>
      <c r="AD68" s="1"/>
      <c r="AE68" s="1"/>
      <c r="AF68" s="1"/>
      <c r="AG68" s="1"/>
      <c r="AH68" s="1"/>
      <c r="AI68" s="1"/>
    </row>
    <row r="69" spans="1:35" s="31" customFormat="1" ht="17.45" customHeight="1" x14ac:dyDescent="0.3">
      <c r="A69" s="1"/>
      <c r="B69" s="21">
        <v>60</v>
      </c>
      <c r="C69" s="15" t="s">
        <v>35</v>
      </c>
      <c r="D69" s="22" t="s">
        <v>177</v>
      </c>
      <c r="E69" s="22" t="s">
        <v>178</v>
      </c>
      <c r="F69" s="22" t="s">
        <v>179</v>
      </c>
      <c r="G69" s="23"/>
      <c r="H69" s="22" t="s">
        <v>180</v>
      </c>
      <c r="I69" s="22">
        <f>VLOOKUP($F69,[1]NumberLocations!$H$2:$BS$122,8,0)</f>
        <v>109</v>
      </c>
      <c r="J69" s="22">
        <f>VLOOKUP($F69,[1]NumberLocations!$H$2:$BS$122,9,0)</f>
        <v>670</v>
      </c>
      <c r="K69" s="22">
        <f>VLOOKUP($F69,[1]NumberLocations!$H$2:$BS$122,10,0)</f>
        <v>341</v>
      </c>
      <c r="L69" s="22">
        <f>VLOOKUP($F69,[1]NumberLocations!$H$2:$BS$122,11,0)</f>
        <v>329</v>
      </c>
      <c r="M69" s="22">
        <f>VLOOKUP($F69,[1]NumberLocations!$H$2:$BS$122,25,0)</f>
        <v>0</v>
      </c>
      <c r="N69" s="22">
        <f>VLOOKUP($F69,[1]NumberLocations!$H$2:$BS$122,26,0)</f>
        <v>0</v>
      </c>
      <c r="O69" s="22">
        <f>VLOOKUP($F69,[1]NumberLocations!$H$2:$BS$122,27,0)</f>
        <v>0</v>
      </c>
      <c r="P69" s="22">
        <f>VLOOKUP($F69,[1]NumberLocations!$H$2:$BS$122,28,0)</f>
        <v>0</v>
      </c>
      <c r="Q69" s="22">
        <f>VLOOKUP($F69,[1]NumberLocations!$H$2:$BS$122,29,0)</f>
        <v>0</v>
      </c>
      <c r="R69" s="22">
        <f>VLOOKUP($F69,[1]NumberLocations!$H$2:$BS$122,30,0)</f>
        <v>0</v>
      </c>
      <c r="S69" s="22">
        <f>VLOOKUP($F69,[1]NumberLocations!$H$2:$BS$122,61,0)</f>
        <v>109</v>
      </c>
      <c r="T69" s="22">
        <f>VLOOKUP($F69,[1]NumberLocations!$H$2:$BS$122,62,0)</f>
        <v>0</v>
      </c>
      <c r="U69" s="22">
        <f>VLOOKUP($F69,[1]NumberLocations!$H$2:$BS$122,63,0)</f>
        <v>0</v>
      </c>
      <c r="V69" s="25">
        <f>VLOOKUP($F69,[1]NumberLocations!$H$2:$BS$122,64,0)</f>
        <v>1008</v>
      </c>
      <c r="W69" s="22">
        <f>VLOOKUP($F69,[1]NumberLocations!$H$2:$BS$122,13,0)</f>
        <v>356</v>
      </c>
      <c r="X69" s="22">
        <f>VLOOKUP($F69,[1]NumberLocations!$H$2:$BS$122,16,0)</f>
        <v>296</v>
      </c>
      <c r="Y69" s="25">
        <f>VLOOKUP($F69,[1]NumberLocations!$H$2:$BS$122,19,0)</f>
        <v>18</v>
      </c>
      <c r="Z69" s="1"/>
      <c r="AA69" s="1"/>
      <c r="AB69" s="1"/>
      <c r="AC69" s="1"/>
      <c r="AD69" s="1"/>
      <c r="AE69" s="1"/>
      <c r="AF69" s="1"/>
      <c r="AG69" s="1"/>
      <c r="AH69" s="1"/>
      <c r="AI69" s="1"/>
    </row>
    <row r="70" spans="1:35" s="31" customFormat="1" ht="17.45" customHeight="1" x14ac:dyDescent="0.3">
      <c r="A70" s="1"/>
      <c r="B70" s="21">
        <v>61</v>
      </c>
      <c r="C70" s="15" t="s">
        <v>35</v>
      </c>
      <c r="D70" s="22" t="s">
        <v>181</v>
      </c>
      <c r="E70" s="22" t="s">
        <v>181</v>
      </c>
      <c r="F70" s="22" t="s">
        <v>182</v>
      </c>
      <c r="G70" s="23"/>
      <c r="H70" s="22" t="s">
        <v>183</v>
      </c>
      <c r="I70" s="22">
        <f>VLOOKUP($F70,[1]NumberLocations!$H$2:$BS$122,8,0)</f>
        <v>599</v>
      </c>
      <c r="J70" s="22">
        <f>VLOOKUP($F70,[1]NumberLocations!$H$2:$BS$122,9,0)</f>
        <v>3283</v>
      </c>
      <c r="K70" s="22">
        <f>VLOOKUP($F70,[1]NumberLocations!$H$2:$BS$122,10,0)</f>
        <v>1816</v>
      </c>
      <c r="L70" s="22">
        <f>VLOOKUP($F70,[1]NumberLocations!$H$2:$BS$122,11,0)</f>
        <v>1467</v>
      </c>
      <c r="M70" s="22">
        <f>VLOOKUP($F70,[1]NumberLocations!$H$2:$BS$122,25,0)</f>
        <v>0</v>
      </c>
      <c r="N70" s="22">
        <f>VLOOKUP($F70,[1]NumberLocations!$H$2:$BS$122,26,0)</f>
        <v>0</v>
      </c>
      <c r="O70" s="22">
        <f>VLOOKUP($F70,[1]NumberLocations!$H$2:$BS$122,27,0)</f>
        <v>198</v>
      </c>
      <c r="P70" s="22">
        <f>VLOOKUP($F70,[1]NumberLocations!$H$2:$BS$122,28,0)</f>
        <v>1035</v>
      </c>
      <c r="Q70" s="22">
        <f>VLOOKUP($F70,[1]NumberLocations!$H$2:$BS$122,29,0)</f>
        <v>29</v>
      </c>
      <c r="R70" s="22">
        <f>VLOOKUP($F70,[1]NumberLocations!$H$2:$BS$122,30,0)</f>
        <v>153</v>
      </c>
      <c r="S70" s="22">
        <f>VLOOKUP($F70,[1]NumberLocations!$H$2:$BS$122,61,0)</f>
        <v>826</v>
      </c>
      <c r="T70" s="22">
        <f>VLOOKUP($F70,[1]NumberLocations!$H$2:$BS$122,62,0)</f>
        <v>96</v>
      </c>
      <c r="U70" s="22">
        <f>VLOOKUP($F70,[1]NumberLocations!$H$2:$BS$122,63,0)</f>
        <v>0</v>
      </c>
      <c r="V70" s="25">
        <f>VLOOKUP($F70,[1]NumberLocations!$H$2:$BS$122,64,0)</f>
        <v>0</v>
      </c>
      <c r="W70" s="22">
        <f>VLOOKUP($F70,[1]NumberLocations!$H$2:$BS$122,13,0)</f>
        <v>2072</v>
      </c>
      <c r="X70" s="22">
        <f>VLOOKUP($F70,[1]NumberLocations!$H$2:$BS$122,16,0)</f>
        <v>1130</v>
      </c>
      <c r="Y70" s="25">
        <f>VLOOKUP($F70,[1]NumberLocations!$H$2:$BS$122,19,0)</f>
        <v>81</v>
      </c>
      <c r="Z70" s="1"/>
      <c r="AA70" s="1"/>
      <c r="AB70" s="1"/>
      <c r="AC70" s="1"/>
      <c r="AD70" s="1"/>
      <c r="AE70" s="1"/>
      <c r="AF70" s="1"/>
      <c r="AG70" s="1"/>
      <c r="AH70" s="1"/>
      <c r="AI70" s="1"/>
    </row>
    <row r="71" spans="1:35" s="31" customFormat="1" ht="17.45" customHeight="1" x14ac:dyDescent="0.3">
      <c r="A71" s="1"/>
      <c r="B71" s="21">
        <v>62</v>
      </c>
      <c r="C71" s="15" t="s">
        <v>35</v>
      </c>
      <c r="D71" s="22" t="s">
        <v>181</v>
      </c>
      <c r="E71" s="22" t="s">
        <v>181</v>
      </c>
      <c r="F71" s="22" t="s">
        <v>184</v>
      </c>
      <c r="G71" s="23"/>
      <c r="H71" s="22" t="s">
        <v>185</v>
      </c>
      <c r="I71" s="22">
        <f>VLOOKUP($F71,[1]NumberLocations!$H$2:$BS$122,8,0)</f>
        <v>476</v>
      </c>
      <c r="J71" s="22">
        <f>VLOOKUP($F71,[1]NumberLocations!$H$2:$BS$122,9,0)</f>
        <v>2546</v>
      </c>
      <c r="K71" s="22">
        <f>VLOOKUP($F71,[1]NumberLocations!$H$2:$BS$122,10,0)</f>
        <v>1308</v>
      </c>
      <c r="L71" s="22">
        <f>VLOOKUP($F71,[1]NumberLocations!$H$2:$BS$122,11,0)</f>
        <v>1238</v>
      </c>
      <c r="M71" s="22">
        <f>VLOOKUP($F71,[1]NumberLocations!$H$2:$BS$122,25,0)</f>
        <v>0</v>
      </c>
      <c r="N71" s="22">
        <f>VLOOKUP($F71,[1]NumberLocations!$H$2:$BS$122,26,0)</f>
        <v>0</v>
      </c>
      <c r="O71" s="22">
        <f>VLOOKUP($F71,[1]NumberLocations!$H$2:$BS$122,27,0)</f>
        <v>2</v>
      </c>
      <c r="P71" s="22">
        <f>VLOOKUP($F71,[1]NumberLocations!$H$2:$BS$122,28,0)</f>
        <v>8</v>
      </c>
      <c r="Q71" s="22">
        <f>VLOOKUP($F71,[1]NumberLocations!$H$2:$BS$122,29,0)</f>
        <v>3</v>
      </c>
      <c r="R71" s="22">
        <f>VLOOKUP($F71,[1]NumberLocations!$H$2:$BS$122,30,0)</f>
        <v>17</v>
      </c>
      <c r="S71" s="22">
        <f>VLOOKUP($F71,[1]NumberLocations!$H$2:$BS$122,61,0)</f>
        <v>640</v>
      </c>
      <c r="T71" s="22">
        <f>VLOOKUP($F71,[1]NumberLocations!$H$2:$BS$122,62,0)</f>
        <v>30</v>
      </c>
      <c r="U71" s="22">
        <f>VLOOKUP($F71,[1]NumberLocations!$H$2:$BS$122,63,0)</f>
        <v>0</v>
      </c>
      <c r="V71" s="25">
        <f>VLOOKUP($F71,[1]NumberLocations!$H$2:$BS$122,64,0)</f>
        <v>36</v>
      </c>
      <c r="W71" s="22">
        <f>VLOOKUP($F71,[1]NumberLocations!$H$2:$BS$122,13,0)</f>
        <v>1357</v>
      </c>
      <c r="X71" s="22">
        <f>VLOOKUP($F71,[1]NumberLocations!$H$2:$BS$122,16,0)</f>
        <v>1100</v>
      </c>
      <c r="Y71" s="25">
        <f>VLOOKUP($F71,[1]NumberLocations!$H$2:$BS$122,19,0)</f>
        <v>89</v>
      </c>
      <c r="Z71" s="1"/>
      <c r="AA71" s="1"/>
      <c r="AB71" s="1"/>
      <c r="AC71" s="1"/>
      <c r="AD71" s="1"/>
      <c r="AE71" s="1"/>
      <c r="AF71" s="1"/>
      <c r="AG71" s="1"/>
      <c r="AH71" s="1"/>
      <c r="AI71" s="1"/>
    </row>
    <row r="72" spans="1:35" s="31" customFormat="1" ht="17.45" customHeight="1" x14ac:dyDescent="0.3">
      <c r="A72" s="1"/>
      <c r="B72" s="21">
        <v>63</v>
      </c>
      <c r="C72" s="15" t="s">
        <v>35</v>
      </c>
      <c r="D72" s="22" t="s">
        <v>181</v>
      </c>
      <c r="E72" s="22" t="s">
        <v>181</v>
      </c>
      <c r="F72" s="22" t="s">
        <v>186</v>
      </c>
      <c r="G72" s="23"/>
      <c r="H72" s="22" t="s">
        <v>187</v>
      </c>
      <c r="I72" s="22">
        <f>VLOOKUP($F72,[1]NumberLocations!$H$2:$BS$122,8,0)</f>
        <v>1105</v>
      </c>
      <c r="J72" s="22">
        <f>VLOOKUP($F72,[1]NumberLocations!$H$2:$BS$122,9,0)</f>
        <v>6084</v>
      </c>
      <c r="K72" s="22">
        <f>VLOOKUP($F72,[1]NumberLocations!$H$2:$BS$122,10,0)</f>
        <v>3257</v>
      </c>
      <c r="L72" s="22">
        <f>VLOOKUP($F72,[1]NumberLocations!$H$2:$BS$122,11,0)</f>
        <v>2827</v>
      </c>
      <c r="M72" s="22">
        <f>VLOOKUP($F72,[1]NumberLocations!$H$2:$BS$122,25,0)</f>
        <v>1</v>
      </c>
      <c r="N72" s="22">
        <f>VLOOKUP($F72,[1]NumberLocations!$H$2:$BS$122,26,0)</f>
        <v>2</v>
      </c>
      <c r="O72" s="22">
        <f>VLOOKUP($F72,[1]NumberLocations!$H$2:$BS$122,27,0)</f>
        <v>76</v>
      </c>
      <c r="P72" s="22">
        <f>VLOOKUP($F72,[1]NumberLocations!$H$2:$BS$122,28,0)</f>
        <v>378</v>
      </c>
      <c r="Q72" s="22">
        <f>VLOOKUP($F72,[1]NumberLocations!$H$2:$BS$122,29,0)</f>
        <v>118</v>
      </c>
      <c r="R72" s="22">
        <f>VLOOKUP($F72,[1]NumberLocations!$H$2:$BS$122,30,0)</f>
        <v>652</v>
      </c>
      <c r="S72" s="22">
        <f>VLOOKUP($F72,[1]NumberLocations!$H$2:$BS$122,61,0)</f>
        <v>1527</v>
      </c>
      <c r="T72" s="22">
        <f>VLOOKUP($F72,[1]NumberLocations!$H$2:$BS$122,62,0)</f>
        <v>478</v>
      </c>
      <c r="U72" s="22">
        <f>VLOOKUP($F72,[1]NumberLocations!$H$2:$BS$122,63,0)</f>
        <v>0</v>
      </c>
      <c r="V72" s="25">
        <f>VLOOKUP($F72,[1]NumberLocations!$H$2:$BS$122,64,0)</f>
        <v>0</v>
      </c>
      <c r="W72" s="22">
        <f>VLOOKUP($F72,[1]NumberLocations!$H$2:$BS$122,13,0)</f>
        <v>3720</v>
      </c>
      <c r="X72" s="22">
        <f>VLOOKUP($F72,[1]NumberLocations!$H$2:$BS$122,16,0)</f>
        <v>2197</v>
      </c>
      <c r="Y72" s="25">
        <f>VLOOKUP($F72,[1]NumberLocations!$H$2:$BS$122,19,0)</f>
        <v>167</v>
      </c>
      <c r="Z72" s="1"/>
      <c r="AA72" s="1"/>
      <c r="AB72" s="1"/>
      <c r="AC72" s="1"/>
      <c r="AD72" s="1"/>
      <c r="AE72" s="1"/>
      <c r="AF72" s="1"/>
      <c r="AG72" s="1"/>
      <c r="AH72" s="1"/>
      <c r="AI72" s="1"/>
    </row>
    <row r="73" spans="1:35" s="31" customFormat="1" ht="17.45" customHeight="1" x14ac:dyDescent="0.3">
      <c r="A73" s="1"/>
      <c r="B73" s="21">
        <v>64</v>
      </c>
      <c r="C73" s="15" t="s">
        <v>35</v>
      </c>
      <c r="D73" s="22" t="s">
        <v>188</v>
      </c>
      <c r="E73" s="22" t="s">
        <v>189</v>
      </c>
      <c r="F73" s="22" t="s">
        <v>190</v>
      </c>
      <c r="G73" s="23"/>
      <c r="H73" s="22" t="s">
        <v>191</v>
      </c>
      <c r="I73" s="22">
        <f>VLOOKUP($F73,[1]NumberLocations!$H$2:$BS$122,8,0)</f>
        <v>77</v>
      </c>
      <c r="J73" s="22">
        <f>VLOOKUP($F73,[1]NumberLocations!$H$2:$BS$122,9,0)</f>
        <v>440</v>
      </c>
      <c r="K73" s="22">
        <f>VLOOKUP($F73,[1]NumberLocations!$H$2:$BS$122,10,0)</f>
        <v>228</v>
      </c>
      <c r="L73" s="22">
        <f>VLOOKUP($F73,[1]NumberLocations!$H$2:$BS$122,11,0)</f>
        <v>212</v>
      </c>
      <c r="M73" s="22">
        <f>VLOOKUP($F73,[1]NumberLocations!$H$2:$BS$122,25,0)</f>
        <v>0</v>
      </c>
      <c r="N73" s="22">
        <f>VLOOKUP($F73,[1]NumberLocations!$H$2:$BS$122,26,0)</f>
        <v>0</v>
      </c>
      <c r="O73" s="22">
        <f>VLOOKUP($F73,[1]NumberLocations!$H$2:$BS$122,27,0)</f>
        <v>0</v>
      </c>
      <c r="P73" s="22">
        <f>VLOOKUP($F73,[1]NumberLocations!$H$2:$BS$122,28,0)</f>
        <v>0</v>
      </c>
      <c r="Q73" s="22">
        <f>VLOOKUP($F73,[1]NumberLocations!$H$2:$BS$122,29,0)</f>
        <v>0</v>
      </c>
      <c r="R73" s="22">
        <f>VLOOKUP($F73,[1]NumberLocations!$H$2:$BS$122,30,0)</f>
        <v>0</v>
      </c>
      <c r="S73" s="22">
        <f>VLOOKUP($F73,[1]NumberLocations!$H$2:$BS$122,61,0)</f>
        <v>1196</v>
      </c>
      <c r="T73" s="22">
        <f>VLOOKUP($F73,[1]NumberLocations!$H$2:$BS$122,62,0)</f>
        <v>1086</v>
      </c>
      <c r="U73" s="22">
        <f>VLOOKUP($F73,[1]NumberLocations!$H$2:$BS$122,63,0)</f>
        <v>1196</v>
      </c>
      <c r="V73" s="25">
        <f>VLOOKUP($F73,[1]NumberLocations!$H$2:$BS$122,64,0)</f>
        <v>110</v>
      </c>
      <c r="W73" s="22">
        <f>VLOOKUP($F73,[1]NumberLocations!$H$2:$BS$122,13,0)</f>
        <v>279</v>
      </c>
      <c r="X73" s="22">
        <f>VLOOKUP($F73,[1]NumberLocations!$H$2:$BS$122,16,0)</f>
        <v>150</v>
      </c>
      <c r="Y73" s="25">
        <f>VLOOKUP($F73,[1]NumberLocations!$H$2:$BS$122,19,0)</f>
        <v>11</v>
      </c>
      <c r="Z73" s="1"/>
      <c r="AA73" s="1"/>
      <c r="AB73" s="1"/>
      <c r="AC73" s="1"/>
      <c r="AD73" s="1"/>
      <c r="AE73" s="1"/>
      <c r="AF73" s="1"/>
      <c r="AG73" s="1"/>
      <c r="AH73" s="1"/>
      <c r="AI73" s="1"/>
    </row>
    <row r="74" spans="1:35" s="31" customFormat="1" ht="17.45" customHeight="1" x14ac:dyDescent="0.3">
      <c r="A74" s="1"/>
      <c r="B74" s="21">
        <v>65</v>
      </c>
      <c r="C74" s="15" t="s">
        <v>35</v>
      </c>
      <c r="D74" s="22" t="s">
        <v>188</v>
      </c>
      <c r="E74" s="22" t="s">
        <v>192</v>
      </c>
      <c r="F74" s="22" t="s">
        <v>193</v>
      </c>
      <c r="G74" s="23"/>
      <c r="H74" s="22" t="s">
        <v>194</v>
      </c>
      <c r="I74" s="22">
        <f>VLOOKUP($F74,[1]NumberLocations!$H$2:$BS$122,8,0)</f>
        <v>2762</v>
      </c>
      <c r="J74" s="22">
        <f>VLOOKUP($F74,[1]NumberLocations!$H$2:$BS$122,9,0)</f>
        <v>14985</v>
      </c>
      <c r="K74" s="22">
        <f>VLOOKUP($F74,[1]NumberLocations!$H$2:$BS$122,10,0)</f>
        <v>7577</v>
      </c>
      <c r="L74" s="22">
        <f>VLOOKUP($F74,[1]NumberLocations!$H$2:$BS$122,11,0)</f>
        <v>7408</v>
      </c>
      <c r="M74" s="22">
        <f>VLOOKUP($F74,[1]NumberLocations!$H$2:$BS$122,25,0)</f>
        <v>5</v>
      </c>
      <c r="N74" s="22">
        <f>VLOOKUP($F74,[1]NumberLocations!$H$2:$BS$122,26,0)</f>
        <v>23</v>
      </c>
      <c r="O74" s="22">
        <f>VLOOKUP($F74,[1]NumberLocations!$H$2:$BS$122,27,0)</f>
        <v>0</v>
      </c>
      <c r="P74" s="22">
        <f>VLOOKUP($F74,[1]NumberLocations!$H$2:$BS$122,28,0)</f>
        <v>0</v>
      </c>
      <c r="Q74" s="22">
        <f>VLOOKUP($F74,[1]NumberLocations!$H$2:$BS$122,29,0)</f>
        <v>7</v>
      </c>
      <c r="R74" s="22">
        <f>VLOOKUP($F74,[1]NumberLocations!$H$2:$BS$122,30,0)</f>
        <v>33</v>
      </c>
      <c r="S74" s="22">
        <f>VLOOKUP($F74,[1]NumberLocations!$H$2:$BS$122,61,0)</f>
        <v>3003</v>
      </c>
      <c r="T74" s="22">
        <f>VLOOKUP($F74,[1]NumberLocations!$H$2:$BS$122,62,0)</f>
        <v>0</v>
      </c>
      <c r="U74" s="22">
        <f>VLOOKUP($F74,[1]NumberLocations!$H$2:$BS$122,63,0)</f>
        <v>0</v>
      </c>
      <c r="V74" s="25">
        <f>VLOOKUP($F74,[1]NumberLocations!$H$2:$BS$122,64,0)</f>
        <v>0</v>
      </c>
      <c r="W74" s="22">
        <f>VLOOKUP($F74,[1]NumberLocations!$H$2:$BS$122,13,0)</f>
        <v>6830</v>
      </c>
      <c r="X74" s="22">
        <f>VLOOKUP($F74,[1]NumberLocations!$H$2:$BS$122,16,0)</f>
        <v>7517</v>
      </c>
      <c r="Y74" s="25">
        <f>VLOOKUP($F74,[1]NumberLocations!$H$2:$BS$122,19,0)</f>
        <v>638</v>
      </c>
      <c r="Z74" s="1"/>
      <c r="AA74" s="1"/>
      <c r="AB74" s="1"/>
      <c r="AC74" s="1"/>
      <c r="AD74" s="1"/>
      <c r="AE74" s="1"/>
      <c r="AF74" s="1"/>
      <c r="AG74" s="1"/>
      <c r="AH74" s="1"/>
      <c r="AI74" s="1"/>
    </row>
    <row r="75" spans="1:35" s="31" customFormat="1" ht="17.45" customHeight="1" x14ac:dyDescent="0.3">
      <c r="A75" s="1"/>
      <c r="B75" s="21">
        <v>66</v>
      </c>
      <c r="C75" s="15" t="s">
        <v>35</v>
      </c>
      <c r="D75" s="22" t="s">
        <v>188</v>
      </c>
      <c r="E75" s="22" t="s">
        <v>192</v>
      </c>
      <c r="F75" s="22" t="s">
        <v>195</v>
      </c>
      <c r="G75" s="23"/>
      <c r="H75" s="22" t="s">
        <v>196</v>
      </c>
      <c r="I75" s="22">
        <f>VLOOKUP($F75,[1]NumberLocations!$H$2:$BS$122,8,0)</f>
        <v>1742</v>
      </c>
      <c r="J75" s="22">
        <f>VLOOKUP($F75,[1]NumberLocations!$H$2:$BS$122,9,0)</f>
        <v>8899</v>
      </c>
      <c r="K75" s="22">
        <f>VLOOKUP($F75,[1]NumberLocations!$H$2:$BS$122,10,0)</f>
        <v>4623</v>
      </c>
      <c r="L75" s="22">
        <f>VLOOKUP($F75,[1]NumberLocations!$H$2:$BS$122,11,0)</f>
        <v>4276</v>
      </c>
      <c r="M75" s="22">
        <f>VLOOKUP($F75,[1]NumberLocations!$H$2:$BS$122,25,0)</f>
        <v>0</v>
      </c>
      <c r="N75" s="22">
        <f>VLOOKUP($F75,[1]NumberLocations!$H$2:$BS$122,26,0)</f>
        <v>0</v>
      </c>
      <c r="O75" s="22">
        <f>VLOOKUP($F75,[1]NumberLocations!$H$2:$BS$122,27,0)</f>
        <v>0</v>
      </c>
      <c r="P75" s="22">
        <f>VLOOKUP($F75,[1]NumberLocations!$H$2:$BS$122,28,0)</f>
        <v>0</v>
      </c>
      <c r="Q75" s="22">
        <f>VLOOKUP($F75,[1]NumberLocations!$H$2:$BS$122,29,0)</f>
        <v>8</v>
      </c>
      <c r="R75" s="22">
        <f>VLOOKUP($F75,[1]NumberLocations!$H$2:$BS$122,30,0)</f>
        <v>29</v>
      </c>
      <c r="S75" s="22">
        <f>VLOOKUP($F75,[1]NumberLocations!$H$2:$BS$122,61,0)</f>
        <v>1827</v>
      </c>
      <c r="T75" s="22">
        <f>VLOOKUP($F75,[1]NumberLocations!$H$2:$BS$122,62,0)</f>
        <v>0</v>
      </c>
      <c r="U75" s="22">
        <f>VLOOKUP($F75,[1]NumberLocations!$H$2:$BS$122,63,0)</f>
        <v>0</v>
      </c>
      <c r="V75" s="25">
        <f>VLOOKUP($F75,[1]NumberLocations!$H$2:$BS$122,64,0)</f>
        <v>0</v>
      </c>
      <c r="W75" s="22">
        <f>VLOOKUP($F75,[1]NumberLocations!$H$2:$BS$122,13,0)</f>
        <v>4248</v>
      </c>
      <c r="X75" s="22">
        <f>VLOOKUP($F75,[1]NumberLocations!$H$2:$BS$122,16,0)</f>
        <v>4248</v>
      </c>
      <c r="Y75" s="25">
        <f>VLOOKUP($F75,[1]NumberLocations!$H$2:$BS$122,19,0)</f>
        <v>403</v>
      </c>
      <c r="Z75" s="1"/>
      <c r="AA75" s="1"/>
      <c r="AB75" s="1"/>
      <c r="AC75" s="1"/>
      <c r="AD75" s="1"/>
      <c r="AE75" s="1"/>
      <c r="AF75" s="1"/>
      <c r="AG75" s="1"/>
      <c r="AH75" s="1"/>
      <c r="AI75" s="1"/>
    </row>
    <row r="76" spans="1:35" s="31" customFormat="1" ht="17.45" customHeight="1" x14ac:dyDescent="0.3">
      <c r="A76" s="1"/>
      <c r="B76" s="21">
        <v>67</v>
      </c>
      <c r="C76" s="15" t="s">
        <v>35</v>
      </c>
      <c r="D76" s="22" t="s">
        <v>188</v>
      </c>
      <c r="E76" s="22" t="s">
        <v>192</v>
      </c>
      <c r="F76" s="22" t="s">
        <v>197</v>
      </c>
      <c r="G76" s="23"/>
      <c r="H76" s="22" t="s">
        <v>198</v>
      </c>
      <c r="I76" s="22">
        <f>VLOOKUP($F76,[1]NumberLocations!$H$2:$BS$122,8,0)</f>
        <v>840</v>
      </c>
      <c r="J76" s="22">
        <f>VLOOKUP($F76,[1]NumberLocations!$H$2:$BS$122,9,0)</f>
        <v>4293</v>
      </c>
      <c r="K76" s="22">
        <f>VLOOKUP($F76,[1]NumberLocations!$H$2:$BS$122,10,0)</f>
        <v>2141</v>
      </c>
      <c r="L76" s="22">
        <f>VLOOKUP($F76,[1]NumberLocations!$H$2:$BS$122,11,0)</f>
        <v>2152</v>
      </c>
      <c r="M76" s="22">
        <f>VLOOKUP($F76,[1]NumberLocations!$H$2:$BS$122,25,0)</f>
        <v>0</v>
      </c>
      <c r="N76" s="22">
        <f>VLOOKUP($F76,[1]NumberLocations!$H$2:$BS$122,26,0)</f>
        <v>0</v>
      </c>
      <c r="O76" s="22">
        <f>VLOOKUP($F76,[1]NumberLocations!$H$2:$BS$122,27,0)</f>
        <v>1</v>
      </c>
      <c r="P76" s="22">
        <f>VLOOKUP($F76,[1]NumberLocations!$H$2:$BS$122,28,0)</f>
        <v>8</v>
      </c>
      <c r="Q76" s="22">
        <f>VLOOKUP($F76,[1]NumberLocations!$H$2:$BS$122,29,0)</f>
        <v>2</v>
      </c>
      <c r="R76" s="22">
        <f>VLOOKUP($F76,[1]NumberLocations!$H$2:$BS$122,30,0)</f>
        <v>6</v>
      </c>
      <c r="S76" s="22">
        <f>VLOOKUP($F76,[1]NumberLocations!$H$2:$BS$122,61,0)</f>
        <v>1004</v>
      </c>
      <c r="T76" s="22">
        <f>VLOOKUP($F76,[1]NumberLocations!$H$2:$BS$122,62,0)</f>
        <v>0</v>
      </c>
      <c r="U76" s="22">
        <f>VLOOKUP($F76,[1]NumberLocations!$H$2:$BS$122,63,0)</f>
        <v>2</v>
      </c>
      <c r="V76" s="25">
        <f>VLOOKUP($F76,[1]NumberLocations!$H$2:$BS$122,64,0)</f>
        <v>0</v>
      </c>
      <c r="W76" s="22">
        <f>VLOOKUP($F76,[1]NumberLocations!$H$2:$BS$122,13,0)</f>
        <v>1958</v>
      </c>
      <c r="X76" s="22">
        <f>VLOOKUP($F76,[1]NumberLocations!$H$2:$BS$122,16,0)</f>
        <v>2139</v>
      </c>
      <c r="Y76" s="25">
        <f>VLOOKUP($F76,[1]NumberLocations!$H$2:$BS$122,19,0)</f>
        <v>196</v>
      </c>
      <c r="Z76" s="1"/>
      <c r="AA76" s="1"/>
      <c r="AB76" s="1"/>
      <c r="AC76" s="1"/>
      <c r="AD76" s="1"/>
      <c r="AE76" s="1"/>
      <c r="AF76" s="1"/>
      <c r="AG76" s="1"/>
      <c r="AH76" s="1"/>
      <c r="AI76" s="1"/>
    </row>
    <row r="77" spans="1:35" s="31" customFormat="1" ht="17.45" customHeight="1" x14ac:dyDescent="0.3">
      <c r="A77" s="1"/>
      <c r="B77" s="21">
        <v>68</v>
      </c>
      <c r="C77" s="15" t="s">
        <v>35</v>
      </c>
      <c r="D77" s="22" t="s">
        <v>188</v>
      </c>
      <c r="E77" s="22" t="s">
        <v>199</v>
      </c>
      <c r="F77" s="22" t="s">
        <v>200</v>
      </c>
      <c r="G77" s="23"/>
      <c r="H77" s="22" t="s">
        <v>201</v>
      </c>
      <c r="I77" s="22">
        <f>VLOOKUP($F77,[1]NumberLocations!$H$2:$BS$122,8,0)</f>
        <v>923</v>
      </c>
      <c r="J77" s="22">
        <f>VLOOKUP($F77,[1]NumberLocations!$H$2:$BS$122,9,0)</f>
        <v>4331</v>
      </c>
      <c r="K77" s="22">
        <f>VLOOKUP($F77,[1]NumberLocations!$H$2:$BS$122,10,0)</f>
        <v>2401</v>
      </c>
      <c r="L77" s="22">
        <f>VLOOKUP($F77,[1]NumberLocations!$H$2:$BS$122,11,0)</f>
        <v>1930</v>
      </c>
      <c r="M77" s="22">
        <f>VLOOKUP($F77,[1]NumberLocations!$H$2:$BS$122,25,0)</f>
        <v>69</v>
      </c>
      <c r="N77" s="22">
        <f>VLOOKUP($F77,[1]NumberLocations!$H$2:$BS$122,26,0)</f>
        <v>316</v>
      </c>
      <c r="O77" s="22">
        <f>VLOOKUP($F77,[1]NumberLocations!$H$2:$BS$122,27,0)</f>
        <v>27</v>
      </c>
      <c r="P77" s="22">
        <f>VLOOKUP($F77,[1]NumberLocations!$H$2:$BS$122,28,0)</f>
        <v>117</v>
      </c>
      <c r="Q77" s="22">
        <f>VLOOKUP($F77,[1]NumberLocations!$H$2:$BS$122,29,0)</f>
        <v>78</v>
      </c>
      <c r="R77" s="22">
        <f>VLOOKUP($F77,[1]NumberLocations!$H$2:$BS$122,30,0)</f>
        <v>426</v>
      </c>
      <c r="S77" s="22">
        <f>VLOOKUP($F77,[1]NumberLocations!$H$2:$BS$122,61,0)</f>
        <v>1199</v>
      </c>
      <c r="T77" s="22">
        <f>VLOOKUP($F77,[1]NumberLocations!$H$2:$BS$122,62,0)</f>
        <v>0</v>
      </c>
      <c r="U77" s="22">
        <f>VLOOKUP($F77,[1]NumberLocations!$H$2:$BS$122,63,0)</f>
        <v>0</v>
      </c>
      <c r="V77" s="25">
        <f>VLOOKUP($F77,[1]NumberLocations!$H$2:$BS$122,64,0)</f>
        <v>0</v>
      </c>
      <c r="W77" s="22">
        <f>VLOOKUP($F77,[1]NumberLocations!$H$2:$BS$122,13,0)</f>
        <v>2833</v>
      </c>
      <c r="X77" s="22">
        <f>VLOOKUP($F77,[1]NumberLocations!$H$2:$BS$122,16,0)</f>
        <v>1407</v>
      </c>
      <c r="Y77" s="25">
        <f>VLOOKUP($F77,[1]NumberLocations!$H$2:$BS$122,19,0)</f>
        <v>91</v>
      </c>
      <c r="Z77" s="1"/>
      <c r="AA77" s="1"/>
      <c r="AB77" s="1"/>
      <c r="AC77" s="1"/>
      <c r="AD77" s="1"/>
      <c r="AE77" s="1"/>
      <c r="AF77" s="1"/>
      <c r="AG77" s="1"/>
      <c r="AH77" s="1"/>
      <c r="AI77" s="1"/>
    </row>
    <row r="78" spans="1:35" s="31" customFormat="1" ht="17.45" customHeight="1" x14ac:dyDescent="0.3">
      <c r="A78" s="1"/>
      <c r="B78" s="21">
        <v>69</v>
      </c>
      <c r="C78" s="15" t="s">
        <v>35</v>
      </c>
      <c r="D78" s="22" t="s">
        <v>188</v>
      </c>
      <c r="E78" s="22" t="s">
        <v>199</v>
      </c>
      <c r="F78" s="22" t="s">
        <v>202</v>
      </c>
      <c r="G78" s="23"/>
      <c r="H78" s="22" t="s">
        <v>203</v>
      </c>
      <c r="I78" s="22">
        <f>VLOOKUP($F78,[1]NumberLocations!$H$2:$BS$122,8,0)</f>
        <v>1233</v>
      </c>
      <c r="J78" s="22">
        <f>VLOOKUP($F78,[1]NumberLocations!$H$2:$BS$122,9,0)</f>
        <v>5690</v>
      </c>
      <c r="K78" s="22">
        <f>VLOOKUP($F78,[1]NumberLocations!$H$2:$BS$122,10,0)</f>
        <v>3143</v>
      </c>
      <c r="L78" s="22">
        <f>VLOOKUP($F78,[1]NumberLocations!$H$2:$BS$122,11,0)</f>
        <v>2547</v>
      </c>
      <c r="M78" s="22">
        <f>VLOOKUP($F78,[1]NumberLocations!$H$2:$BS$122,25,0)</f>
        <v>55</v>
      </c>
      <c r="N78" s="22">
        <f>VLOOKUP($F78,[1]NumberLocations!$H$2:$BS$122,26,0)</f>
        <v>224</v>
      </c>
      <c r="O78" s="22">
        <f>VLOOKUP($F78,[1]NumberLocations!$H$2:$BS$122,27,0)</f>
        <v>21</v>
      </c>
      <c r="P78" s="22">
        <f>VLOOKUP($F78,[1]NumberLocations!$H$2:$BS$122,28,0)</f>
        <v>67</v>
      </c>
      <c r="Q78" s="22">
        <f>VLOOKUP($F78,[1]NumberLocations!$H$2:$BS$122,29,0)</f>
        <v>63</v>
      </c>
      <c r="R78" s="22">
        <f>VLOOKUP($F78,[1]NumberLocations!$H$2:$BS$122,30,0)</f>
        <v>279</v>
      </c>
      <c r="S78" s="22">
        <f>VLOOKUP($F78,[1]NumberLocations!$H$2:$BS$122,61,0)</f>
        <v>1543</v>
      </c>
      <c r="T78" s="22">
        <f>VLOOKUP($F78,[1]NumberLocations!$H$2:$BS$122,62,0)</f>
        <v>0</v>
      </c>
      <c r="U78" s="22">
        <f>VLOOKUP($F78,[1]NumberLocations!$H$2:$BS$122,63,0)</f>
        <v>0</v>
      </c>
      <c r="V78" s="25">
        <f>VLOOKUP($F78,[1]NumberLocations!$H$2:$BS$122,64,0)</f>
        <v>0</v>
      </c>
      <c r="W78" s="22">
        <f>VLOOKUP($F78,[1]NumberLocations!$H$2:$BS$122,13,0)</f>
        <v>3304</v>
      </c>
      <c r="X78" s="22">
        <f>VLOOKUP($F78,[1]NumberLocations!$H$2:$BS$122,16,0)</f>
        <v>2226</v>
      </c>
      <c r="Y78" s="25">
        <f>VLOOKUP($F78,[1]NumberLocations!$H$2:$BS$122,19,0)</f>
        <v>160</v>
      </c>
      <c r="Z78" s="1"/>
      <c r="AA78" s="1"/>
      <c r="AB78" s="1"/>
      <c r="AC78" s="1"/>
      <c r="AD78" s="1"/>
      <c r="AE78" s="1"/>
      <c r="AF78" s="1"/>
      <c r="AG78" s="1"/>
      <c r="AH78" s="1"/>
      <c r="AI78" s="1"/>
    </row>
    <row r="79" spans="1:35" s="31" customFormat="1" ht="17.45" customHeight="1" x14ac:dyDescent="0.3">
      <c r="A79" s="1"/>
      <c r="B79" s="21">
        <v>70</v>
      </c>
      <c r="C79" s="15" t="s">
        <v>35</v>
      </c>
      <c r="D79" s="22" t="s">
        <v>188</v>
      </c>
      <c r="E79" s="22" t="s">
        <v>199</v>
      </c>
      <c r="F79" s="22" t="s">
        <v>204</v>
      </c>
      <c r="G79" s="23"/>
      <c r="H79" s="22" t="s">
        <v>205</v>
      </c>
      <c r="I79" s="22">
        <f>VLOOKUP($F79,[1]NumberLocations!$H$2:$BS$122,8,0)</f>
        <v>1250</v>
      </c>
      <c r="J79" s="22">
        <f>VLOOKUP($F79,[1]NumberLocations!$H$2:$BS$122,9,0)</f>
        <v>6558</v>
      </c>
      <c r="K79" s="22">
        <f>VLOOKUP($F79,[1]NumberLocations!$H$2:$BS$122,10,0)</f>
        <v>3469</v>
      </c>
      <c r="L79" s="22">
        <f>VLOOKUP($F79,[1]NumberLocations!$H$2:$BS$122,11,0)</f>
        <v>3089</v>
      </c>
      <c r="M79" s="22">
        <f>VLOOKUP($F79,[1]NumberLocations!$H$2:$BS$122,25,0)</f>
        <v>42</v>
      </c>
      <c r="N79" s="22">
        <f>VLOOKUP($F79,[1]NumberLocations!$H$2:$BS$122,26,0)</f>
        <v>224</v>
      </c>
      <c r="O79" s="22">
        <f>VLOOKUP($F79,[1]NumberLocations!$H$2:$BS$122,27,0)</f>
        <v>16</v>
      </c>
      <c r="P79" s="22">
        <f>VLOOKUP($F79,[1]NumberLocations!$H$2:$BS$122,28,0)</f>
        <v>89</v>
      </c>
      <c r="Q79" s="22">
        <f>VLOOKUP($F79,[1]NumberLocations!$H$2:$BS$122,29,0)</f>
        <v>57</v>
      </c>
      <c r="R79" s="22">
        <f>VLOOKUP($F79,[1]NumberLocations!$H$2:$BS$122,30,0)</f>
        <v>293</v>
      </c>
      <c r="S79" s="22">
        <f>VLOOKUP($F79,[1]NumberLocations!$H$2:$BS$122,61,0)</f>
        <v>1726</v>
      </c>
      <c r="T79" s="22">
        <f>VLOOKUP($F79,[1]NumberLocations!$H$2:$BS$122,62,0)</f>
        <v>0</v>
      </c>
      <c r="U79" s="22">
        <f>VLOOKUP($F79,[1]NumberLocations!$H$2:$BS$122,63,0)</f>
        <v>0</v>
      </c>
      <c r="V79" s="25">
        <f>VLOOKUP($F79,[1]NumberLocations!$H$2:$BS$122,64,0)</f>
        <v>0</v>
      </c>
      <c r="W79" s="22">
        <f>VLOOKUP($F79,[1]NumberLocations!$H$2:$BS$122,13,0)</f>
        <v>3957</v>
      </c>
      <c r="X79" s="22">
        <f>VLOOKUP($F79,[1]NumberLocations!$H$2:$BS$122,16,0)</f>
        <v>2421</v>
      </c>
      <c r="Y79" s="25">
        <f>VLOOKUP($F79,[1]NumberLocations!$H$2:$BS$122,19,0)</f>
        <v>180</v>
      </c>
      <c r="Z79" s="1"/>
      <c r="AA79" s="1"/>
      <c r="AB79" s="1"/>
      <c r="AC79" s="1"/>
      <c r="AD79" s="1"/>
      <c r="AE79" s="1"/>
      <c r="AF79" s="1"/>
      <c r="AG79" s="1"/>
      <c r="AH79" s="1"/>
      <c r="AI79" s="1"/>
    </row>
    <row r="80" spans="1:35" s="31" customFormat="1" ht="17.45" customHeight="1" x14ac:dyDescent="0.3">
      <c r="A80" s="1"/>
      <c r="B80" s="21">
        <v>71</v>
      </c>
      <c r="C80" s="15" t="s">
        <v>35</v>
      </c>
      <c r="D80" s="22" t="s">
        <v>188</v>
      </c>
      <c r="E80" s="22" t="s">
        <v>199</v>
      </c>
      <c r="F80" s="22" t="s">
        <v>206</v>
      </c>
      <c r="G80" s="23"/>
      <c r="H80" s="22" t="s">
        <v>207</v>
      </c>
      <c r="I80" s="22">
        <f>VLOOKUP($F80,[1]NumberLocations!$H$2:$BS$122,8,0)</f>
        <v>963</v>
      </c>
      <c r="J80" s="22">
        <f>VLOOKUP($F80,[1]NumberLocations!$H$2:$BS$122,9,0)</f>
        <v>4982</v>
      </c>
      <c r="K80" s="22">
        <f>VLOOKUP($F80,[1]NumberLocations!$H$2:$BS$122,10,0)</f>
        <v>2750</v>
      </c>
      <c r="L80" s="22">
        <f>VLOOKUP($F80,[1]NumberLocations!$H$2:$BS$122,11,0)</f>
        <v>2232</v>
      </c>
      <c r="M80" s="22">
        <f>VLOOKUP($F80,[1]NumberLocations!$H$2:$BS$122,25,0)</f>
        <v>1</v>
      </c>
      <c r="N80" s="22">
        <f>VLOOKUP($F80,[1]NumberLocations!$H$2:$BS$122,26,0)</f>
        <v>4</v>
      </c>
      <c r="O80" s="22">
        <f>VLOOKUP($F80,[1]NumberLocations!$H$2:$BS$122,27,0)</f>
        <v>259</v>
      </c>
      <c r="P80" s="22">
        <f>VLOOKUP($F80,[1]NumberLocations!$H$2:$BS$122,28,0)</f>
        <v>1134</v>
      </c>
      <c r="Q80" s="22">
        <f>VLOOKUP($F80,[1]NumberLocations!$H$2:$BS$122,29,0)</f>
        <v>421</v>
      </c>
      <c r="R80" s="22">
        <f>VLOOKUP($F80,[1]NumberLocations!$H$2:$BS$122,30,0)</f>
        <v>2242</v>
      </c>
      <c r="S80" s="22">
        <f>VLOOKUP($F80,[1]NumberLocations!$H$2:$BS$122,61,0)</f>
        <v>1208</v>
      </c>
      <c r="T80" s="22">
        <f>VLOOKUP($F80,[1]NumberLocations!$H$2:$BS$122,62,0)</f>
        <v>584</v>
      </c>
      <c r="U80" s="22">
        <f>VLOOKUP($F80,[1]NumberLocations!$H$2:$BS$122,63,0)</f>
        <v>0</v>
      </c>
      <c r="V80" s="25">
        <f>VLOOKUP($F80,[1]NumberLocations!$H$2:$BS$122,64,0)</f>
        <v>0</v>
      </c>
      <c r="W80" s="22">
        <f>VLOOKUP($F80,[1]NumberLocations!$H$2:$BS$122,13,0)</f>
        <v>3026</v>
      </c>
      <c r="X80" s="22">
        <f>VLOOKUP($F80,[1]NumberLocations!$H$2:$BS$122,16,0)</f>
        <v>1812</v>
      </c>
      <c r="Y80" s="25">
        <f>VLOOKUP($F80,[1]NumberLocations!$H$2:$BS$122,19,0)</f>
        <v>144</v>
      </c>
      <c r="Z80" s="1"/>
      <c r="AA80" s="1"/>
      <c r="AB80" s="1"/>
      <c r="AC80" s="1"/>
      <c r="AD80" s="1"/>
      <c r="AE80" s="1"/>
      <c r="AF80" s="1"/>
      <c r="AG80" s="1"/>
      <c r="AH80" s="1"/>
      <c r="AI80" s="1"/>
    </row>
    <row r="81" spans="1:35" s="31" customFormat="1" ht="17.45" customHeight="1" x14ac:dyDescent="0.3">
      <c r="A81" s="1"/>
      <c r="B81" s="21">
        <v>72</v>
      </c>
      <c r="C81" s="15" t="s">
        <v>35</v>
      </c>
      <c r="D81" s="22" t="s">
        <v>188</v>
      </c>
      <c r="E81" s="22" t="s">
        <v>199</v>
      </c>
      <c r="F81" s="22" t="s">
        <v>208</v>
      </c>
      <c r="G81" s="23"/>
      <c r="H81" s="22" t="s">
        <v>209</v>
      </c>
      <c r="I81" s="22">
        <f>VLOOKUP($F81,[1]NumberLocations!$H$2:$BS$122,8,0)</f>
        <v>2859</v>
      </c>
      <c r="J81" s="22">
        <f>VLOOKUP($F81,[1]NumberLocations!$H$2:$BS$122,9,0)</f>
        <v>14371</v>
      </c>
      <c r="K81" s="22">
        <f>VLOOKUP($F81,[1]NumberLocations!$H$2:$BS$122,10,0)</f>
        <v>7550</v>
      </c>
      <c r="L81" s="22">
        <f>VLOOKUP($F81,[1]NumberLocations!$H$2:$BS$122,11,0)</f>
        <v>6821</v>
      </c>
      <c r="M81" s="22">
        <f>VLOOKUP($F81,[1]NumberLocations!$H$2:$BS$122,25,0)</f>
        <v>22</v>
      </c>
      <c r="N81" s="22">
        <f>VLOOKUP($F81,[1]NumberLocations!$H$2:$BS$122,26,0)</f>
        <v>102</v>
      </c>
      <c r="O81" s="22">
        <f>VLOOKUP($F81,[1]NumberLocations!$H$2:$BS$122,27,0)</f>
        <v>18</v>
      </c>
      <c r="P81" s="22">
        <f>VLOOKUP($F81,[1]NumberLocations!$H$2:$BS$122,28,0)</f>
        <v>81</v>
      </c>
      <c r="Q81" s="22">
        <f>VLOOKUP($F81,[1]NumberLocations!$H$2:$BS$122,29,0)</f>
        <v>367</v>
      </c>
      <c r="R81" s="22">
        <f>VLOOKUP($F81,[1]NumberLocations!$H$2:$BS$122,30,0)</f>
        <v>1925</v>
      </c>
      <c r="S81" s="22">
        <f>VLOOKUP($F81,[1]NumberLocations!$H$2:$BS$122,61,0)</f>
        <v>3602</v>
      </c>
      <c r="T81" s="22">
        <f>VLOOKUP($F81,[1]NumberLocations!$H$2:$BS$122,62,0)</f>
        <v>1146</v>
      </c>
      <c r="U81" s="22">
        <f>VLOOKUP($F81,[1]NumberLocations!$H$2:$BS$122,63,0)</f>
        <v>0</v>
      </c>
      <c r="V81" s="25">
        <f>VLOOKUP($F81,[1]NumberLocations!$H$2:$BS$122,64,0)</f>
        <v>0</v>
      </c>
      <c r="W81" s="22">
        <f>VLOOKUP($F81,[1]NumberLocations!$H$2:$BS$122,13,0)</f>
        <v>8054</v>
      </c>
      <c r="X81" s="22">
        <f>VLOOKUP($F81,[1]NumberLocations!$H$2:$BS$122,16,0)</f>
        <v>5836</v>
      </c>
      <c r="Y81" s="25">
        <f>VLOOKUP($F81,[1]NumberLocations!$H$2:$BS$122,19,0)</f>
        <v>481</v>
      </c>
      <c r="Z81" s="1"/>
      <c r="AA81" s="1"/>
      <c r="AB81" s="1"/>
      <c r="AC81" s="1"/>
      <c r="AD81" s="1"/>
      <c r="AE81" s="1"/>
      <c r="AF81" s="1"/>
      <c r="AG81" s="1"/>
      <c r="AH81" s="1"/>
      <c r="AI81" s="1"/>
    </row>
    <row r="82" spans="1:35" s="31" customFormat="1" ht="17.45" customHeight="1" x14ac:dyDescent="0.3">
      <c r="A82" s="1"/>
      <c r="B82" s="21">
        <v>73</v>
      </c>
      <c r="C82" s="15" t="s">
        <v>35</v>
      </c>
      <c r="D82" s="22" t="s">
        <v>188</v>
      </c>
      <c r="E82" s="22" t="s">
        <v>199</v>
      </c>
      <c r="F82" s="22" t="s">
        <v>210</v>
      </c>
      <c r="G82" s="23"/>
      <c r="H82" s="22" t="s">
        <v>211</v>
      </c>
      <c r="I82" s="3"/>
      <c r="J82" s="3"/>
      <c r="K82" s="3"/>
      <c r="L82" s="3"/>
      <c r="M82" s="3"/>
      <c r="N82" s="3"/>
      <c r="O82" s="3"/>
      <c r="P82" s="3"/>
      <c r="Q82" s="3"/>
      <c r="R82" s="3"/>
      <c r="S82" s="3"/>
      <c r="T82" s="3"/>
      <c r="U82" s="3"/>
      <c r="V82" s="19"/>
      <c r="W82" s="20"/>
      <c r="X82" s="3"/>
      <c r="Y82" s="19"/>
      <c r="Z82" s="1"/>
      <c r="AA82" s="1"/>
      <c r="AB82" s="1"/>
      <c r="AC82" s="1"/>
      <c r="AD82" s="1"/>
      <c r="AE82" s="1"/>
      <c r="AF82" s="1"/>
      <c r="AG82" s="1"/>
      <c r="AH82" s="1"/>
      <c r="AI82" s="1"/>
    </row>
    <row r="83" spans="1:35" s="31" customFormat="1" ht="17.45" customHeight="1" x14ac:dyDescent="0.3">
      <c r="A83" s="1"/>
      <c r="B83" s="21">
        <v>74</v>
      </c>
      <c r="C83" s="15" t="s">
        <v>35</v>
      </c>
      <c r="D83" s="22" t="s">
        <v>188</v>
      </c>
      <c r="E83" s="22" t="s">
        <v>212</v>
      </c>
      <c r="F83" s="22" t="s">
        <v>213</v>
      </c>
      <c r="G83" s="23"/>
      <c r="H83" s="22" t="s">
        <v>214</v>
      </c>
      <c r="I83" s="3"/>
      <c r="J83" s="3"/>
      <c r="K83" s="3"/>
      <c r="L83" s="3"/>
      <c r="M83" s="3"/>
      <c r="N83" s="3"/>
      <c r="O83" s="3"/>
      <c r="P83" s="3"/>
      <c r="Q83" s="3"/>
      <c r="R83" s="3"/>
      <c r="S83" s="3"/>
      <c r="T83" s="3"/>
      <c r="U83" s="3"/>
      <c r="V83" s="19"/>
      <c r="W83" s="20"/>
      <c r="X83" s="3"/>
      <c r="Y83" s="19"/>
      <c r="Z83" s="1"/>
      <c r="AA83" s="1"/>
      <c r="AB83" s="1"/>
      <c r="AC83" s="1"/>
      <c r="AD83" s="1"/>
      <c r="AE83" s="1"/>
      <c r="AF83" s="1"/>
      <c r="AG83" s="1"/>
      <c r="AH83" s="1"/>
      <c r="AI83" s="1"/>
    </row>
    <row r="84" spans="1:35" s="31" customFormat="1" ht="17.45" customHeight="1" x14ac:dyDescent="0.3">
      <c r="A84" s="1"/>
      <c r="B84" s="21">
        <v>75</v>
      </c>
      <c r="C84" s="15" t="s">
        <v>35</v>
      </c>
      <c r="D84" s="22" t="s">
        <v>188</v>
      </c>
      <c r="E84" s="22" t="s">
        <v>212</v>
      </c>
      <c r="F84" s="22" t="s">
        <v>215</v>
      </c>
      <c r="G84" s="23"/>
      <c r="H84" s="22" t="s">
        <v>216</v>
      </c>
      <c r="I84" s="22">
        <f>VLOOKUP($F84,[1]NumberLocations!$H$2:$BS$122,8,0)</f>
        <v>3203</v>
      </c>
      <c r="J84" s="22">
        <f>VLOOKUP($F84,[1]NumberLocations!$H$2:$BS$122,9,0)</f>
        <v>15829</v>
      </c>
      <c r="K84" s="22">
        <f>VLOOKUP($F84,[1]NumberLocations!$H$2:$BS$122,10,0)</f>
        <v>8866</v>
      </c>
      <c r="L84" s="22">
        <f>VLOOKUP($F84,[1]NumberLocations!$H$2:$BS$122,11,0)</f>
        <v>6963</v>
      </c>
      <c r="M84" s="22">
        <f>VLOOKUP($F84,[1]NumberLocations!$H$2:$BS$122,25,0)</f>
        <v>10</v>
      </c>
      <c r="N84" s="22">
        <f>VLOOKUP($F84,[1]NumberLocations!$H$2:$BS$122,26,0)</f>
        <v>25</v>
      </c>
      <c r="O84" s="22">
        <f>VLOOKUP($F84,[1]NumberLocations!$H$2:$BS$122,27,0)</f>
        <v>0</v>
      </c>
      <c r="P84" s="22">
        <f>VLOOKUP($F84,[1]NumberLocations!$H$2:$BS$122,28,0)</f>
        <v>0</v>
      </c>
      <c r="Q84" s="22">
        <f>VLOOKUP($F84,[1]NumberLocations!$H$2:$BS$122,29,0)</f>
        <v>2196</v>
      </c>
      <c r="R84" s="22">
        <f>VLOOKUP($F84,[1]NumberLocations!$H$2:$BS$122,30,0)</f>
        <v>11116</v>
      </c>
      <c r="S84" s="22">
        <f>VLOOKUP($F84,[1]NumberLocations!$H$2:$BS$122,61,0)</f>
        <v>4330</v>
      </c>
      <c r="T84" s="22">
        <f>VLOOKUP($F84,[1]NumberLocations!$H$2:$BS$122,62,0)</f>
        <v>4248</v>
      </c>
      <c r="U84" s="22">
        <f>VLOOKUP($F84,[1]NumberLocations!$H$2:$BS$122,63,0)</f>
        <v>1422</v>
      </c>
      <c r="V84" s="25">
        <f>VLOOKUP($F84,[1]NumberLocations!$H$2:$BS$122,64,0)</f>
        <v>0</v>
      </c>
      <c r="W84" s="22">
        <f>VLOOKUP($F84,[1]NumberLocations!$H$2:$BS$122,13,0)</f>
        <v>9909</v>
      </c>
      <c r="X84" s="22">
        <f>VLOOKUP($F84,[1]NumberLocations!$H$2:$BS$122,16,0)</f>
        <v>5585</v>
      </c>
      <c r="Y84" s="25">
        <f>VLOOKUP($F84,[1]NumberLocations!$H$2:$BS$122,19,0)</f>
        <v>335</v>
      </c>
      <c r="Z84" s="1"/>
      <c r="AA84" s="1"/>
      <c r="AB84" s="1"/>
      <c r="AC84" s="1"/>
      <c r="AD84" s="1"/>
      <c r="AE84" s="1"/>
      <c r="AF84" s="1"/>
      <c r="AG84" s="1"/>
      <c r="AH84" s="1"/>
      <c r="AI84" s="1"/>
    </row>
    <row r="85" spans="1:35" s="31" customFormat="1" ht="17.45" customHeight="1" x14ac:dyDescent="0.3">
      <c r="A85" s="1"/>
      <c r="B85" s="21">
        <v>76</v>
      </c>
      <c r="C85" s="15" t="s">
        <v>35</v>
      </c>
      <c r="D85" s="22" t="s">
        <v>188</v>
      </c>
      <c r="E85" s="22" t="s">
        <v>212</v>
      </c>
      <c r="F85" s="22" t="s">
        <v>217</v>
      </c>
      <c r="G85" s="23"/>
      <c r="H85" s="22" t="s">
        <v>218</v>
      </c>
      <c r="I85" s="22">
        <f>VLOOKUP($F85,[1]NumberLocations!$H$2:$BS$122,8,0)</f>
        <v>1337</v>
      </c>
      <c r="J85" s="22">
        <f>VLOOKUP($F85,[1]NumberLocations!$H$2:$BS$122,9,0)</f>
        <v>4740</v>
      </c>
      <c r="K85" s="22">
        <f>VLOOKUP($F85,[1]NumberLocations!$H$2:$BS$122,10,0)</f>
        <v>2872</v>
      </c>
      <c r="L85" s="22">
        <f>VLOOKUP($F85,[1]NumberLocations!$H$2:$BS$122,11,0)</f>
        <v>1868</v>
      </c>
      <c r="M85" s="22">
        <f>VLOOKUP($F85,[1]NumberLocations!$H$2:$BS$122,25,0)</f>
        <v>0</v>
      </c>
      <c r="N85" s="22">
        <f>VLOOKUP($F85,[1]NumberLocations!$H$2:$BS$122,26,0)</f>
        <v>0</v>
      </c>
      <c r="O85" s="22">
        <f>VLOOKUP($F85,[1]NumberLocations!$H$2:$BS$122,27,0)</f>
        <v>0</v>
      </c>
      <c r="P85" s="22">
        <f>VLOOKUP($F85,[1]NumberLocations!$H$2:$BS$122,28,0)</f>
        <v>0</v>
      </c>
      <c r="Q85" s="22">
        <f>VLOOKUP($F85,[1]NumberLocations!$H$2:$BS$122,29,0)</f>
        <v>647</v>
      </c>
      <c r="R85" s="22">
        <f>VLOOKUP($F85,[1]NumberLocations!$H$2:$BS$122,30,0)</f>
        <v>1489</v>
      </c>
      <c r="S85" s="22">
        <f>VLOOKUP($F85,[1]NumberLocations!$H$2:$BS$122,61,0)</f>
        <v>1337</v>
      </c>
      <c r="T85" s="22">
        <f>VLOOKUP($F85,[1]NumberLocations!$H$2:$BS$122,62,0)</f>
        <v>389</v>
      </c>
      <c r="U85" s="22">
        <f>VLOOKUP($F85,[1]NumberLocations!$H$2:$BS$122,63,0)</f>
        <v>774</v>
      </c>
      <c r="V85" s="25">
        <f>VLOOKUP($F85,[1]NumberLocations!$H$2:$BS$122,64,0)</f>
        <v>0</v>
      </c>
      <c r="W85" s="22">
        <f>VLOOKUP($F85,[1]NumberLocations!$H$2:$BS$122,13,0)</f>
        <v>2827</v>
      </c>
      <c r="X85" s="22">
        <f>VLOOKUP($F85,[1]NumberLocations!$H$2:$BS$122,16,0)</f>
        <v>1739</v>
      </c>
      <c r="Y85" s="25">
        <f>VLOOKUP($F85,[1]NumberLocations!$H$2:$BS$122,19,0)</f>
        <v>174</v>
      </c>
      <c r="Z85" s="1"/>
      <c r="AA85" s="1"/>
      <c r="AB85" s="1"/>
      <c r="AC85" s="1"/>
      <c r="AD85" s="1"/>
      <c r="AE85" s="1"/>
      <c r="AF85" s="1"/>
      <c r="AG85" s="1"/>
      <c r="AH85" s="1"/>
      <c r="AI85" s="1"/>
    </row>
    <row r="86" spans="1:35" s="31" customFormat="1" ht="17.45" customHeight="1" x14ac:dyDescent="0.3">
      <c r="A86" s="1"/>
      <c r="B86" s="21">
        <v>77</v>
      </c>
      <c r="C86" s="15" t="s">
        <v>35</v>
      </c>
      <c r="D86" s="22" t="s">
        <v>188</v>
      </c>
      <c r="E86" s="22" t="s">
        <v>212</v>
      </c>
      <c r="F86" s="22" t="s">
        <v>219</v>
      </c>
      <c r="G86" s="23"/>
      <c r="H86" s="22" t="s">
        <v>220</v>
      </c>
      <c r="I86" s="22">
        <f>VLOOKUP($F86,[1]NumberLocations!$H$2:$BS$122,8,0)</f>
        <v>520</v>
      </c>
      <c r="J86" s="22">
        <f>VLOOKUP($F86,[1]NumberLocations!$H$2:$BS$122,9,0)</f>
        <v>1996</v>
      </c>
      <c r="K86" s="22">
        <f>VLOOKUP($F86,[1]NumberLocations!$H$2:$BS$122,10,0)</f>
        <v>1105</v>
      </c>
      <c r="L86" s="22">
        <f>VLOOKUP($F86,[1]NumberLocations!$H$2:$BS$122,11,0)</f>
        <v>891</v>
      </c>
      <c r="M86" s="22">
        <f>VLOOKUP($F86,[1]NumberLocations!$H$2:$BS$122,25,0)</f>
        <v>0</v>
      </c>
      <c r="N86" s="22">
        <f>VLOOKUP($F86,[1]NumberLocations!$H$2:$BS$122,26,0)</f>
        <v>0</v>
      </c>
      <c r="O86" s="22">
        <f>VLOOKUP($F86,[1]NumberLocations!$H$2:$BS$122,27,0)</f>
        <v>0</v>
      </c>
      <c r="P86" s="22">
        <f>VLOOKUP($F86,[1]NumberLocations!$H$2:$BS$122,28,0)</f>
        <v>0</v>
      </c>
      <c r="Q86" s="22">
        <f>VLOOKUP($F86,[1]NumberLocations!$H$2:$BS$122,29,0)</f>
        <v>1015</v>
      </c>
      <c r="R86" s="22">
        <f>VLOOKUP($F86,[1]NumberLocations!$H$2:$BS$122,30,0)</f>
        <v>4257</v>
      </c>
      <c r="S86" s="22">
        <f>VLOOKUP($F86,[1]NumberLocations!$H$2:$BS$122,61,0)</f>
        <v>556</v>
      </c>
      <c r="T86" s="22">
        <f>VLOOKUP($F86,[1]NumberLocations!$H$2:$BS$122,62,0)</f>
        <v>1444</v>
      </c>
      <c r="U86" s="22">
        <f>VLOOKUP($F86,[1]NumberLocations!$H$2:$BS$122,63,0)</f>
        <v>0</v>
      </c>
      <c r="V86" s="25">
        <f>VLOOKUP($F86,[1]NumberLocations!$H$2:$BS$122,64,0)</f>
        <v>0</v>
      </c>
      <c r="W86" s="22">
        <f>VLOOKUP($F86,[1]NumberLocations!$H$2:$BS$122,13,0)</f>
        <v>1129</v>
      </c>
      <c r="X86" s="22">
        <f>VLOOKUP($F86,[1]NumberLocations!$H$2:$BS$122,16,0)</f>
        <v>802</v>
      </c>
      <c r="Y86" s="25">
        <f>VLOOKUP($F86,[1]NumberLocations!$H$2:$BS$122,19,0)</f>
        <v>65</v>
      </c>
      <c r="Z86" s="1"/>
      <c r="AA86" s="1"/>
      <c r="AB86" s="1"/>
      <c r="AC86" s="1"/>
      <c r="AD86" s="1"/>
      <c r="AE86" s="1"/>
      <c r="AF86" s="1"/>
      <c r="AG86" s="1"/>
      <c r="AH86" s="1"/>
      <c r="AI86" s="1"/>
    </row>
    <row r="87" spans="1:35" s="31" customFormat="1" ht="17.45" customHeight="1" x14ac:dyDescent="0.3">
      <c r="A87" s="1"/>
      <c r="B87" s="21">
        <v>78</v>
      </c>
      <c r="C87" s="15" t="s">
        <v>35</v>
      </c>
      <c r="D87" s="22" t="s">
        <v>188</v>
      </c>
      <c r="E87" s="22" t="s">
        <v>212</v>
      </c>
      <c r="F87" s="22" t="s">
        <v>221</v>
      </c>
      <c r="G87" s="23"/>
      <c r="H87" s="22" t="s">
        <v>222</v>
      </c>
      <c r="I87" s="22">
        <f>VLOOKUP($F87,[1]NumberLocations!$H$2:$BS$122,8,0)</f>
        <v>735</v>
      </c>
      <c r="J87" s="22">
        <f>VLOOKUP($F87,[1]NumberLocations!$H$2:$BS$122,9,0)</f>
        <v>2924</v>
      </c>
      <c r="K87" s="22">
        <f>VLOOKUP($F87,[1]NumberLocations!$H$2:$BS$122,10,0)</f>
        <v>1524</v>
      </c>
      <c r="L87" s="22">
        <f>VLOOKUP($F87,[1]NumberLocations!$H$2:$BS$122,11,0)</f>
        <v>1400</v>
      </c>
      <c r="M87" s="22">
        <f>VLOOKUP($F87,[1]NumberLocations!$H$2:$BS$122,25,0)</f>
        <v>0</v>
      </c>
      <c r="N87" s="22">
        <f>VLOOKUP($F87,[1]NumberLocations!$H$2:$BS$122,26,0)</f>
        <v>0</v>
      </c>
      <c r="O87" s="22">
        <f>VLOOKUP($F87,[1]NumberLocations!$H$2:$BS$122,27,0)</f>
        <v>0</v>
      </c>
      <c r="P87" s="22">
        <f>VLOOKUP($F87,[1]NumberLocations!$H$2:$BS$122,28,0)</f>
        <v>0</v>
      </c>
      <c r="Q87" s="22">
        <f>VLOOKUP($F87,[1]NumberLocations!$H$2:$BS$122,29,0)</f>
        <v>288</v>
      </c>
      <c r="R87" s="22">
        <f>VLOOKUP($F87,[1]NumberLocations!$H$2:$BS$122,30,0)</f>
        <v>1138</v>
      </c>
      <c r="S87" s="22">
        <f>VLOOKUP($F87,[1]NumberLocations!$H$2:$BS$122,61,0)</f>
        <v>735</v>
      </c>
      <c r="T87" s="22">
        <f>VLOOKUP($F87,[1]NumberLocations!$H$2:$BS$122,62,0)</f>
        <v>350</v>
      </c>
      <c r="U87" s="22">
        <f>VLOOKUP($F87,[1]NumberLocations!$H$2:$BS$122,63,0)</f>
        <v>415</v>
      </c>
      <c r="V87" s="25">
        <f>VLOOKUP($F87,[1]NumberLocations!$H$2:$BS$122,64,0)</f>
        <v>0</v>
      </c>
      <c r="W87" s="22">
        <f>VLOOKUP($F87,[1]NumberLocations!$H$2:$BS$122,13,0)</f>
        <v>1667</v>
      </c>
      <c r="X87" s="22">
        <f>VLOOKUP($F87,[1]NumberLocations!$H$2:$BS$122,16,0)</f>
        <v>1180</v>
      </c>
      <c r="Y87" s="25">
        <f>VLOOKUP($F87,[1]NumberLocations!$H$2:$BS$122,19,0)</f>
        <v>77</v>
      </c>
      <c r="Z87" s="1"/>
      <c r="AA87" s="1"/>
      <c r="AB87" s="1"/>
      <c r="AC87" s="1"/>
      <c r="AD87" s="1"/>
      <c r="AE87" s="1"/>
      <c r="AF87" s="1"/>
      <c r="AG87" s="1"/>
      <c r="AH87" s="1"/>
      <c r="AI87" s="1"/>
    </row>
    <row r="88" spans="1:35" s="31" customFormat="1" ht="17.45" customHeight="1" x14ac:dyDescent="0.3">
      <c r="A88" s="1"/>
      <c r="B88" s="21">
        <v>79</v>
      </c>
      <c r="C88" s="15" t="s">
        <v>35</v>
      </c>
      <c r="D88" s="22" t="s">
        <v>188</v>
      </c>
      <c r="E88" s="22" t="s">
        <v>212</v>
      </c>
      <c r="F88" s="22" t="s">
        <v>223</v>
      </c>
      <c r="G88" s="23"/>
      <c r="H88" s="22" t="s">
        <v>224</v>
      </c>
      <c r="I88" s="22">
        <f>VLOOKUP($F88,[1]NumberLocations!$H$2:$BS$122,8,0)</f>
        <v>3811</v>
      </c>
      <c r="J88" s="22">
        <f>VLOOKUP($F88,[1]NumberLocations!$H$2:$BS$122,9,0)</f>
        <v>15103</v>
      </c>
      <c r="K88" s="22">
        <f>VLOOKUP($F88,[1]NumberLocations!$H$2:$BS$122,10,0)</f>
        <v>8176</v>
      </c>
      <c r="L88" s="22">
        <f>VLOOKUP($F88,[1]NumberLocations!$H$2:$BS$122,11,0)</f>
        <v>6927</v>
      </c>
      <c r="M88" s="22">
        <f>VLOOKUP($F88,[1]NumberLocations!$H$2:$BS$122,25,0)</f>
        <v>0</v>
      </c>
      <c r="N88" s="22">
        <f>VLOOKUP($F88,[1]NumberLocations!$H$2:$BS$122,26,0)</f>
        <v>0</v>
      </c>
      <c r="O88" s="22">
        <f>VLOOKUP($F88,[1]NumberLocations!$H$2:$BS$122,27,0)</f>
        <v>934</v>
      </c>
      <c r="P88" s="22">
        <f>VLOOKUP($F88,[1]NumberLocations!$H$2:$BS$122,28,0)</f>
        <v>3713</v>
      </c>
      <c r="Q88" s="22">
        <f>VLOOKUP($F88,[1]NumberLocations!$H$2:$BS$122,29,0)</f>
        <v>495</v>
      </c>
      <c r="R88" s="22">
        <f>VLOOKUP($F88,[1]NumberLocations!$H$2:$BS$122,30,0)</f>
        <v>2077</v>
      </c>
      <c r="S88" s="22">
        <f>VLOOKUP($F88,[1]NumberLocations!$H$2:$BS$122,61,0)</f>
        <v>4194</v>
      </c>
      <c r="T88" s="22">
        <f>VLOOKUP($F88,[1]NumberLocations!$H$2:$BS$122,62,0)</f>
        <v>1150</v>
      </c>
      <c r="U88" s="22">
        <f>VLOOKUP($F88,[1]NumberLocations!$H$2:$BS$122,63,0)</f>
        <v>581</v>
      </c>
      <c r="V88" s="25">
        <f>VLOOKUP($F88,[1]NumberLocations!$H$2:$BS$122,64,0)</f>
        <v>0</v>
      </c>
      <c r="W88" s="22">
        <f>VLOOKUP($F88,[1]NumberLocations!$H$2:$BS$122,13,0)</f>
        <v>9005</v>
      </c>
      <c r="X88" s="22">
        <f>VLOOKUP($F88,[1]NumberLocations!$H$2:$BS$122,16,0)</f>
        <v>5587</v>
      </c>
      <c r="Y88" s="25">
        <f>VLOOKUP($F88,[1]NumberLocations!$H$2:$BS$122,19,0)</f>
        <v>511</v>
      </c>
      <c r="Z88" s="1"/>
      <c r="AA88" s="1"/>
      <c r="AB88" s="1"/>
      <c r="AC88" s="1"/>
      <c r="AD88" s="1"/>
      <c r="AE88" s="1"/>
      <c r="AF88" s="1"/>
      <c r="AG88" s="1"/>
      <c r="AH88" s="1"/>
      <c r="AI88" s="1"/>
    </row>
    <row r="89" spans="1:35" s="31" customFormat="1" ht="17.45" customHeight="1" x14ac:dyDescent="0.3">
      <c r="A89" s="1"/>
      <c r="B89" s="21">
        <v>80</v>
      </c>
      <c r="C89" s="15" t="s">
        <v>35</v>
      </c>
      <c r="D89" s="22" t="s">
        <v>188</v>
      </c>
      <c r="E89" s="22" t="s">
        <v>212</v>
      </c>
      <c r="F89" s="22" t="s">
        <v>225</v>
      </c>
      <c r="G89" s="23"/>
      <c r="H89" s="22" t="s">
        <v>226</v>
      </c>
      <c r="I89" s="3"/>
      <c r="J89" s="3"/>
      <c r="K89" s="3"/>
      <c r="L89" s="3"/>
      <c r="M89" s="3"/>
      <c r="N89" s="3"/>
      <c r="O89" s="3"/>
      <c r="P89" s="3"/>
      <c r="Q89" s="3"/>
      <c r="R89" s="3"/>
      <c r="S89" s="3"/>
      <c r="T89" s="3"/>
      <c r="U89" s="3"/>
      <c r="V89" s="19"/>
      <c r="W89" s="20"/>
      <c r="X89" s="3"/>
      <c r="Y89" s="19"/>
      <c r="Z89" s="1"/>
      <c r="AA89" s="1"/>
      <c r="AB89" s="1"/>
      <c r="AC89" s="1"/>
      <c r="AD89" s="1"/>
      <c r="AE89" s="1"/>
      <c r="AF89" s="1"/>
      <c r="AG89" s="1"/>
      <c r="AH89" s="1"/>
      <c r="AI89" s="1"/>
    </row>
    <row r="90" spans="1:35" s="31" customFormat="1" ht="17.45" customHeight="1" x14ac:dyDescent="0.3">
      <c r="A90" s="1"/>
      <c r="B90" s="21">
        <v>81</v>
      </c>
      <c r="C90" s="15" t="s">
        <v>35</v>
      </c>
      <c r="D90" s="22" t="s">
        <v>188</v>
      </c>
      <c r="E90" s="22" t="s">
        <v>212</v>
      </c>
      <c r="F90" s="22" t="s">
        <v>227</v>
      </c>
      <c r="G90" s="23"/>
      <c r="H90" s="22" t="s">
        <v>228</v>
      </c>
      <c r="I90" s="22">
        <f>VLOOKUP($F90,[1]NumberLocations!$H$2:$BS$126,8,0)</f>
        <v>572</v>
      </c>
      <c r="J90" s="22">
        <f>VLOOKUP($F90,[1]NumberLocations!$H$2:$BS$126,9,0)</f>
        <v>2036</v>
      </c>
      <c r="K90" s="22">
        <f>VLOOKUP($F90,[1]NumberLocations!$H$2:$BS$126,10,0)</f>
        <v>1119</v>
      </c>
      <c r="L90" s="22">
        <f>VLOOKUP($F90,[1]NumberLocations!$H$2:$BS$126,11,0)</f>
        <v>917</v>
      </c>
      <c r="M90" s="22">
        <f>VLOOKUP($F90,[1]NumberLocations!$H$2:$BS$126,25,0)</f>
        <v>16</v>
      </c>
      <c r="N90" s="22">
        <f>VLOOKUP($F90,[1]NumberLocations!$H$2:$BS$126,26,0)</f>
        <v>64</v>
      </c>
      <c r="O90" s="22">
        <f>VLOOKUP($F90,[1]NumberLocations!$H$2:$BS$126,27,0)</f>
        <v>15</v>
      </c>
      <c r="P90" s="22">
        <f>VLOOKUP($F90,[1]NumberLocations!$H$2:$BS$126,28,0)</f>
        <v>59</v>
      </c>
      <c r="Q90" s="22">
        <f>VLOOKUP($F90,[1]NumberLocations!$H$2:$BS$126,29,0)</f>
        <v>2428</v>
      </c>
      <c r="R90" s="22">
        <f>VLOOKUP($F90,[1]NumberLocations!$H$2:$BS$126,30,0)</f>
        <v>10073</v>
      </c>
      <c r="S90" s="22">
        <f>VLOOKUP($F90,[1]NumberLocations!$H$2:$BS$126,61,0)</f>
        <v>572</v>
      </c>
      <c r="T90" s="22">
        <f>VLOOKUP($F90,[1]NumberLocations!$H$2:$BS$126,62,0)</f>
        <v>3428</v>
      </c>
      <c r="U90" s="22">
        <f>VLOOKUP($F90,[1]NumberLocations!$H$2:$BS$126,63,0)</f>
        <v>0</v>
      </c>
      <c r="V90" s="25">
        <f>VLOOKUP($F90,[1]NumberLocations!$H$2:$BS$126,64,0)</f>
        <v>0</v>
      </c>
      <c r="W90" s="22">
        <f>VLOOKUP($F90,[1]NumberLocations!$H$2:$BS$126,13,0)</f>
        <v>1274</v>
      </c>
      <c r="X90" s="22">
        <f>VLOOKUP($F90,[1]NumberLocations!$H$2:$BS$126,16,0)</f>
        <v>711</v>
      </c>
      <c r="Y90" s="25">
        <f>VLOOKUP($F90,[1]NumberLocations!$H$2:$BS$126,19,0)</f>
        <v>51</v>
      </c>
      <c r="Z90" s="1"/>
      <c r="AA90" s="1"/>
      <c r="AB90" s="1"/>
      <c r="AC90" s="1"/>
      <c r="AD90" s="1"/>
      <c r="AE90" s="1"/>
      <c r="AF90" s="1"/>
      <c r="AG90" s="1"/>
      <c r="AH90" s="1"/>
      <c r="AI90" s="1"/>
    </row>
    <row r="91" spans="1:35" s="31" customFormat="1" ht="17.45" customHeight="1" x14ac:dyDescent="0.3">
      <c r="A91" s="1"/>
      <c r="B91" s="21">
        <v>82</v>
      </c>
      <c r="C91" s="15" t="s">
        <v>35</v>
      </c>
      <c r="D91" s="22" t="s">
        <v>188</v>
      </c>
      <c r="E91" s="22" t="s">
        <v>212</v>
      </c>
      <c r="F91" s="22" t="s">
        <v>229</v>
      </c>
      <c r="G91" s="23"/>
      <c r="H91" s="22" t="s">
        <v>230</v>
      </c>
      <c r="I91" s="22">
        <f>VLOOKUP($F91,[1]NumberLocations!$H$2:$BS$122,8,0)</f>
        <v>3492</v>
      </c>
      <c r="J91" s="22">
        <f>VLOOKUP($F91,[1]NumberLocations!$H$2:$BS$122,9,0)</f>
        <v>16430</v>
      </c>
      <c r="K91" s="22">
        <f>VLOOKUP($F91,[1]NumberLocations!$H$2:$BS$122,10,0)</f>
        <v>9042</v>
      </c>
      <c r="L91" s="22">
        <f>VLOOKUP($F91,[1]NumberLocations!$H$2:$BS$122,11,0)</f>
        <v>7388</v>
      </c>
      <c r="M91" s="22">
        <f>VLOOKUP($F91,[1]NumberLocations!$H$2:$BS$122,25,0)</f>
        <v>0</v>
      </c>
      <c r="N91" s="22">
        <f>VLOOKUP($F91,[1]NumberLocations!$H$2:$BS$122,26,0)</f>
        <v>0</v>
      </c>
      <c r="O91" s="22">
        <f>VLOOKUP($F91,[1]NumberLocations!$H$2:$BS$122,27,0)</f>
        <v>514</v>
      </c>
      <c r="P91" s="22">
        <f>VLOOKUP($F91,[1]NumberLocations!$H$2:$BS$122,28,0)</f>
        <v>2265</v>
      </c>
      <c r="Q91" s="22">
        <f>VLOOKUP($F91,[1]NumberLocations!$H$2:$BS$122,29,0)</f>
        <v>488</v>
      </c>
      <c r="R91" s="22">
        <f>VLOOKUP($F91,[1]NumberLocations!$H$2:$BS$122,30,0)</f>
        <v>2316</v>
      </c>
      <c r="S91" s="22">
        <f>VLOOKUP($F91,[1]NumberLocations!$H$2:$BS$122,61,0)</f>
        <v>3587</v>
      </c>
      <c r="T91" s="22">
        <f>VLOOKUP($F91,[1]NumberLocations!$H$2:$BS$122,62,0)</f>
        <v>1069</v>
      </c>
      <c r="U91" s="22">
        <f>VLOOKUP($F91,[1]NumberLocations!$H$2:$BS$122,63,0)</f>
        <v>0</v>
      </c>
      <c r="V91" s="25">
        <f>VLOOKUP($F91,[1]NumberLocations!$H$2:$BS$122,64,0)</f>
        <v>0</v>
      </c>
      <c r="W91" s="22">
        <f>VLOOKUP($F91,[1]NumberLocations!$H$2:$BS$122,13,0)</f>
        <v>10270</v>
      </c>
      <c r="X91" s="22">
        <f>VLOOKUP($F91,[1]NumberLocations!$H$2:$BS$122,16,0)</f>
        <v>5749</v>
      </c>
      <c r="Y91" s="25">
        <f>VLOOKUP($F91,[1]NumberLocations!$H$2:$BS$122,19,0)</f>
        <v>411</v>
      </c>
      <c r="Z91" s="1"/>
      <c r="AA91" s="1"/>
      <c r="AB91" s="1"/>
      <c r="AC91" s="1"/>
      <c r="AD91" s="1"/>
      <c r="AE91" s="1"/>
      <c r="AF91" s="1"/>
      <c r="AG91" s="1"/>
      <c r="AH91" s="1"/>
      <c r="AI91" s="1"/>
    </row>
    <row r="92" spans="1:35" s="31" customFormat="1" ht="17.45" customHeight="1" x14ac:dyDescent="0.3">
      <c r="A92" s="1"/>
      <c r="B92" s="21">
        <v>83</v>
      </c>
      <c r="C92" s="15" t="s">
        <v>35</v>
      </c>
      <c r="D92" s="22" t="s">
        <v>231</v>
      </c>
      <c r="E92" s="22" t="s">
        <v>232</v>
      </c>
      <c r="F92" s="22" t="s">
        <v>233</v>
      </c>
      <c r="G92" s="23"/>
      <c r="H92" s="22" t="s">
        <v>234</v>
      </c>
      <c r="I92" s="22">
        <f>VLOOKUP($F92,[1]NumberLocations!$H$2:$BS$122,8,0)</f>
        <v>178</v>
      </c>
      <c r="J92" s="22">
        <f>VLOOKUP($F92,[1]NumberLocations!$H$2:$BS$122,9,0)</f>
        <v>855</v>
      </c>
      <c r="K92" s="22">
        <f>VLOOKUP($F92,[1]NumberLocations!$H$2:$BS$122,10,0)</f>
        <v>418</v>
      </c>
      <c r="L92" s="22">
        <f>VLOOKUP($F92,[1]NumberLocations!$H$2:$BS$122,11,0)</f>
        <v>437</v>
      </c>
      <c r="M92" s="22">
        <f>VLOOKUP($F92,[1]NumberLocations!$H$2:$BS$122,25,0)</f>
        <v>0</v>
      </c>
      <c r="N92" s="22">
        <f>VLOOKUP($F92,[1]NumberLocations!$H$2:$BS$122,26,0)</f>
        <v>0</v>
      </c>
      <c r="O92" s="22">
        <f>VLOOKUP($F92,[1]NumberLocations!$H$2:$BS$122,27,0)</f>
        <v>0</v>
      </c>
      <c r="P92" s="22">
        <f>VLOOKUP($F92,[1]NumberLocations!$H$2:$BS$122,28,0)</f>
        <v>0</v>
      </c>
      <c r="Q92" s="22">
        <f>VLOOKUP($F92,[1]NumberLocations!$H$2:$BS$122,29,0)</f>
        <v>243</v>
      </c>
      <c r="R92" s="22">
        <f>VLOOKUP($F92,[1]NumberLocations!$H$2:$BS$122,30,0)</f>
        <v>1270</v>
      </c>
      <c r="S92" s="22">
        <f>VLOOKUP($F92,[1]NumberLocations!$H$2:$BS$122,61,0)</f>
        <v>212</v>
      </c>
      <c r="T92" s="22">
        <f>VLOOKUP($F92,[1]NumberLocations!$H$2:$BS$122,62,0)</f>
        <v>131</v>
      </c>
      <c r="U92" s="22">
        <f>VLOOKUP($F92,[1]NumberLocations!$H$2:$BS$122,63,0)</f>
        <v>429</v>
      </c>
      <c r="V92" s="25">
        <f>VLOOKUP($F92,[1]NumberLocations!$H$2:$BS$122,64,0)</f>
        <v>0</v>
      </c>
      <c r="W92" s="22">
        <f>VLOOKUP($F92,[1]NumberLocations!$H$2:$BS$122,13,0)</f>
        <v>502</v>
      </c>
      <c r="X92" s="22">
        <f>VLOOKUP($F92,[1]NumberLocations!$H$2:$BS$122,16,0)</f>
        <v>330</v>
      </c>
      <c r="Y92" s="25">
        <f>VLOOKUP($F92,[1]NumberLocations!$H$2:$BS$122,19,0)</f>
        <v>23</v>
      </c>
      <c r="Z92" s="1"/>
      <c r="AA92" s="1"/>
      <c r="AB92" s="1"/>
      <c r="AC92" s="1"/>
      <c r="AD92" s="1"/>
      <c r="AE92" s="1"/>
      <c r="AF92" s="1"/>
      <c r="AG92" s="1"/>
      <c r="AH92" s="1"/>
      <c r="AI92" s="1"/>
    </row>
    <row r="93" spans="1:35" s="31" customFormat="1" ht="17.45" customHeight="1" x14ac:dyDescent="0.3">
      <c r="A93" s="1"/>
      <c r="B93" s="21">
        <v>84</v>
      </c>
      <c r="C93" s="15" t="s">
        <v>35</v>
      </c>
      <c r="D93" s="22" t="s">
        <v>231</v>
      </c>
      <c r="E93" s="22" t="s">
        <v>235</v>
      </c>
      <c r="F93" s="22" t="s">
        <v>236</v>
      </c>
      <c r="G93" s="23"/>
      <c r="H93" s="22" t="s">
        <v>237</v>
      </c>
      <c r="I93" s="3"/>
      <c r="J93" s="3"/>
      <c r="K93" s="3"/>
      <c r="L93" s="3"/>
      <c r="M93" s="3"/>
      <c r="N93" s="3"/>
      <c r="O93" s="3"/>
      <c r="P93" s="3"/>
      <c r="Q93" s="3"/>
      <c r="R93" s="3"/>
      <c r="S93" s="3"/>
      <c r="T93" s="3"/>
      <c r="U93" s="3"/>
      <c r="V93" s="19"/>
      <c r="W93" s="20"/>
      <c r="X93" s="3"/>
      <c r="Y93" s="19"/>
      <c r="Z93" s="1"/>
      <c r="AA93" s="1"/>
      <c r="AB93" s="1"/>
      <c r="AC93" s="1"/>
      <c r="AD93" s="1"/>
      <c r="AE93" s="1"/>
      <c r="AF93" s="1"/>
      <c r="AG93" s="1"/>
      <c r="AH93" s="1"/>
      <c r="AI93" s="1"/>
    </row>
    <row r="94" spans="1:35" s="31" customFormat="1" ht="17.45" customHeight="1" x14ac:dyDescent="0.3">
      <c r="A94" s="1"/>
      <c r="B94" s="21">
        <v>85</v>
      </c>
      <c r="C94" s="15" t="s">
        <v>35</v>
      </c>
      <c r="D94" s="22" t="s">
        <v>231</v>
      </c>
      <c r="E94" s="22" t="s">
        <v>235</v>
      </c>
      <c r="F94" s="22" t="s">
        <v>238</v>
      </c>
      <c r="G94" s="23"/>
      <c r="H94" s="22" t="s">
        <v>239</v>
      </c>
      <c r="I94" s="3"/>
      <c r="J94" s="3"/>
      <c r="K94" s="3"/>
      <c r="L94" s="3"/>
      <c r="M94" s="3"/>
      <c r="N94" s="3"/>
      <c r="O94" s="3"/>
      <c r="P94" s="3"/>
      <c r="Q94" s="3"/>
      <c r="R94" s="3"/>
      <c r="S94" s="3"/>
      <c r="T94" s="3"/>
      <c r="U94" s="3"/>
      <c r="V94" s="19"/>
      <c r="W94" s="20"/>
      <c r="X94" s="3"/>
      <c r="Y94" s="19"/>
      <c r="Z94" s="1"/>
      <c r="AA94" s="1"/>
      <c r="AB94" s="1"/>
      <c r="AC94" s="1"/>
      <c r="AD94" s="1"/>
      <c r="AE94" s="1"/>
      <c r="AF94" s="1"/>
      <c r="AG94" s="1"/>
      <c r="AH94" s="1"/>
      <c r="AI94" s="1"/>
    </row>
    <row r="95" spans="1:35" s="31" customFormat="1" ht="17.45" customHeight="1" x14ac:dyDescent="0.3">
      <c r="A95" s="1"/>
      <c r="B95" s="21">
        <v>86</v>
      </c>
      <c r="C95" s="15" t="s">
        <v>35</v>
      </c>
      <c r="D95" s="22" t="s">
        <v>231</v>
      </c>
      <c r="E95" s="22" t="s">
        <v>235</v>
      </c>
      <c r="F95" s="22" t="s">
        <v>240</v>
      </c>
      <c r="G95" s="23"/>
      <c r="H95" s="34" t="s">
        <v>241</v>
      </c>
      <c r="I95" s="22">
        <f>VLOOKUP($F95,[1]NumberLocations!$H$2:$BS$126,8,0)</f>
        <v>261</v>
      </c>
      <c r="J95" s="22">
        <f>VLOOKUP($F95,[1]NumberLocations!$H$2:$BS$126,9,0)</f>
        <v>1173</v>
      </c>
      <c r="K95" s="22">
        <f>VLOOKUP($F95,[1]NumberLocations!$H$2:$BS$126,10,0)</f>
        <v>692</v>
      </c>
      <c r="L95" s="22">
        <f>VLOOKUP($F95,[1]NumberLocations!$H$2:$BS$126,11,0)</f>
        <v>481</v>
      </c>
      <c r="M95" s="22">
        <f>VLOOKUP($F95,[1]NumberLocations!$H$2:$BS$126,25,0)</f>
        <v>0</v>
      </c>
      <c r="N95" s="22">
        <f>VLOOKUP($F95,[1]NumberLocations!$H$2:$BS$126,26,0)</f>
        <v>0</v>
      </c>
      <c r="O95" s="22">
        <f>VLOOKUP($F95,[1]NumberLocations!$H$2:$BS$126,27,0)</f>
        <v>252</v>
      </c>
      <c r="P95" s="22">
        <f>VLOOKUP($F95,[1]NumberLocations!$H$2:$BS$126,28,0)</f>
        <v>1140</v>
      </c>
      <c r="Q95" s="22">
        <f>VLOOKUP($F95,[1]NumberLocations!$H$2:$BS$126,29,0)</f>
        <v>255</v>
      </c>
      <c r="R95" s="22">
        <f>VLOOKUP($F95,[1]NumberLocations!$H$2:$BS$126,30,0)</f>
        <v>1109</v>
      </c>
      <c r="S95" s="22">
        <f>VLOOKUP($F95,[1]NumberLocations!$H$2:$BS$126,61,0)</f>
        <v>303</v>
      </c>
      <c r="T95" s="22">
        <f>VLOOKUP($F95,[1]NumberLocations!$H$2:$BS$126,62,0)</f>
        <v>0</v>
      </c>
      <c r="U95" s="22">
        <f>VLOOKUP($F95,[1]NumberLocations!$H$2:$BS$126,63,0)</f>
        <v>0</v>
      </c>
      <c r="V95" s="25">
        <f>VLOOKUP($F95,[1]NumberLocations!$H$2:$BS$126,64,0)</f>
        <v>0</v>
      </c>
      <c r="W95" s="22">
        <f>VLOOKUP($F95,[1]NumberLocations!$H$2:$BS$126,13,0)</f>
        <v>692</v>
      </c>
      <c r="X95" s="22">
        <f>VLOOKUP($F95,[1]NumberLocations!$H$2:$BS$126,16,0)</f>
        <v>449</v>
      </c>
      <c r="Y95" s="25">
        <f>VLOOKUP($F95,[1]NumberLocations!$H$2:$BS$126,19,0)</f>
        <v>32</v>
      </c>
      <c r="Z95" s="1"/>
      <c r="AA95" s="1"/>
      <c r="AB95" s="1"/>
      <c r="AC95" s="1"/>
      <c r="AD95" s="1"/>
      <c r="AE95" s="1"/>
      <c r="AF95" s="1"/>
      <c r="AG95" s="1"/>
      <c r="AH95" s="1"/>
      <c r="AI95" s="1"/>
    </row>
    <row r="96" spans="1:35" s="31" customFormat="1" ht="17.45" customHeight="1" x14ac:dyDescent="0.3">
      <c r="A96" s="1"/>
      <c r="B96" s="21">
        <v>87</v>
      </c>
      <c r="C96" s="15" t="s">
        <v>35</v>
      </c>
      <c r="D96" s="22" t="s">
        <v>242</v>
      </c>
      <c r="E96" s="22" t="s">
        <v>243</v>
      </c>
      <c r="F96" s="22" t="s">
        <v>244</v>
      </c>
      <c r="G96" s="23"/>
      <c r="H96" s="22" t="s">
        <v>245</v>
      </c>
      <c r="I96" s="22">
        <f>VLOOKUP($F96,[1]NumberLocations!$H$2:$BS$122,8,0)</f>
        <v>280</v>
      </c>
      <c r="J96" s="22">
        <f>VLOOKUP($F96,[1]NumberLocations!$H$2:$BS$122,9,0)</f>
        <v>1309</v>
      </c>
      <c r="K96" s="22">
        <f>VLOOKUP($F96,[1]NumberLocations!$H$2:$BS$122,10,0)</f>
        <v>694</v>
      </c>
      <c r="L96" s="22">
        <f>VLOOKUP($F96,[1]NumberLocations!$H$2:$BS$122,11,0)</f>
        <v>615</v>
      </c>
      <c r="M96" s="22">
        <f>VLOOKUP($F96,[1]NumberLocations!$H$2:$BS$122,25,0)</f>
        <v>1</v>
      </c>
      <c r="N96" s="22">
        <f>VLOOKUP($F96,[1]NumberLocations!$H$2:$BS$122,26,0)</f>
        <v>6</v>
      </c>
      <c r="O96" s="22">
        <f>VLOOKUP($F96,[1]NumberLocations!$H$2:$BS$122,27,0)</f>
        <v>1</v>
      </c>
      <c r="P96" s="22">
        <f>VLOOKUP($F96,[1]NumberLocations!$H$2:$BS$122,28,0)</f>
        <v>6</v>
      </c>
      <c r="Q96" s="22">
        <f>VLOOKUP($F96,[1]NumberLocations!$H$2:$BS$122,29,0)</f>
        <v>7</v>
      </c>
      <c r="R96" s="22">
        <f>VLOOKUP($F96,[1]NumberLocations!$H$2:$BS$122,30,0)</f>
        <v>26</v>
      </c>
      <c r="S96" s="22">
        <f>VLOOKUP($F96,[1]NumberLocations!$H$2:$BS$122,61,0)</f>
        <v>339</v>
      </c>
      <c r="T96" s="22">
        <f>VLOOKUP($F96,[1]NumberLocations!$H$2:$BS$122,62,0)</f>
        <v>0</v>
      </c>
      <c r="U96" s="22">
        <f>VLOOKUP($F96,[1]NumberLocations!$H$2:$BS$122,63,0)</f>
        <v>0</v>
      </c>
      <c r="V96" s="25">
        <f>VLOOKUP($F96,[1]NumberLocations!$H$2:$BS$122,64,0)</f>
        <v>627</v>
      </c>
      <c r="W96" s="22">
        <f>VLOOKUP($F96,[1]NumberLocations!$H$2:$BS$117,13,0)</f>
        <v>714</v>
      </c>
      <c r="X96" s="22">
        <f>VLOOKUP($F96,[1]NumberLocations!$H$2:$BS$117,16,0)</f>
        <v>554</v>
      </c>
      <c r="Y96" s="25">
        <f>VLOOKUP($F96,[1]NumberLocations!$H$2:$BS$117,19,0)</f>
        <v>41</v>
      </c>
      <c r="Z96" s="1"/>
      <c r="AA96" s="1"/>
      <c r="AB96" s="1"/>
      <c r="AC96" s="1"/>
      <c r="AD96" s="1"/>
      <c r="AE96" s="1"/>
      <c r="AF96" s="1"/>
      <c r="AG96" s="1"/>
      <c r="AH96" s="1"/>
      <c r="AI96" s="1"/>
    </row>
    <row r="97" spans="1:40" s="31" customFormat="1" ht="17.45" customHeight="1" x14ac:dyDescent="0.3">
      <c r="A97" s="1"/>
      <c r="B97" s="21">
        <v>88</v>
      </c>
      <c r="C97" s="15" t="s">
        <v>35</v>
      </c>
      <c r="D97" s="22" t="s">
        <v>242</v>
      </c>
      <c r="E97" s="22" t="s">
        <v>246</v>
      </c>
      <c r="F97" s="22" t="s">
        <v>247</v>
      </c>
      <c r="G97" s="23"/>
      <c r="H97" s="22" t="s">
        <v>248</v>
      </c>
      <c r="I97" s="22">
        <f>VLOOKUP($F97,[1]NumberLocations!$H$2:$BS$122,8,0)</f>
        <v>349</v>
      </c>
      <c r="J97" s="22">
        <f>VLOOKUP($F97,[1]NumberLocations!$H$2:$BS$122,9,0)</f>
        <v>1625</v>
      </c>
      <c r="K97" s="22">
        <f>VLOOKUP($F97,[1]NumberLocations!$H$2:$BS$122,10,0)</f>
        <v>833</v>
      </c>
      <c r="L97" s="22">
        <f>VLOOKUP($F97,[1]NumberLocations!$H$2:$BS$122,11,0)</f>
        <v>792</v>
      </c>
      <c r="M97" s="22">
        <f>VLOOKUP($F97,[1]NumberLocations!$H$2:$BS$122,25,0)</f>
        <v>0</v>
      </c>
      <c r="N97" s="22">
        <f>VLOOKUP($F97,[1]NumberLocations!$H$2:$BS$122,26,0)</f>
        <v>0</v>
      </c>
      <c r="O97" s="22">
        <f>VLOOKUP($F97,[1]NumberLocations!$H$2:$BS$122,27,0)</f>
        <v>0</v>
      </c>
      <c r="P97" s="22">
        <f>VLOOKUP($F97,[1]NumberLocations!$H$2:$BS$122,28,0)</f>
        <v>0</v>
      </c>
      <c r="Q97" s="22">
        <f>VLOOKUP($F97,[1]NumberLocations!$H$2:$BS$122,29,0)</f>
        <v>2</v>
      </c>
      <c r="R97" s="22">
        <f>VLOOKUP($F97,[1]NumberLocations!$H$2:$BS$122,30,0)</f>
        <v>14</v>
      </c>
      <c r="S97" s="22">
        <f>VLOOKUP($F97,[1]NumberLocations!$H$2:$BS$122,61,0)</f>
        <v>395</v>
      </c>
      <c r="T97" s="22">
        <f>VLOOKUP($F97,[1]NumberLocations!$H$2:$BS$122,62,0)</f>
        <v>0</v>
      </c>
      <c r="U97" s="22">
        <f>VLOOKUP($F97,[1]NumberLocations!$H$2:$BS$122,63,0)</f>
        <v>0</v>
      </c>
      <c r="V97" s="25">
        <f>VLOOKUP($F97,[1]NumberLocations!$H$2:$BS$122,64,0)</f>
        <v>21</v>
      </c>
      <c r="W97" s="22">
        <f>VLOOKUP($F97,[1]NumberLocations!$H$2:$BS$117,13,0)</f>
        <v>912</v>
      </c>
      <c r="X97" s="22">
        <f>VLOOKUP($F97,[1]NumberLocations!$H$2:$BS$117,16,0)</f>
        <v>672</v>
      </c>
      <c r="Y97" s="25">
        <f>VLOOKUP($F97,[1]NumberLocations!$H$2:$BS$117,19,0)</f>
        <v>41</v>
      </c>
      <c r="Z97" s="1"/>
      <c r="AA97" s="1"/>
      <c r="AB97" s="1"/>
      <c r="AC97" s="1"/>
      <c r="AD97" s="1"/>
      <c r="AE97" s="1"/>
      <c r="AF97" s="1"/>
      <c r="AG97" s="1"/>
      <c r="AH97" s="1"/>
      <c r="AI97" s="1"/>
    </row>
    <row r="98" spans="1:40" s="31" customFormat="1" ht="17.45" customHeight="1" thickBot="1" x14ac:dyDescent="0.35">
      <c r="A98" s="1"/>
      <c r="B98" s="21">
        <v>89</v>
      </c>
      <c r="C98" s="35" t="s">
        <v>35</v>
      </c>
      <c r="D98" s="35" t="s">
        <v>242</v>
      </c>
      <c r="E98" s="35" t="s">
        <v>246</v>
      </c>
      <c r="F98" s="35" t="s">
        <v>249</v>
      </c>
      <c r="G98" s="36"/>
      <c r="H98" s="37" t="s">
        <v>250</v>
      </c>
      <c r="I98" s="22">
        <f>VLOOKUP($F98,[1]NumberLocations!$H$2:$BS$122,8,0)</f>
        <v>2162</v>
      </c>
      <c r="J98" s="22">
        <f>VLOOKUP($F98,[1]NumberLocations!$H$2:$BS$122,9,0)</f>
        <v>10485</v>
      </c>
      <c r="K98" s="22">
        <f>VLOOKUP($F98,[1]NumberLocations!$H$2:$BS$122,10,0)</f>
        <v>5360</v>
      </c>
      <c r="L98" s="22">
        <f>VLOOKUP($F98,[1]NumberLocations!$H$2:$BS$122,11,0)</f>
        <v>5125</v>
      </c>
      <c r="M98" s="22">
        <f>VLOOKUP($F98,[1]NumberLocations!$H$2:$BS$122,25,0)</f>
        <v>0</v>
      </c>
      <c r="N98" s="22">
        <f>VLOOKUP($F98,[1]NumberLocations!$H$2:$BS$122,26,0)</f>
        <v>0</v>
      </c>
      <c r="O98" s="22">
        <f>VLOOKUP($F98,[1]NumberLocations!$H$2:$BS$122,27,0)</f>
        <v>0</v>
      </c>
      <c r="P98" s="22">
        <f>VLOOKUP($F98,[1]NumberLocations!$H$2:$BS$122,28,0)</f>
        <v>0</v>
      </c>
      <c r="Q98" s="22">
        <f>VLOOKUP($F98,[1]NumberLocations!$H$2:$BS$122,29,0)</f>
        <v>37</v>
      </c>
      <c r="R98" s="22">
        <f>VLOOKUP($F98,[1]NumberLocations!$H$2:$BS$122,30,0)</f>
        <v>180</v>
      </c>
      <c r="S98" s="22">
        <f>VLOOKUP($F98,[1]NumberLocations!$H$2:$BS$122,61,0)</f>
        <v>2267</v>
      </c>
      <c r="T98" s="22">
        <f>VLOOKUP($F98,[1]NumberLocations!$H$2:$BS$122,62,0)</f>
        <v>363</v>
      </c>
      <c r="U98" s="22">
        <f>VLOOKUP($F98,[1]NumberLocations!$H$2:$BS$122,63,0)</f>
        <v>0</v>
      </c>
      <c r="V98" s="25">
        <f>VLOOKUP($F98,[1]NumberLocations!$H$2:$BS$122,64,0)</f>
        <v>0</v>
      </c>
      <c r="W98" s="22">
        <f>VLOOKUP($F98,[1]NumberLocations!$H$2:$BS$117,13,0)</f>
        <v>5859</v>
      </c>
      <c r="X98" s="22">
        <f>VLOOKUP($F98,[1]NumberLocations!$H$2:$BS$117,16,0)</f>
        <v>4351</v>
      </c>
      <c r="Y98" s="25">
        <f>VLOOKUP($F98,[1]NumberLocations!$H$2:$BS$117,19,0)</f>
        <v>275</v>
      </c>
      <c r="Z98" s="1"/>
      <c r="AA98" s="1"/>
      <c r="AB98" s="1"/>
      <c r="AC98" s="1"/>
      <c r="AD98" s="1"/>
      <c r="AE98" s="1"/>
      <c r="AF98" s="1"/>
      <c r="AG98" s="1"/>
      <c r="AH98" s="1"/>
      <c r="AI98" s="1"/>
    </row>
    <row r="99" spans="1:40" s="42" customFormat="1" ht="17.25" thickBot="1" x14ac:dyDescent="0.35">
      <c r="A99" s="38"/>
      <c r="B99" s="39"/>
      <c r="C99" s="40" t="s">
        <v>251</v>
      </c>
      <c r="D99" s="40"/>
      <c r="E99" s="40"/>
      <c r="F99" s="41"/>
      <c r="G99" s="41"/>
      <c r="H99" s="41"/>
      <c r="I99" s="41">
        <f t="shared" ref="I99:Y99" si="2">SUM(I45:I98)+I44+I36</f>
        <v>64004</v>
      </c>
      <c r="J99" s="41">
        <f>SUM(J45:J98)+J44+J36</f>
        <v>322143</v>
      </c>
      <c r="K99" s="41">
        <f t="shared" si="2"/>
        <v>168720</v>
      </c>
      <c r="L99" s="41">
        <f t="shared" si="2"/>
        <v>153423</v>
      </c>
      <c r="M99" s="41">
        <f t="shared" si="2"/>
        <v>295</v>
      </c>
      <c r="N99" s="41">
        <f t="shared" si="2"/>
        <v>1343</v>
      </c>
      <c r="O99" s="41">
        <f t="shared" si="2"/>
        <v>2340</v>
      </c>
      <c r="P99" s="41">
        <f t="shared" si="2"/>
        <v>10130</v>
      </c>
      <c r="Q99" s="41">
        <f t="shared" si="2"/>
        <v>9490</v>
      </c>
      <c r="R99" s="41">
        <f t="shared" si="2"/>
        <v>42335</v>
      </c>
      <c r="S99" s="41">
        <f t="shared" si="2"/>
        <v>65393</v>
      </c>
      <c r="T99" s="41">
        <f t="shared" si="2"/>
        <v>25447</v>
      </c>
      <c r="U99" s="41">
        <f t="shared" si="2"/>
        <v>11126</v>
      </c>
      <c r="V99" s="41">
        <f t="shared" si="2"/>
        <v>3093</v>
      </c>
      <c r="W99" s="41">
        <f t="shared" si="2"/>
        <v>165326</v>
      </c>
      <c r="X99" s="41">
        <f t="shared" si="2"/>
        <v>145009</v>
      </c>
      <c r="Y99" s="41">
        <f t="shared" si="2"/>
        <v>11808</v>
      </c>
      <c r="Z99" s="38"/>
      <c r="AA99" s="38"/>
      <c r="AB99" s="38"/>
      <c r="AC99" s="38"/>
      <c r="AD99" s="38"/>
      <c r="AE99" s="38"/>
      <c r="AF99" s="38"/>
      <c r="AG99" s="38"/>
      <c r="AH99" s="38"/>
      <c r="AI99" s="38"/>
      <c r="AJ99" s="38"/>
      <c r="AK99" s="38"/>
      <c r="AL99" s="38"/>
      <c r="AM99" s="38"/>
      <c r="AN99" s="38"/>
    </row>
    <row r="100" spans="1:40" s="1" customFormat="1" x14ac:dyDescent="0.3">
      <c r="F100" s="2"/>
      <c r="H100" s="2"/>
    </row>
    <row r="101" spans="1:40" s="1" customFormat="1" ht="17.25" thickBot="1" x14ac:dyDescent="0.35">
      <c r="F101" s="2"/>
      <c r="G101" s="2"/>
      <c r="H101" s="2"/>
    </row>
    <row r="102" spans="1:40" s="31" customFormat="1" ht="17.25" thickBot="1" x14ac:dyDescent="0.35">
      <c r="A102" s="1"/>
      <c r="B102" s="68" t="s">
        <v>252</v>
      </c>
      <c r="C102" s="68"/>
      <c r="D102" s="68"/>
      <c r="E102" s="68"/>
      <c r="F102" s="68"/>
      <c r="G102" s="68"/>
      <c r="H102" s="69"/>
      <c r="I102" s="70" t="s">
        <v>7</v>
      </c>
      <c r="J102" s="68"/>
      <c r="K102" s="68"/>
      <c r="L102" s="69"/>
      <c r="M102" s="1"/>
      <c r="N102" s="43"/>
      <c r="O102" s="1"/>
      <c r="P102" s="1"/>
      <c r="Q102" s="1"/>
      <c r="R102" s="1"/>
      <c r="S102" s="1"/>
      <c r="T102" s="1"/>
      <c r="U102" s="1"/>
      <c r="V102" s="1"/>
      <c r="W102" s="1"/>
      <c r="X102" s="1"/>
      <c r="Y102" s="1"/>
      <c r="Z102" s="1"/>
      <c r="AA102" s="1"/>
    </row>
    <row r="103" spans="1:40" s="31" customFormat="1" ht="26.45" customHeight="1" thickBot="1" x14ac:dyDescent="0.35">
      <c r="A103" s="1"/>
      <c r="B103" s="44" t="s">
        <v>11</v>
      </c>
      <c r="C103" s="45" t="s">
        <v>12</v>
      </c>
      <c r="D103" s="45" t="s">
        <v>13</v>
      </c>
      <c r="E103" s="45" t="s">
        <v>14</v>
      </c>
      <c r="F103" s="45" t="s">
        <v>253</v>
      </c>
      <c r="G103" s="45" t="s">
        <v>254</v>
      </c>
      <c r="H103" s="45" t="s">
        <v>17</v>
      </c>
      <c r="I103" s="45" t="s">
        <v>18</v>
      </c>
      <c r="J103" s="45" t="s">
        <v>19</v>
      </c>
      <c r="K103" s="45" t="s">
        <v>20</v>
      </c>
      <c r="L103" s="45" t="s">
        <v>21</v>
      </c>
      <c r="M103" s="1"/>
      <c r="N103" s="43"/>
      <c r="O103" s="1"/>
      <c r="P103" s="46"/>
      <c r="Q103" s="1"/>
      <c r="R103" s="1"/>
      <c r="S103" s="1"/>
      <c r="T103" s="1"/>
      <c r="U103" s="1"/>
      <c r="V103" s="1"/>
      <c r="W103" s="1"/>
      <c r="X103" s="1"/>
      <c r="Y103" s="1"/>
      <c r="Z103" s="1"/>
      <c r="AA103" s="1"/>
    </row>
    <row r="104" spans="1:40" s="31" customFormat="1" x14ac:dyDescent="0.3">
      <c r="A104" s="1"/>
      <c r="B104" s="47">
        <v>1</v>
      </c>
      <c r="C104" s="48" t="s">
        <v>255</v>
      </c>
      <c r="D104" s="49" t="s">
        <v>113</v>
      </c>
      <c r="E104" s="49" t="s">
        <v>256</v>
      </c>
      <c r="F104" s="49" t="s">
        <v>257</v>
      </c>
      <c r="G104" s="49" t="s">
        <v>258</v>
      </c>
      <c r="H104" s="49" t="s">
        <v>259</v>
      </c>
      <c r="I104" s="50">
        <v>265</v>
      </c>
      <c r="J104" s="50">
        <v>1222</v>
      </c>
      <c r="K104" s="50">
        <v>560</v>
      </c>
      <c r="L104" s="51">
        <v>662</v>
      </c>
      <c r="M104" s="1"/>
      <c r="N104" s="1"/>
      <c r="O104" s="1"/>
      <c r="P104" s="1"/>
      <c r="Q104" s="1"/>
      <c r="R104" s="1"/>
      <c r="S104" s="1"/>
      <c r="T104" s="1"/>
      <c r="U104" s="1"/>
      <c r="V104" s="1"/>
      <c r="W104" s="1"/>
      <c r="X104" s="1"/>
      <c r="Y104" s="1"/>
      <c r="Z104" s="1"/>
      <c r="AA104" s="1"/>
    </row>
    <row r="105" spans="1:40" s="31" customFormat="1" x14ac:dyDescent="0.3">
      <c r="A105" s="1"/>
      <c r="B105" s="52">
        <v>2</v>
      </c>
      <c r="C105" s="53" t="s">
        <v>260</v>
      </c>
      <c r="D105" s="54" t="s">
        <v>261</v>
      </c>
      <c r="E105" s="54" t="s">
        <v>262</v>
      </c>
      <c r="F105" s="54" t="s">
        <v>263</v>
      </c>
      <c r="G105" s="54" t="s">
        <v>258</v>
      </c>
      <c r="H105" s="54" t="s">
        <v>264</v>
      </c>
      <c r="I105" s="55">
        <f>VLOOKUP($F105,[2]INFORMAL!$J$2:$W$15,7,0)</f>
        <v>50</v>
      </c>
      <c r="J105" s="55">
        <f>VLOOKUP($F105,[2]INFORMAL!$J$2:$W$15,8,0)</f>
        <v>281</v>
      </c>
      <c r="K105" s="55">
        <f>VLOOKUP($F105,[2]INFORMAL!$J$2:$W$15,9,0)</f>
        <v>140</v>
      </c>
      <c r="L105" s="56">
        <f>VLOOKUP($F105,[2]INFORMAL!$J$2:$W$15,10,0)</f>
        <v>141</v>
      </c>
      <c r="M105" s="1"/>
      <c r="N105" s="1"/>
      <c r="O105" s="1"/>
      <c r="P105" s="1"/>
      <c r="Q105" s="46"/>
      <c r="R105" s="1"/>
      <c r="S105" s="1"/>
      <c r="T105" s="1"/>
      <c r="U105" s="1"/>
      <c r="V105" s="1"/>
      <c r="W105" s="1"/>
      <c r="X105" s="1"/>
      <c r="Y105" s="1"/>
      <c r="Z105" s="1"/>
      <c r="AA105" s="1"/>
    </row>
    <row r="106" spans="1:40" s="31" customFormat="1" x14ac:dyDescent="0.3">
      <c r="A106" s="1"/>
      <c r="B106" s="52">
        <v>3</v>
      </c>
      <c r="C106" s="53" t="s">
        <v>260</v>
      </c>
      <c r="D106" s="54" t="s">
        <v>265</v>
      </c>
      <c r="E106" s="54" t="s">
        <v>265</v>
      </c>
      <c r="F106" s="54" t="s">
        <v>266</v>
      </c>
      <c r="G106" s="54" t="s">
        <v>258</v>
      </c>
      <c r="H106" s="57"/>
      <c r="I106" s="55">
        <f>VLOOKUP($F106,[2]INFORMAL!$J$2:$W$15,7,0)</f>
        <v>4</v>
      </c>
      <c r="J106" s="55">
        <f>VLOOKUP($F106,[2]INFORMAL!$J$2:$W$15,8,0)</f>
        <v>12</v>
      </c>
      <c r="K106" s="55">
        <f>VLOOKUP($F106,[2]INFORMAL!$J$2:$W$15,9,0)</f>
        <v>4</v>
      </c>
      <c r="L106" s="56">
        <f>VLOOKUP($F106,[2]INFORMAL!$J$2:$W$15,10,0)</f>
        <v>8</v>
      </c>
      <c r="M106" s="1"/>
      <c r="N106" s="1"/>
      <c r="O106" s="1"/>
      <c r="P106" s="1"/>
      <c r="Q106" s="1"/>
      <c r="R106" s="1"/>
      <c r="S106" s="1"/>
      <c r="T106" s="1"/>
      <c r="U106" s="1"/>
      <c r="V106" s="1"/>
      <c r="W106" s="1"/>
      <c r="X106" s="1"/>
      <c r="Y106" s="1"/>
      <c r="Z106" s="1"/>
      <c r="AA106" s="1"/>
    </row>
    <row r="107" spans="1:40" s="31" customFormat="1" x14ac:dyDescent="0.3">
      <c r="A107" s="1"/>
      <c r="B107" s="52">
        <v>4</v>
      </c>
      <c r="C107" s="53" t="s">
        <v>260</v>
      </c>
      <c r="D107" s="54" t="s">
        <v>267</v>
      </c>
      <c r="E107" s="54" t="s">
        <v>268</v>
      </c>
      <c r="F107" s="54" t="s">
        <v>269</v>
      </c>
      <c r="G107" s="54" t="s">
        <v>258</v>
      </c>
      <c r="H107" s="57" t="s">
        <v>270</v>
      </c>
      <c r="I107" s="55">
        <f>VLOOKUP($F107,[2]INFORMAL!$J$2:$W$15,7,0)</f>
        <v>95</v>
      </c>
      <c r="J107" s="55">
        <f>VLOOKUP($F107,[2]INFORMAL!$J$2:$W$15,8,0)</f>
        <v>561</v>
      </c>
      <c r="K107" s="55">
        <f>VLOOKUP($F107,[2]INFORMAL!$J$2:$W$15,9,0)</f>
        <v>301</v>
      </c>
      <c r="L107" s="56">
        <f>VLOOKUP($F107,[2]INFORMAL!$J$2:$W$15,10,0)</f>
        <v>260</v>
      </c>
      <c r="M107" s="1"/>
      <c r="N107" s="1"/>
      <c r="O107" s="1"/>
      <c r="P107" s="1"/>
      <c r="Q107" s="1"/>
      <c r="R107" s="1"/>
      <c r="S107" s="1"/>
      <c r="T107" s="1"/>
      <c r="U107" s="1"/>
      <c r="V107" s="1"/>
      <c r="W107" s="1"/>
      <c r="X107" s="1"/>
      <c r="Y107" s="1"/>
      <c r="Z107" s="1"/>
      <c r="AA107" s="1"/>
    </row>
    <row r="108" spans="1:40" s="31" customFormat="1" x14ac:dyDescent="0.3">
      <c r="A108" s="1"/>
      <c r="B108" s="52">
        <v>5</v>
      </c>
      <c r="C108" s="53" t="s">
        <v>271</v>
      </c>
      <c r="D108" s="58" t="s">
        <v>113</v>
      </c>
      <c r="E108" s="58" t="s">
        <v>272</v>
      </c>
      <c r="F108" s="58" t="s">
        <v>273</v>
      </c>
      <c r="G108" s="58" t="s">
        <v>258</v>
      </c>
      <c r="H108" s="55" t="s">
        <v>274</v>
      </c>
      <c r="I108" s="58">
        <v>20</v>
      </c>
      <c r="J108" s="58">
        <v>100</v>
      </c>
      <c r="K108" s="58">
        <v>56</v>
      </c>
      <c r="L108" s="56">
        <v>44</v>
      </c>
      <c r="M108" s="1"/>
      <c r="N108" s="1"/>
      <c r="O108" s="1"/>
      <c r="P108" s="1"/>
      <c r="Q108" s="1"/>
      <c r="R108" s="1"/>
      <c r="S108" s="1"/>
      <c r="T108" s="1"/>
      <c r="U108" s="1"/>
      <c r="V108" s="1"/>
      <c r="W108" s="1"/>
      <c r="X108" s="1"/>
      <c r="Y108" s="1"/>
      <c r="Z108" s="1"/>
      <c r="AA108" s="1"/>
    </row>
    <row r="109" spans="1:40" s="31" customFormat="1" x14ac:dyDescent="0.3">
      <c r="A109" s="1"/>
      <c r="B109" s="52">
        <v>6</v>
      </c>
      <c r="C109" s="53" t="s">
        <v>271</v>
      </c>
      <c r="D109" s="58" t="s">
        <v>113</v>
      </c>
      <c r="E109" s="58" t="s">
        <v>272</v>
      </c>
      <c r="F109" s="58" t="s">
        <v>275</v>
      </c>
      <c r="G109" s="58" t="s">
        <v>258</v>
      </c>
      <c r="H109" s="55" t="s">
        <v>276</v>
      </c>
      <c r="I109" s="58">
        <v>4</v>
      </c>
      <c r="J109" s="58">
        <v>16</v>
      </c>
      <c r="K109" s="58">
        <v>9</v>
      </c>
      <c r="L109" s="56">
        <v>7</v>
      </c>
      <c r="M109" s="1"/>
      <c r="N109" s="1"/>
      <c r="O109" s="1"/>
      <c r="P109" s="1"/>
      <c r="Q109" s="1"/>
      <c r="R109" s="1"/>
      <c r="S109" s="1"/>
      <c r="T109" s="1"/>
      <c r="U109" s="1"/>
      <c r="V109" s="1"/>
      <c r="W109" s="1"/>
      <c r="X109" s="1"/>
      <c r="Y109" s="1"/>
      <c r="Z109" s="1"/>
      <c r="AA109" s="1"/>
    </row>
    <row r="110" spans="1:40" s="31" customFormat="1" x14ac:dyDescent="0.3">
      <c r="A110" s="1"/>
      <c r="B110" s="52">
        <v>7</v>
      </c>
      <c r="C110" s="53" t="s">
        <v>271</v>
      </c>
      <c r="D110" s="58" t="s">
        <v>113</v>
      </c>
      <c r="E110" s="58" t="s">
        <v>277</v>
      </c>
      <c r="F110" s="58" t="s">
        <v>278</v>
      </c>
      <c r="G110" s="58" t="s">
        <v>258</v>
      </c>
      <c r="H110" s="55" t="s">
        <v>279</v>
      </c>
      <c r="I110" s="55">
        <v>19</v>
      </c>
      <c r="J110" s="55">
        <v>81</v>
      </c>
      <c r="K110" s="55">
        <v>44</v>
      </c>
      <c r="L110" s="56">
        <v>37</v>
      </c>
      <c r="M110" s="1"/>
      <c r="N110" s="1"/>
      <c r="O110" s="1"/>
      <c r="P110" s="1"/>
      <c r="Q110" s="1"/>
      <c r="R110" s="1"/>
      <c r="S110" s="1"/>
      <c r="T110" s="1"/>
      <c r="U110" s="1"/>
      <c r="V110" s="1"/>
      <c r="W110" s="1"/>
      <c r="X110" s="1"/>
      <c r="Y110" s="1"/>
      <c r="Z110" s="1"/>
      <c r="AA110" s="1"/>
    </row>
    <row r="111" spans="1:40" s="31" customFormat="1" x14ac:dyDescent="0.3">
      <c r="A111" s="1"/>
      <c r="B111" s="52">
        <v>8</v>
      </c>
      <c r="C111" s="53" t="s">
        <v>271</v>
      </c>
      <c r="D111" s="58" t="s">
        <v>113</v>
      </c>
      <c r="E111" s="58" t="s">
        <v>280</v>
      </c>
      <c r="F111" s="58" t="s">
        <v>281</v>
      </c>
      <c r="G111" s="58" t="s">
        <v>258</v>
      </c>
      <c r="H111" s="55" t="s">
        <v>282</v>
      </c>
      <c r="I111" s="55">
        <v>14</v>
      </c>
      <c r="J111" s="55">
        <v>90</v>
      </c>
      <c r="K111" s="55">
        <v>48</v>
      </c>
      <c r="L111" s="56">
        <v>42</v>
      </c>
      <c r="M111" s="1"/>
      <c r="N111" s="1"/>
      <c r="O111" s="1"/>
      <c r="P111" s="1"/>
      <c r="Q111" s="1"/>
      <c r="R111" s="1"/>
      <c r="S111" s="1"/>
      <c r="T111" s="1"/>
      <c r="U111" s="1"/>
      <c r="V111" s="1"/>
      <c r="W111" s="1"/>
      <c r="X111" s="1"/>
      <c r="Y111" s="1"/>
      <c r="Z111" s="1"/>
      <c r="AA111" s="1"/>
    </row>
    <row r="112" spans="1:40" s="31" customFormat="1" x14ac:dyDescent="0.3">
      <c r="A112" s="1"/>
      <c r="B112" s="52">
        <v>9</v>
      </c>
      <c r="C112" s="53" t="s">
        <v>283</v>
      </c>
      <c r="D112" s="58" t="s">
        <v>36</v>
      </c>
      <c r="E112" s="58" t="s">
        <v>111</v>
      </c>
      <c r="F112" s="58" t="s">
        <v>284</v>
      </c>
      <c r="G112" s="58" t="s">
        <v>258</v>
      </c>
      <c r="H112" s="55"/>
      <c r="I112" s="55">
        <v>419</v>
      </c>
      <c r="J112" s="55">
        <v>2514</v>
      </c>
      <c r="K112" s="55">
        <v>1383</v>
      </c>
      <c r="L112" s="56">
        <v>1131</v>
      </c>
      <c r="M112" s="1"/>
      <c r="N112" s="1"/>
      <c r="O112" s="1"/>
      <c r="P112" s="1"/>
      <c r="Q112" s="1"/>
      <c r="R112" s="1"/>
      <c r="S112" s="1"/>
      <c r="T112" s="1"/>
      <c r="U112" s="1"/>
      <c r="V112" s="1"/>
      <c r="W112" s="1"/>
      <c r="X112" s="1"/>
      <c r="Y112" s="1"/>
      <c r="Z112" s="1"/>
      <c r="AA112" s="1"/>
    </row>
    <row r="113" spans="1:40" s="31" customFormat="1" x14ac:dyDescent="0.3">
      <c r="A113" s="1"/>
      <c r="B113" s="52">
        <v>10</v>
      </c>
      <c r="C113" s="53" t="s">
        <v>260</v>
      </c>
      <c r="D113" s="58" t="s">
        <v>261</v>
      </c>
      <c r="E113" s="58" t="s">
        <v>262</v>
      </c>
      <c r="F113" s="58" t="s">
        <v>285</v>
      </c>
      <c r="G113" s="55" t="s">
        <v>258</v>
      </c>
      <c r="H113" s="55" t="s">
        <v>286</v>
      </c>
      <c r="I113" s="55">
        <f>VLOOKUP($F113,[2]INFORMAL!$J$2:$W$15,7,0)</f>
        <v>15</v>
      </c>
      <c r="J113" s="55">
        <f>VLOOKUP($F113,[2]INFORMAL!$J$2:$W$15,8,0)</f>
        <v>70</v>
      </c>
      <c r="K113" s="55">
        <f>VLOOKUP($F113,[2]INFORMAL!$J$2:$W$15,9,0)</f>
        <v>40</v>
      </c>
      <c r="L113" s="56">
        <f>VLOOKUP($F113,[2]INFORMAL!$J$2:$W$15,10,0)</f>
        <v>30</v>
      </c>
      <c r="M113" s="1"/>
      <c r="N113" s="1"/>
      <c r="O113" s="1"/>
      <c r="P113" s="1"/>
      <c r="Q113" s="1"/>
      <c r="R113" s="1"/>
      <c r="S113" s="1"/>
      <c r="T113" s="1"/>
      <c r="U113" s="1"/>
      <c r="V113" s="1"/>
      <c r="W113" s="1"/>
      <c r="X113" s="1"/>
      <c r="Y113" s="1"/>
      <c r="Z113" s="1"/>
      <c r="AA113" s="1"/>
    </row>
    <row r="114" spans="1:40" s="31" customFormat="1" x14ac:dyDescent="0.3">
      <c r="A114" s="1"/>
      <c r="B114" s="52">
        <v>11</v>
      </c>
      <c r="C114" s="53" t="s">
        <v>35</v>
      </c>
      <c r="D114" s="58" t="s">
        <v>36</v>
      </c>
      <c r="E114" s="58" t="s">
        <v>37</v>
      </c>
      <c r="F114" s="58" t="s">
        <v>287</v>
      </c>
      <c r="G114" s="55" t="s">
        <v>258</v>
      </c>
      <c r="H114" s="55" t="s">
        <v>288</v>
      </c>
      <c r="I114" s="55">
        <v>63</v>
      </c>
      <c r="J114" s="55">
        <v>349</v>
      </c>
      <c r="K114" s="55">
        <v>201</v>
      </c>
      <c r="L114" s="56">
        <v>148</v>
      </c>
      <c r="M114" s="1"/>
      <c r="N114" s="1"/>
      <c r="O114" s="1"/>
      <c r="P114" s="1"/>
      <c r="Q114" s="1"/>
      <c r="R114" s="1"/>
      <c r="S114" s="1"/>
      <c r="T114" s="1"/>
      <c r="U114" s="1"/>
      <c r="V114" s="1"/>
      <c r="W114" s="1"/>
      <c r="X114" s="1"/>
      <c r="Y114" s="1"/>
      <c r="Z114" s="1"/>
      <c r="AA114" s="1"/>
    </row>
    <row r="115" spans="1:40" s="31" customFormat="1" x14ac:dyDescent="0.3">
      <c r="A115" s="1"/>
      <c r="B115" s="52">
        <v>12</v>
      </c>
      <c r="C115" s="53" t="s">
        <v>35</v>
      </c>
      <c r="D115" s="58" t="s">
        <v>36</v>
      </c>
      <c r="E115" s="58" t="s">
        <v>37</v>
      </c>
      <c r="F115" s="58" t="s">
        <v>289</v>
      </c>
      <c r="G115" s="55" t="s">
        <v>258</v>
      </c>
      <c r="H115" s="55" t="s">
        <v>290</v>
      </c>
      <c r="I115" s="55">
        <v>91</v>
      </c>
      <c r="J115" s="55">
        <v>518</v>
      </c>
      <c r="K115" s="55">
        <v>303</v>
      </c>
      <c r="L115" s="56">
        <v>215</v>
      </c>
      <c r="M115" s="1"/>
      <c r="N115" s="1"/>
      <c r="O115" s="1"/>
      <c r="P115" s="1"/>
      <c r="Q115" s="1"/>
      <c r="R115" s="1"/>
      <c r="S115" s="1"/>
      <c r="T115" s="1"/>
      <c r="U115" s="1"/>
      <c r="V115" s="1"/>
      <c r="W115" s="1"/>
      <c r="X115" s="1"/>
      <c r="Y115" s="1"/>
      <c r="Z115" s="1"/>
      <c r="AA115" s="1"/>
    </row>
    <row r="116" spans="1:40" s="31" customFormat="1" x14ac:dyDescent="0.3">
      <c r="A116" s="1"/>
      <c r="B116" s="52">
        <v>13</v>
      </c>
      <c r="C116" s="53" t="s">
        <v>35</v>
      </c>
      <c r="D116" s="58" t="s">
        <v>36</v>
      </c>
      <c r="E116" s="58" t="s">
        <v>37</v>
      </c>
      <c r="F116" s="58" t="s">
        <v>291</v>
      </c>
      <c r="G116" s="55" t="s">
        <v>258</v>
      </c>
      <c r="H116" s="55" t="s">
        <v>291</v>
      </c>
      <c r="I116" s="55">
        <v>119</v>
      </c>
      <c r="J116" s="55">
        <v>599</v>
      </c>
      <c r="K116" s="55">
        <v>362</v>
      </c>
      <c r="L116" s="56">
        <v>237</v>
      </c>
      <c r="M116" s="1"/>
      <c r="N116" s="1"/>
      <c r="O116" s="1"/>
      <c r="P116" s="1"/>
      <c r="Q116" s="1"/>
      <c r="R116" s="1"/>
      <c r="S116" s="1"/>
      <c r="T116" s="1"/>
      <c r="U116" s="1"/>
      <c r="V116" s="1"/>
      <c r="W116" s="1"/>
      <c r="X116" s="1"/>
      <c r="Y116" s="1"/>
      <c r="Z116" s="1"/>
      <c r="AA116" s="1"/>
    </row>
    <row r="117" spans="1:40" s="31" customFormat="1" x14ac:dyDescent="0.3">
      <c r="A117" s="1"/>
      <c r="B117" s="52">
        <v>14</v>
      </c>
      <c r="C117" s="53" t="s">
        <v>35</v>
      </c>
      <c r="D117" s="58" t="s">
        <v>36</v>
      </c>
      <c r="E117" s="58" t="s">
        <v>37</v>
      </c>
      <c r="F117" s="58" t="s">
        <v>292</v>
      </c>
      <c r="G117" s="55" t="s">
        <v>258</v>
      </c>
      <c r="H117" s="55" t="s">
        <v>293</v>
      </c>
      <c r="I117" s="55">
        <v>24</v>
      </c>
      <c r="J117" s="55">
        <v>122</v>
      </c>
      <c r="K117" s="55">
        <v>68</v>
      </c>
      <c r="L117" s="56">
        <v>54</v>
      </c>
      <c r="M117" s="1"/>
      <c r="N117" s="1"/>
      <c r="O117" s="1"/>
      <c r="P117" s="1"/>
      <c r="Q117" s="1"/>
      <c r="R117" s="1"/>
      <c r="S117" s="1"/>
      <c r="T117" s="1"/>
      <c r="U117" s="1"/>
      <c r="V117" s="1"/>
      <c r="W117" s="1"/>
      <c r="X117" s="1"/>
      <c r="Y117" s="1"/>
      <c r="Z117" s="1"/>
      <c r="AA117" s="1"/>
    </row>
    <row r="118" spans="1:40" s="31" customFormat="1" x14ac:dyDescent="0.3">
      <c r="A118" s="1"/>
      <c r="B118" s="52">
        <v>15</v>
      </c>
      <c r="C118" s="53" t="s">
        <v>35</v>
      </c>
      <c r="D118" s="58" t="s">
        <v>36</v>
      </c>
      <c r="E118" s="58" t="s">
        <v>37</v>
      </c>
      <c r="F118" s="58" t="s">
        <v>294</v>
      </c>
      <c r="G118" s="55" t="s">
        <v>258</v>
      </c>
      <c r="H118" s="55" t="s">
        <v>295</v>
      </c>
      <c r="I118" s="55">
        <v>191</v>
      </c>
      <c r="J118" s="55">
        <v>993</v>
      </c>
      <c r="K118" s="55">
        <v>593</v>
      </c>
      <c r="L118" s="56">
        <v>400</v>
      </c>
      <c r="M118" s="1"/>
      <c r="N118" s="1"/>
      <c r="O118" s="1"/>
      <c r="P118" s="1"/>
      <c r="Q118" s="1"/>
      <c r="R118" s="1"/>
      <c r="S118" s="1"/>
      <c r="T118" s="1"/>
      <c r="U118" s="1"/>
      <c r="V118" s="1"/>
      <c r="W118" s="1"/>
      <c r="X118" s="1"/>
      <c r="Y118" s="1"/>
      <c r="Z118" s="1"/>
      <c r="AA118" s="1"/>
    </row>
    <row r="119" spans="1:40" s="31" customFormat="1" x14ac:dyDescent="0.3">
      <c r="A119" s="1"/>
      <c r="B119" s="52">
        <v>16</v>
      </c>
      <c r="C119" s="53" t="s">
        <v>35</v>
      </c>
      <c r="D119" s="58" t="s">
        <v>36</v>
      </c>
      <c r="E119" s="58" t="s">
        <v>37</v>
      </c>
      <c r="F119" s="58" t="s">
        <v>296</v>
      </c>
      <c r="G119" s="55" t="s">
        <v>258</v>
      </c>
      <c r="H119" s="55" t="s">
        <v>297</v>
      </c>
      <c r="I119" s="55">
        <v>54</v>
      </c>
      <c r="J119" s="55">
        <v>310</v>
      </c>
      <c r="K119" s="55">
        <v>193</v>
      </c>
      <c r="L119" s="56">
        <v>117</v>
      </c>
      <c r="M119" s="1"/>
      <c r="N119" s="1"/>
      <c r="O119" s="1"/>
      <c r="P119" s="1"/>
      <c r="Q119" s="1"/>
      <c r="R119" s="1"/>
      <c r="S119" s="1"/>
      <c r="T119" s="1"/>
      <c r="U119" s="1"/>
      <c r="V119" s="1"/>
      <c r="W119" s="1"/>
      <c r="X119" s="1"/>
      <c r="Y119" s="1"/>
      <c r="Z119" s="1"/>
      <c r="AA119" s="1"/>
    </row>
    <row r="120" spans="1:40" s="31" customFormat="1" x14ac:dyDescent="0.3">
      <c r="A120" s="1"/>
      <c r="B120" s="52">
        <v>17</v>
      </c>
      <c r="C120" s="53" t="s">
        <v>35</v>
      </c>
      <c r="D120" s="58" t="s">
        <v>36</v>
      </c>
      <c r="E120" s="58" t="s">
        <v>37</v>
      </c>
      <c r="F120" s="58" t="s">
        <v>298</v>
      </c>
      <c r="G120" s="55" t="s">
        <v>258</v>
      </c>
      <c r="H120" s="55" t="s">
        <v>299</v>
      </c>
      <c r="I120" s="55">
        <v>61</v>
      </c>
      <c r="J120" s="55">
        <v>238</v>
      </c>
      <c r="K120" s="55">
        <v>152</v>
      </c>
      <c r="L120" s="56">
        <v>86</v>
      </c>
      <c r="M120" s="1"/>
      <c r="N120" s="1"/>
      <c r="O120" s="1"/>
      <c r="P120" s="1"/>
      <c r="Q120" s="1"/>
      <c r="R120" s="1"/>
      <c r="S120" s="1"/>
      <c r="T120" s="1"/>
      <c r="U120" s="1"/>
      <c r="V120" s="1"/>
      <c r="W120" s="1"/>
      <c r="X120" s="1"/>
      <c r="Y120" s="1"/>
      <c r="Z120" s="1"/>
      <c r="AA120" s="1"/>
    </row>
    <row r="121" spans="1:40" s="31" customFormat="1" x14ac:dyDescent="0.3">
      <c r="A121" s="1"/>
      <c r="B121" s="52">
        <v>18</v>
      </c>
      <c r="C121" s="53" t="s">
        <v>35</v>
      </c>
      <c r="D121" s="58" t="s">
        <v>36</v>
      </c>
      <c r="E121" s="58" t="s">
        <v>37</v>
      </c>
      <c r="F121" s="58" t="s">
        <v>300</v>
      </c>
      <c r="G121" s="55" t="s">
        <v>258</v>
      </c>
      <c r="H121" s="55" t="s">
        <v>301</v>
      </c>
      <c r="I121" s="55">
        <v>117</v>
      </c>
      <c r="J121" s="55">
        <v>924</v>
      </c>
      <c r="K121" s="55">
        <v>546</v>
      </c>
      <c r="L121" s="56">
        <v>378</v>
      </c>
      <c r="M121" s="1"/>
      <c r="N121" s="1"/>
      <c r="O121" s="1"/>
      <c r="P121" s="1"/>
      <c r="Q121" s="1"/>
      <c r="R121" s="1"/>
      <c r="S121" s="1"/>
      <c r="T121" s="1"/>
      <c r="U121" s="1"/>
      <c r="V121" s="1"/>
      <c r="W121" s="1"/>
      <c r="X121" s="1"/>
      <c r="Y121" s="1"/>
      <c r="Z121" s="1"/>
      <c r="AA121" s="1"/>
    </row>
    <row r="122" spans="1:40" s="31" customFormat="1" x14ac:dyDescent="0.3">
      <c r="A122" s="1"/>
      <c r="B122" s="52">
        <v>19</v>
      </c>
      <c r="C122" s="53" t="s">
        <v>35</v>
      </c>
      <c r="D122" s="58" t="s">
        <v>36</v>
      </c>
      <c r="E122" s="58" t="s">
        <v>37</v>
      </c>
      <c r="F122" s="58" t="s">
        <v>302</v>
      </c>
      <c r="G122" s="55" t="s">
        <v>258</v>
      </c>
      <c r="H122" s="58" t="s">
        <v>303</v>
      </c>
      <c r="I122" s="55">
        <v>111</v>
      </c>
      <c r="J122" s="55">
        <v>576</v>
      </c>
      <c r="K122" s="55">
        <v>342</v>
      </c>
      <c r="L122" s="56">
        <v>234</v>
      </c>
      <c r="M122" s="1"/>
      <c r="N122" s="1"/>
      <c r="O122" s="1"/>
      <c r="P122" s="1"/>
      <c r="Q122" s="1"/>
      <c r="R122" s="1"/>
      <c r="S122" s="1"/>
      <c r="T122" s="1"/>
      <c r="U122" s="1"/>
      <c r="V122" s="1"/>
      <c r="W122" s="1"/>
      <c r="X122" s="1"/>
      <c r="Y122" s="1"/>
      <c r="Z122" s="1"/>
      <c r="AA122" s="1"/>
    </row>
    <row r="123" spans="1:40" s="31" customFormat="1" ht="17.25" thickBot="1" x14ac:dyDescent="0.35">
      <c r="A123" s="1"/>
      <c r="B123" s="52">
        <v>20</v>
      </c>
      <c r="C123" s="53" t="s">
        <v>35</v>
      </c>
      <c r="D123" s="59" t="s">
        <v>36</v>
      </c>
      <c r="E123" s="59" t="s">
        <v>37</v>
      </c>
      <c r="F123" s="59" t="s">
        <v>304</v>
      </c>
      <c r="G123" s="59" t="s">
        <v>258</v>
      </c>
      <c r="H123" s="59" t="s">
        <v>305</v>
      </c>
      <c r="I123" s="55">
        <v>67</v>
      </c>
      <c r="J123" s="55">
        <v>357</v>
      </c>
      <c r="K123" s="55">
        <v>221</v>
      </c>
      <c r="L123" s="56">
        <v>136</v>
      </c>
      <c r="M123" s="1"/>
      <c r="N123" s="1"/>
      <c r="O123" s="1"/>
      <c r="P123" s="1"/>
      <c r="Q123" s="1"/>
      <c r="R123" s="1"/>
      <c r="S123" s="1"/>
      <c r="T123" s="1"/>
      <c r="U123" s="1"/>
      <c r="V123" s="1"/>
      <c r="W123" s="1"/>
      <c r="X123" s="1"/>
      <c r="Y123" s="1"/>
      <c r="Z123" s="1"/>
      <c r="AA123" s="1"/>
    </row>
    <row r="124" spans="1:40" s="31" customFormat="1" ht="17.25" thickBot="1" x14ac:dyDescent="0.35">
      <c r="A124" s="1"/>
      <c r="B124" s="60"/>
      <c r="C124" s="60" t="s">
        <v>251</v>
      </c>
      <c r="D124" s="60"/>
      <c r="E124" s="60"/>
      <c r="F124" s="61"/>
      <c r="G124" s="61"/>
      <c r="H124" s="61"/>
      <c r="I124" s="61">
        <f>SUM(I104:I123)</f>
        <v>1803</v>
      </c>
      <c r="J124" s="61">
        <f t="shared" ref="J124:L124" si="3">SUM(J104:J123)</f>
        <v>9933</v>
      </c>
      <c r="K124" s="61">
        <f t="shared" si="3"/>
        <v>5566</v>
      </c>
      <c r="L124" s="61">
        <f t="shared" si="3"/>
        <v>4367</v>
      </c>
      <c r="M124" s="1"/>
      <c r="N124" s="1"/>
      <c r="O124" s="1"/>
      <c r="P124" s="1"/>
      <c r="Q124" s="1"/>
      <c r="R124" s="1"/>
      <c r="S124" s="1"/>
      <c r="T124" s="1"/>
      <c r="U124" s="1"/>
      <c r="V124" s="1"/>
      <c r="W124" s="1"/>
      <c r="X124" s="1"/>
      <c r="Y124" s="1"/>
      <c r="Z124" s="1"/>
      <c r="AA124" s="1"/>
    </row>
    <row r="125" spans="1:40" s="1" customFormat="1" x14ac:dyDescent="0.3">
      <c r="F125" s="2"/>
      <c r="G125" s="2"/>
      <c r="H125" s="2"/>
    </row>
    <row r="126" spans="1:40" s="31" customFormat="1" x14ac:dyDescent="0.3">
      <c r="A126" s="1"/>
      <c r="B126" s="1"/>
      <c r="C126" s="1"/>
      <c r="D126" s="1"/>
      <c r="E126" s="1"/>
      <c r="F126" s="2"/>
      <c r="G126" s="2"/>
      <c r="H126" s="2"/>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s="31" customFormat="1" x14ac:dyDescent="0.3">
      <c r="A127" s="1"/>
      <c r="B127" s="1"/>
      <c r="C127" s="1"/>
      <c r="D127" s="1"/>
      <c r="E127" s="1"/>
      <c r="F127" s="2"/>
      <c r="G127" s="2"/>
      <c r="H127" s="2"/>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s="31" customFormat="1" x14ac:dyDescent="0.3">
      <c r="A128" s="1"/>
      <c r="B128" s="1"/>
      <c r="C128" s="1"/>
      <c r="D128" s="1"/>
      <c r="E128" s="1"/>
      <c r="F128" s="2"/>
      <c r="G128" s="2"/>
      <c r="H128" s="2"/>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s="31" customFormat="1" x14ac:dyDescent="0.3">
      <c r="A129" s="1"/>
      <c r="B129" s="1"/>
      <c r="C129" s="1"/>
      <c r="D129" s="1"/>
      <c r="E129" s="1"/>
      <c r="F129" s="2"/>
      <c r="G129" s="2"/>
      <c r="H129" s="2"/>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s="31" customFormat="1" x14ac:dyDescent="0.3">
      <c r="A130" s="1"/>
      <c r="B130" s="1"/>
      <c r="C130" s="1"/>
      <c r="D130" s="1"/>
      <c r="E130" s="1"/>
      <c r="F130" s="2"/>
      <c r="G130" s="2"/>
      <c r="H130" s="2"/>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x14ac:dyDescent="0.3">
      <c r="B131" s="1"/>
      <c r="C131" s="1"/>
      <c r="D131" s="1"/>
      <c r="E131" s="1"/>
      <c r="F131" s="2"/>
      <c r="G131" s="2"/>
      <c r="H131" s="2"/>
      <c r="I131" s="1"/>
      <c r="J131" s="1"/>
      <c r="K131" s="1"/>
      <c r="L131" s="1"/>
      <c r="M131" s="1"/>
      <c r="N131" s="1"/>
      <c r="O131" s="1"/>
      <c r="P131" s="1"/>
      <c r="Q131" s="1"/>
      <c r="R131" s="1"/>
      <c r="S131" s="1"/>
      <c r="T131" s="1"/>
      <c r="U131" s="1"/>
      <c r="V131" s="1"/>
    </row>
    <row r="132" spans="1:40" x14ac:dyDescent="0.3">
      <c r="B132" s="1"/>
      <c r="C132" s="1"/>
      <c r="D132" s="1"/>
      <c r="E132" s="1"/>
      <c r="F132" s="2"/>
      <c r="G132" s="2"/>
      <c r="H132" s="2"/>
      <c r="I132" s="1"/>
      <c r="J132" s="1"/>
      <c r="K132" s="1"/>
      <c r="L132" s="1"/>
      <c r="M132" s="1"/>
      <c r="N132" s="1"/>
      <c r="O132" s="1"/>
      <c r="P132" s="1"/>
      <c r="Q132" s="1"/>
      <c r="R132" s="1"/>
      <c r="S132" s="1"/>
      <c r="T132" s="1"/>
      <c r="U132" s="1"/>
      <c r="V132" s="1"/>
    </row>
    <row r="133" spans="1:40" x14ac:dyDescent="0.3">
      <c r="B133" s="1"/>
      <c r="C133" s="1"/>
      <c r="D133" s="1"/>
      <c r="E133" s="1"/>
      <c r="F133" s="2"/>
      <c r="G133" s="2"/>
      <c r="H133" s="2"/>
      <c r="I133" s="1"/>
      <c r="J133" s="1"/>
      <c r="K133" s="1"/>
      <c r="L133" s="1"/>
      <c r="M133" s="1"/>
      <c r="N133" s="1"/>
      <c r="O133" s="1"/>
      <c r="P133" s="1"/>
      <c r="Q133" s="1"/>
      <c r="R133" s="1"/>
      <c r="S133" s="1"/>
      <c r="T133" s="1"/>
      <c r="U133" s="1"/>
      <c r="V133" s="1"/>
    </row>
    <row r="134" spans="1:40" x14ac:dyDescent="0.3">
      <c r="B134" s="1"/>
      <c r="C134" s="1"/>
      <c r="D134" s="1"/>
      <c r="E134" s="1"/>
      <c r="F134" s="2"/>
      <c r="G134" s="2"/>
      <c r="H134" s="2"/>
      <c r="I134" s="1"/>
      <c r="J134" s="1"/>
      <c r="K134" s="1"/>
      <c r="L134" s="1"/>
      <c r="M134" s="1"/>
      <c r="N134" s="1"/>
      <c r="O134" s="1"/>
      <c r="P134" s="1"/>
      <c r="Q134" s="1"/>
      <c r="R134" s="1"/>
      <c r="S134" s="1"/>
      <c r="T134" s="1"/>
      <c r="U134" s="1"/>
      <c r="V134" s="1"/>
    </row>
    <row r="135" spans="1:40" s="1" customFormat="1" x14ac:dyDescent="0.3">
      <c r="F135" s="2"/>
      <c r="G135" s="2"/>
      <c r="H135" s="2"/>
    </row>
    <row r="136" spans="1:40" s="1" customFormat="1" x14ac:dyDescent="0.3">
      <c r="F136" s="2"/>
      <c r="G136" s="2"/>
      <c r="H136" s="2"/>
    </row>
    <row r="137" spans="1:40" s="1" customFormat="1" x14ac:dyDescent="0.3">
      <c r="F137" s="2"/>
      <c r="G137" s="2"/>
      <c r="H137" s="2"/>
    </row>
    <row r="138" spans="1:40" s="1" customFormat="1" x14ac:dyDescent="0.3">
      <c r="F138" s="2"/>
      <c r="G138" s="2"/>
      <c r="H138" s="2"/>
    </row>
  </sheetData>
  <autoFilter ref="B7:Y99" xr:uid="{53336C1B-DC7F-416C-B7D7-A483AB2E90FE}"/>
  <mergeCells count="11">
    <mergeCell ref="F8:F35"/>
    <mergeCell ref="F37:F43"/>
    <mergeCell ref="B102:H102"/>
    <mergeCell ref="I102:L102"/>
    <mergeCell ref="R3:Y3"/>
    <mergeCell ref="R4:Y5"/>
    <mergeCell ref="B6:H6"/>
    <mergeCell ref="I6:L6"/>
    <mergeCell ref="M6:R6"/>
    <mergeCell ref="S6:V6"/>
    <mergeCell ref="W6:Y6"/>
  </mergeCells>
  <conditionalFormatting sqref="H125:H1048576 H100:H101">
    <cfRule type="duplicateValues" dxfId="16" priority="10"/>
  </conditionalFormatting>
  <conditionalFormatting sqref="H89">
    <cfRule type="duplicateValues" dxfId="15" priority="9"/>
  </conditionalFormatting>
  <conditionalFormatting sqref="F104:F105">
    <cfRule type="duplicateValues" dxfId="14" priority="8"/>
  </conditionalFormatting>
  <conditionalFormatting sqref="F107:F111 F113">
    <cfRule type="duplicateValues" dxfId="13" priority="11"/>
  </conditionalFormatting>
  <conditionalFormatting sqref="F106">
    <cfRule type="duplicateValues" dxfId="12" priority="7"/>
  </conditionalFormatting>
  <conditionalFormatting sqref="F96:F97">
    <cfRule type="duplicateValues" dxfId="11" priority="12"/>
  </conditionalFormatting>
  <conditionalFormatting sqref="H95">
    <cfRule type="duplicateValues" dxfId="10" priority="3"/>
  </conditionalFormatting>
  <conditionalFormatting sqref="H95">
    <cfRule type="duplicateValues" dxfId="9" priority="4"/>
    <cfRule type="duplicateValues" dxfId="8" priority="5"/>
  </conditionalFormatting>
  <conditionalFormatting sqref="H95">
    <cfRule type="duplicateValues" dxfId="7" priority="6"/>
  </conditionalFormatting>
  <conditionalFormatting sqref="F8 F45:F55 F57:F97">
    <cfRule type="duplicateValues" dxfId="6" priority="13"/>
  </conditionalFormatting>
  <conditionalFormatting sqref="H100:H101">
    <cfRule type="duplicateValues" dxfId="5" priority="14"/>
  </conditionalFormatting>
  <conditionalFormatting sqref="F114:F123">
    <cfRule type="duplicateValues" dxfId="4" priority="2"/>
  </conditionalFormatting>
  <conditionalFormatting sqref="G123">
    <cfRule type="duplicateValues" dxfId="3" priority="1"/>
  </conditionalFormatting>
  <conditionalFormatting sqref="H97:H98 H8:H35 H37:H43 H45:H63 H65:H94">
    <cfRule type="duplicateValues" dxfId="2" priority="15"/>
  </conditionalFormatting>
  <conditionalFormatting sqref="F98">
    <cfRule type="duplicateValues" dxfId="1" priority="16"/>
  </conditionalFormatting>
  <conditionalFormatting sqref="G37:G38">
    <cfRule type="duplicateValues" dxfId="0" priority="17"/>
  </conditionalFormatting>
  <pageMargins left="7.874015748031496E-2" right="0" top="7.874015748031496E-2" bottom="7.874015748031496E-2" header="0.11811023622047245" footer="0.11811023622047245"/>
  <pageSetup paperSize="9" scale="65" orientation="landscape" horizontalDpi="300" r:id="rId1"/>
  <rowBreaks count="3" manualBreakCount="3">
    <brk id="38" min="1" max="24" man="1"/>
    <brk id="79" min="1" max="24" man="1"/>
    <brk id="124"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September 2019</vt:lpstr>
      <vt:lpstr>'September 2019'!Print_Area</vt:lpstr>
      <vt:lpstr>'September 2019'!Print_Titles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Niroj Shrestha</dc:creator>
  <cp:lastModifiedBy>Niroj Shrestha</cp:lastModifiedBy>
  <dcterms:created xsi:type="dcterms:W3CDTF">2019-10-15T02:55:26Z</dcterms:created>
  <dcterms:modified xsi:type="dcterms:W3CDTF">2019-10-15T03:15:42Z</dcterms:modified>
</cp:coreProperties>
</file>