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yfuglei/Documents/Work/UNDP:Simona/3. Lit review summary/"/>
    </mc:Choice>
  </mc:AlternateContent>
  <xr:revisionPtr revIDLastSave="0" documentId="13_ncr:1_{DE1FBB6E-DCAF-024C-9224-BFACB9ADAC7D}" xr6:coauthVersionLast="47" xr6:coauthVersionMax="47" xr10:uidLastSave="{00000000-0000-0000-0000-000000000000}"/>
  <bookViews>
    <workbookView xWindow="29080" yWindow="500" windowWidth="28800" windowHeight="17500" xr2:uid="{5B680DFD-9E8F-D847-BAE9-D4EE6C504DEB}"/>
  </bookViews>
  <sheets>
    <sheet name="LCRP Statistic QR" sheetId="1" r:id="rId1"/>
  </sheets>
  <definedNames>
    <definedName name="_xlnm._FilterDatabase" localSheetId="0" hidden="1">'LCRP Statistic QR'!$D$1:$I$214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F80" i="1" l="1"/>
  <c r="F31" i="1"/>
  <c r="E177" i="1"/>
  <c r="F218" i="1"/>
  <c r="F180" i="1"/>
  <c r="F109" i="1"/>
  <c r="G109" i="1"/>
  <c r="E109" i="1"/>
  <c r="F91" i="1"/>
  <c r="G91" i="1"/>
  <c r="E91" i="1"/>
  <c r="F183" i="1"/>
  <c r="C12" i="1"/>
  <c r="C12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<sst xmlns="http://schemas.openxmlformats.org/spreadsheetml/2006/main" count="902" uniqueCount="487">
  <si>
    <t>Value (female)</t>
  </si>
  <si>
    <t>Value (male)</t>
  </si>
  <si>
    <t xml:space="preserve">Source </t>
  </si>
  <si>
    <t>Publication year</t>
  </si>
  <si>
    <t>Notes from GWG Members (April by 20) on statistics</t>
  </si>
  <si>
    <t>Notes from GWG Members (overall comments)</t>
  </si>
  <si>
    <t>Need to have a way to better highlight age (older and younger) as well as other intersectionality issues, including governorates</t>
  </si>
  <si>
    <t xml:space="preserve">World Economic Forum </t>
  </si>
  <si>
    <t>2018-2019</t>
  </si>
  <si>
    <t>VASyR</t>
  </si>
  <si>
    <t xml:space="preserve"> Gender Based Violence</t>
  </si>
  <si>
    <t>UNFPA</t>
  </si>
  <si>
    <t>IMAGES/UN WOMEN</t>
  </si>
  <si>
    <t xml:space="preserve">UN Women and UNFPA </t>
  </si>
  <si>
    <t>World Bank and UN Women</t>
  </si>
  <si>
    <t>Business Environment</t>
  </si>
  <si>
    <t>UN Women and the European Union</t>
  </si>
  <si>
    <t>UN Women</t>
  </si>
  <si>
    <t>UNDP</t>
  </si>
  <si>
    <t>Hivos</t>
  </si>
  <si>
    <t>LAU</t>
  </si>
  <si>
    <t xml:space="preserve">GIWPS </t>
  </si>
  <si>
    <t>Berghof Foundation</t>
  </si>
  <si>
    <t>Topic</t>
  </si>
  <si>
    <t>Population sex ratio</t>
  </si>
  <si>
    <t>Value definition</t>
  </si>
  <si>
    <t>n/a</t>
  </si>
  <si>
    <t>Lebanon's rank out of countries assessed</t>
  </si>
  <si>
    <t>Sub-topic</t>
  </si>
  <si>
    <t>Disability prevalence</t>
  </si>
  <si>
    <t>Disaggregation</t>
  </si>
  <si>
    <t>Disability prevalence (physical and mental)</t>
  </si>
  <si>
    <t>Total (Lebanese and non-Lebanese)</t>
  </si>
  <si>
    <t>CAS (UN Women calculation)</t>
  </si>
  <si>
    <t>GBV prevalence</t>
  </si>
  <si>
    <t>Prevalence of disabilities related to hearing</t>
  </si>
  <si>
    <t>Prevalence of disabilities related to communication</t>
  </si>
  <si>
    <t>Prevalence of disabilities related to walking</t>
  </si>
  <si>
    <t>Help-seeking behavior</t>
  </si>
  <si>
    <t>Patriarchal social and cultural norms around GBV</t>
  </si>
  <si>
    <t>Nationality (Lebanese and Syrian)</t>
  </si>
  <si>
    <t>Child marriage</t>
  </si>
  <si>
    <t>Help-seeking behavior*</t>
  </si>
  <si>
    <t>Prevalence of child marriage among Lebanese</t>
  </si>
  <si>
    <t>Prevalence of child marriage among Syrians</t>
  </si>
  <si>
    <t>Yalla Care Coalition</t>
  </si>
  <si>
    <t>Nationality (Syrian)</t>
  </si>
  <si>
    <t>Nationality (Lebanese)</t>
  </si>
  <si>
    <t xml:space="preserve">Labor force participation rate </t>
  </si>
  <si>
    <t>Governorate (Beirut)</t>
  </si>
  <si>
    <t>Governorate (Mount Lebanon)</t>
  </si>
  <si>
    <t>Governorate (Akkar)</t>
  </si>
  <si>
    <t>Governorate (Nabatieh)</t>
  </si>
  <si>
    <t>Governorate (Bekaa)</t>
  </si>
  <si>
    <t>Informality</t>
  </si>
  <si>
    <t>Labor Force Participation pre-2019</t>
  </si>
  <si>
    <t>Disability (Lebanese and non-Lebanese)</t>
  </si>
  <si>
    <t>Value (total)</t>
  </si>
  <si>
    <t>Governorate (Baalbek-El-Hermel)</t>
  </si>
  <si>
    <t>Governorate (North)</t>
  </si>
  <si>
    <t>Governorate (South)</t>
  </si>
  <si>
    <t>Multi-sectoral Needs Assessment (UN Women calculation)</t>
  </si>
  <si>
    <t>Unemployment pre-2019</t>
  </si>
  <si>
    <t>Unemployment rate</t>
  </si>
  <si>
    <t>% of Lebanese who were unemployed in 2021</t>
  </si>
  <si>
    <t>% of Lebanese and non-Lebanese who were unemployed in 2021</t>
  </si>
  <si>
    <t>Disability (Lebanese)</t>
  </si>
  <si>
    <t>% of Lebanese people with disabilities who were unemployed in 2021</t>
  </si>
  <si>
    <t>% of Syrians who were unempoyed in 2021</t>
  </si>
  <si>
    <t xml:space="preserve">Oxfam </t>
  </si>
  <si>
    <t>% of LGBTIQ+ individuals not engaged in any income-generating activities in 2021</t>
  </si>
  <si>
    <t>Proportion of workers who are monthly paid employees</t>
  </si>
  <si>
    <t>Nationality (Non-Lebanese)</t>
  </si>
  <si>
    <t>Formal sector employment</t>
  </si>
  <si>
    <t>Self-employment</t>
  </si>
  <si>
    <t>Work and social norms</t>
  </si>
  <si>
    <t>Business ownership</t>
  </si>
  <si>
    <t>Participation in domestic tasks</t>
  </si>
  <si>
    <t>Attitudes toward childcare</t>
  </si>
  <si>
    <t>Literacy</t>
  </si>
  <si>
    <t>Literacy rate</t>
  </si>
  <si>
    <t>Net attendance rate in primary education</t>
  </si>
  <si>
    <t>Net attendance rate in complementary education</t>
  </si>
  <si>
    <t>Net attendance rate in secondary education</t>
  </si>
  <si>
    <t>Net attendance rate in tertiary education</t>
  </si>
  <si>
    <t>School attendance among children with disabilities</t>
  </si>
  <si>
    <t>School attendance among youth with disabilities</t>
  </si>
  <si>
    <t>Youth Not in Education, Employment or Training (NEET)</t>
  </si>
  <si>
    <t xml:space="preserve">NEET rate </t>
  </si>
  <si>
    <t xml:space="preserve">School attendance </t>
  </si>
  <si>
    <t>Maternal mortality rate</t>
  </si>
  <si>
    <t xml:space="preserve">Maternal mortality </t>
  </si>
  <si>
    <t>Age (15-64)</t>
  </si>
  <si>
    <t>Age (65+)</t>
  </si>
  <si>
    <t>Age (under 15)</t>
  </si>
  <si>
    <t xml:space="preserve">Affordability of menstrual hygiene items </t>
  </si>
  <si>
    <t>Women in elected positions</t>
  </si>
  <si>
    <t>Participation in the National Assembly</t>
  </si>
  <si>
    <t>Female candidates focused on women's rights</t>
  </si>
  <si>
    <t>Participation as municipal councilors</t>
  </si>
  <si>
    <t>Participation as mukhtars</t>
  </si>
  <si>
    <t>Participation as candidates in the national elections</t>
  </si>
  <si>
    <t xml:space="preserve">% of women and men registered as candidates in 2018 national elections </t>
  </si>
  <si>
    <t xml:space="preserve">% of women and men registered as candidates in 2022 national elections </t>
  </si>
  <si>
    <t>Arab News</t>
  </si>
  <si>
    <t>% of respondents (all women) who supported introducing a quota for women in government</t>
  </si>
  <si>
    <t>% of women candidates in parliament who reported being victims of violence during the 2018 elections</t>
  </si>
  <si>
    <t>Violence toward parliamentary candidates</t>
  </si>
  <si>
    <t>% of women and men who occupied leadership positions in the Beirut Bar Association's committees in 2016</t>
  </si>
  <si>
    <t>% of women and men board members in the Beirut Bar Association in 2017</t>
  </si>
  <si>
    <t>% of women and men board members in the Tripoli Bar Association in 2017</t>
  </si>
  <si>
    <t>% of women and men in the order of physicians in 2018</t>
  </si>
  <si>
    <t>Participation in the Beirut Bar Association committees</t>
  </si>
  <si>
    <t>Participation in the Beirut Bar Association board</t>
  </si>
  <si>
    <t>Participation in the Tripoli Bar Association board</t>
  </si>
  <si>
    <t>% of women and men registered engineers in 2018</t>
  </si>
  <si>
    <t>Registered engineers</t>
  </si>
  <si>
    <t>Membership in the order of physicians</t>
  </si>
  <si>
    <t>Participation in engineering syndicate committees</t>
  </si>
  <si>
    <t>Representation in the order of nurses</t>
  </si>
  <si>
    <t>Quota for women in syndicates</t>
  </si>
  <si>
    <t>% of women and men in the ISF</t>
  </si>
  <si>
    <t xml:space="preserve">% of women and men in general security personnel </t>
  </si>
  <si>
    <t>% of women and men in the LAF</t>
  </si>
  <si>
    <t>Women in the security sector</t>
  </si>
  <si>
    <t>Representation in the ISF</t>
  </si>
  <si>
    <t>Representation in general security</t>
  </si>
  <si>
    <t>Representation in Lebanese Armed Forces</t>
  </si>
  <si>
    <t>Participation in the Taef Accord</t>
  </si>
  <si>
    <t>Prevalence of FHH</t>
  </si>
  <si>
    <t>Reliance on help from friends and family to afford food</t>
  </si>
  <si>
    <t>% of female and male headed households that relied on help from friends and relatives because of a lack of food</t>
  </si>
  <si>
    <t>% of female and male headed households that depend on food cards for their main source of income</t>
  </si>
  <si>
    <t>Dependence on assistance for main source of income</t>
  </si>
  <si>
    <t>Food insecurity</t>
  </si>
  <si>
    <t>% of female and male headed households that are moderately or severely food insecure</t>
  </si>
  <si>
    <t>Coping strategies</t>
  </si>
  <si>
    <t>Prevalence of male and female-headed households</t>
  </si>
  <si>
    <t>Female to male ratio of all people in Lebanon in 2019</t>
  </si>
  <si>
    <t>Female to male ratio of Lebanese population in 2019</t>
  </si>
  <si>
    <t>% of Lebanese households that self-identified as FHH and MHH in 2021</t>
  </si>
  <si>
    <t>% of Syrian households that self-identified as FHH and MHH in 2021</t>
  </si>
  <si>
    <t>% of total population with physical and/or mental disabilities in 2019</t>
  </si>
  <si>
    <t>% of total population with disabilities related to hearing in 2019</t>
  </si>
  <si>
    <t>% of total population with disabilities related to communication in 2019</t>
  </si>
  <si>
    <t>% of total population with disabilities related to walking in 2019</t>
  </si>
  <si>
    <t>Disability type</t>
  </si>
  <si>
    <t>% of Syrian population with physical and/or mental disabilities in 2021</t>
  </si>
  <si>
    <t>% of Lebanese population with physical and/or mental disabilities in 2021</t>
  </si>
  <si>
    <t>% of total population under 15 with disabilities in 2019</t>
  </si>
  <si>
    <t>% of total population 15-64 with disabilities in 2019</t>
  </si>
  <si>
    <t>% of total population 65+ with disabilities in 2019</t>
  </si>
  <si>
    <t>% of Lebanese people who know someone who had been subjected to domestic violence as of 2017</t>
  </si>
  <si>
    <t>% of married Lebanese women who report having experienced at least one form of intimate partner violence as of 2018</t>
  </si>
  <si>
    <t>% LGBTIQ+ individuals who felt at risk of violence in their neighborhoods as of 2021</t>
  </si>
  <si>
    <t>% Lebanese and Syrian population who perceived beating their wives as justifible as of 2018</t>
  </si>
  <si>
    <t>Marital rape</t>
  </si>
  <si>
    <t xml:space="preserve">Attitudes toward physical violence </t>
  </si>
  <si>
    <t>Support for homophobic laws</t>
  </si>
  <si>
    <t>% of Lebanese who were participating in the labor force in 2021</t>
  </si>
  <si>
    <t>% of women and men who reported cases of GBV to the GBV IMS in 2021</t>
  </si>
  <si>
    <t>GBV IMS Annual Report</t>
  </si>
  <si>
    <t>% of cases reported to the GBV IMS from people with disabilities in 2021</t>
  </si>
  <si>
    <t>GBV trends</t>
  </si>
  <si>
    <t>% of Syrians who were participating in the labor force in 2021</t>
  </si>
  <si>
    <t>% of Lebanese with disabilities who were participating in the labor force in 2021</t>
  </si>
  <si>
    <t>% of Lebanese and non-Lebanese who were participating in the labor force in 2018</t>
  </si>
  <si>
    <t>% of Syrians age 15-19 who were married in 2021</t>
  </si>
  <si>
    <t>% of assessed Syrian women survivors who report they do not access justice because they fear consequences</t>
  </si>
  <si>
    <t>% of Lebanese and Syrian women who had been victims of marital rape in their lifetime as of 2018</t>
  </si>
  <si>
    <t>% of Lebanese and Syrian men who report having forced their wives to have sex as of 2018</t>
  </si>
  <si>
    <t>% of women and men who agree with the law to arrest and imprison people who engage in homosexual acts as of 2018</t>
  </si>
  <si>
    <t>% of assessed Syrian women survivors who report they do not access justice due to stigma and shame</t>
  </si>
  <si>
    <t>% of assessed Syrian women survivors who report they do not access justice because they believe nothing will change</t>
  </si>
  <si>
    <t>% of Lebanese aged 15-19 who were married in 2018</t>
  </si>
  <si>
    <t>% Lebanese who were participating in the labor force in 2018</t>
  </si>
  <si>
    <t>% of Syrians who  were participating in the labor force in 2018</t>
  </si>
  <si>
    <t>% of Lebanese in Akkar governorate who were participating in the labor force in 2018</t>
  </si>
  <si>
    <t>% of Lebanese in Baalbek-El Hermel governorate who were participating in the labor force in 2018</t>
  </si>
  <si>
    <t>% of Lebanese in Beirut governorate who were participating in the labor force in 2018</t>
  </si>
  <si>
    <t>% of Lebanese in Bekaa governorate who were participating in the labor force in 2018</t>
  </si>
  <si>
    <t>% of Lebanese in Mount Lebanon governorate who were participating in the labor force in 2018</t>
  </si>
  <si>
    <t>% of Lebanese in Nabatieh governorate  who were participating in the labor force in 2018</t>
  </si>
  <si>
    <t>% of Lebanese in North governorate who were participating in the labor force in 2018</t>
  </si>
  <si>
    <t>% of Lebanese in South governorate who were participating in the labor force in 2018</t>
  </si>
  <si>
    <t>% of Lebanese and non-Lebanese people with disabilities who were participating in the labor force in 2018</t>
  </si>
  <si>
    <t>% of total population unemployed in 2018</t>
  </si>
  <si>
    <t>% of Syrians who were unempoyed in 2018</t>
  </si>
  <si>
    <t>LGBTIQ+ (Lebanese and non-Lebanese)</t>
  </si>
  <si>
    <t>% of labor force that was comprised of monthly paid employees in 2018</t>
  </si>
  <si>
    <t>% of Lebanese and non-Lebanese employed in the formal sector in 2018</t>
  </si>
  <si>
    <t>% of Lebanese population employed in the formal sector in 2018</t>
  </si>
  <si>
    <t>% of non-Lebanese population employed in the formal sector in 2018</t>
  </si>
  <si>
    <t>% of women respondents who reported being sexully harassed at work in 2021</t>
  </si>
  <si>
    <t>% of respondents (all women) who reported being verbally harassed at work in 2021</t>
  </si>
  <si>
    <t>% of women who said they had never considered engaging in paid work in their lives as of 2021</t>
  </si>
  <si>
    <t>% of men and women who reported they 'participate in traditionally female domestic tasks,' with these tasks defined as: washing clothes, preparing food, cleaning the kitchen or sitting rooms, cleaning the bathroom or toilet in 2021</t>
  </si>
  <si>
    <t>% of Lebanese population who believed that childcare could negatively affect children in 2017</t>
  </si>
  <si>
    <t>% of respondents (all women) reporting challenges in finding childcare services in 2021</t>
  </si>
  <si>
    <t>% of respondents (all women) who struggled to maintain housework while working in 2021</t>
  </si>
  <si>
    <t>% of Lebanese and non-Lebanese people with disabilities working in the formal sector in 2018</t>
  </si>
  <si>
    <t>% of population 15 + who were literate in 2018</t>
  </si>
  <si>
    <t>% of youth (15-24) who were literate in 2018</t>
  </si>
  <si>
    <t>% of children of primary school age (6-11) who were attending school in 2018</t>
  </si>
  <si>
    <t>% of children aged 12-14 who were attending school in 2018</t>
  </si>
  <si>
    <t>% of children of secondary school age (15-17) who  were attending school in 2018</t>
  </si>
  <si>
    <t>% of youth of tertiary school age (18-24) who were attending school in 2018</t>
  </si>
  <si>
    <t>% of children aged 3-14 with disabilities who were attending school in 2018</t>
  </si>
  <si>
    <t>% of youth with disabilities aged 15-24 who were attending school in 2018</t>
  </si>
  <si>
    <t>% of children of primary school age (6-14) who were attending school in 2021</t>
  </si>
  <si>
    <t>% of children of secondary school age (15-17) who  were attending school in 2021</t>
  </si>
  <si>
    <t>% of youth of tertiary school age (18-24) who were attending school in 2021</t>
  </si>
  <si>
    <t>% of youth 15-24 not in education, employment or training in 2018</t>
  </si>
  <si>
    <t>% of youth 15-24 not in education, employment or training in 2021</t>
  </si>
  <si>
    <t># of deaths per 100,000 live births in 2018</t>
  </si>
  <si>
    <t>Menstrual hygiene</t>
  </si>
  <si>
    <t>% of women and men serving in ministerial positions after 2021 government formation</t>
  </si>
  <si>
    <t>% of total seats in the National Assembly held by women and men after 2018 election</t>
  </si>
  <si>
    <t>% of women and men serving as municipal councilors in 2016</t>
  </si>
  <si>
    <t>% of female candidates in 2018 election who reported they focused on women's rights</t>
  </si>
  <si>
    <t>% of women and men mukhtars in 2016</t>
  </si>
  <si>
    <t>% of women and men voters in 2016</t>
  </si>
  <si>
    <t>% of women and men representation in the order of nurses in 2021</t>
  </si>
  <si>
    <t>% of syndicates who had quota for women in their bylaws in 2021</t>
  </si>
  <si>
    <t>% of women and men occupying leadership positions in the engineering syndicate committees in 2021</t>
  </si>
  <si>
    <t>% of women and men who participated in the 1989 Taef accord</t>
  </si>
  <si>
    <t>% of cases reported to the GBV IMS from Syrians in 2021</t>
  </si>
  <si>
    <t>% of cases reported to the GBV IMS that dealt primarily with physical assault in 2021</t>
  </si>
  <si>
    <t>% of cases reported to the GBV IMS that dealt primarily with emotional and psychological abuse in 2021</t>
  </si>
  <si>
    <t>Registered women and men voters</t>
  </si>
  <si>
    <t>Estimated rate of domestic violence*</t>
  </si>
  <si>
    <t>% of assessed transgender women who felt at risk of violence in their neighborhoods in 2021</t>
  </si>
  <si>
    <t>% of women who sought help out of those who know someone who experienced GBV as of 2020</t>
  </si>
  <si>
    <t>Reasons for survivors not accessing justice*</t>
  </si>
  <si>
    <t>Intimate partner violence</t>
  </si>
  <si>
    <t>Lack of engagement in income-generating activities*</t>
  </si>
  <si>
    <t>Decision-making around employment*</t>
  </si>
  <si>
    <t>Attitudes of male spouses toward their wives working*</t>
  </si>
  <si>
    <t>Possession of work skills*</t>
  </si>
  <si>
    <t>Childcare responsibiilties and work*</t>
  </si>
  <si>
    <t>Childcare-related challenges*</t>
  </si>
  <si>
    <t>Housework burden*</t>
  </si>
  <si>
    <t>Support for a quota for women in government*</t>
  </si>
  <si>
    <t>Female to male ratio of Syrian population in 2021</t>
  </si>
  <si>
    <t>Gender identity (Lebanese and non-Lebanese transgender women)</t>
  </si>
  <si>
    <t>Risk of gender-based violence for LGBTIQ+ people*</t>
  </si>
  <si>
    <t>Risk of gender-based violence for transgender people*</t>
  </si>
  <si>
    <t>UNHCR, ILO, UN Women</t>
  </si>
  <si>
    <t>World Values Survey</t>
  </si>
  <si>
    <t>Central Administration of Statistics (Lebanon) and ILO</t>
  </si>
  <si>
    <t>Reported verbal harassment at work*</t>
  </si>
  <si>
    <t>Reported sexual harrassment at work*</t>
  </si>
  <si>
    <t>% of women and men who had particpated in national dialougues until 2017</t>
  </si>
  <si>
    <t>Participation in national dialogues on peace efforts</t>
  </si>
  <si>
    <t>% of assessed LGBTIQ+ individuals who reported increased exposure to violence in their current houses.</t>
  </si>
  <si>
    <t>% of individuals reporting great difficulties accessing general healthcare services</t>
  </si>
  <si>
    <t>Access to general health services*</t>
  </si>
  <si>
    <t>Cases reported to the GBV Information Management System*</t>
  </si>
  <si>
    <t>Types of cases reported to the GBV Information Management System*</t>
  </si>
  <si>
    <t>Access to general health services and afforability</t>
  </si>
  <si>
    <t>Healthcare Access</t>
  </si>
  <si>
    <t>% of households with female members struggling to afford menstrual hygiene items in 2021</t>
  </si>
  <si>
    <t>Governorate (Baalbeck)</t>
  </si>
  <si>
    <t xml:space="preserve">% of female or male headed households with family members unable to access healthcare reporting not being able to afford treatment </t>
  </si>
  <si>
    <t>Score (0 = non-parity and 1 = parity)</t>
  </si>
  <si>
    <t>% of women and men who reported witnessing violence or knowing a woman who had experienced violence in 2020</t>
  </si>
  <si>
    <t>Witnessing violence</t>
  </si>
  <si>
    <t>Toleration of violence</t>
  </si>
  <si>
    <t>% of young people (18-24) who agreed that women should tolerate violence to keep the family together in 2020</t>
  </si>
  <si>
    <t xml:space="preserve">% of women whose spouses do not allow them to work in 2021 (of women surveyed who said they never thoughts of engaging in work) </t>
  </si>
  <si>
    <t>% of women who think they do not have the required skills to work in 2021 (of women surveyed who said they had never considered engaging in paid work)</t>
  </si>
  <si>
    <t xml:space="preserve">% of women who said that inability to work is due to childcare responsibilities in 2021 (of women surveyed who said they had never considered engaging in paid work) </t>
  </si>
  <si>
    <t>Access to financial services</t>
  </si>
  <si>
    <t>% of women and men who had borrowed money from a financial institution or used a credit card as of 2017</t>
  </si>
  <si>
    <t>Global Financial Index</t>
  </si>
  <si>
    <t>Women in peace processes</t>
  </si>
  <si>
    <t>Legal Residency</t>
  </si>
  <si>
    <t>Rates of legal residency</t>
  </si>
  <si>
    <t>Types of legal residency</t>
  </si>
  <si>
    <t>Birth registration</t>
  </si>
  <si>
    <t>% of FHH and MHH who had completed the birth registration process for their children  in 2021</t>
  </si>
  <si>
    <t>Child labor</t>
  </si>
  <si>
    <t>Birth Registration</t>
  </si>
  <si>
    <t>% of total poulation 15+ with residency that possessed residency in the form of sponsership</t>
  </si>
  <si>
    <t>% of total poulation 15+ with residency that possessed residency in the form of a UNHCR certificate</t>
  </si>
  <si>
    <t># of total population 15+ with legal residency in 2021</t>
  </si>
  <si>
    <t>Shelter types</t>
  </si>
  <si>
    <t>% of Syrian FHH and MHH living in tents in 2021</t>
  </si>
  <si>
    <t>Prevalence of living in tents</t>
  </si>
  <si>
    <t>Prevalence of living in apartments/houses</t>
  </si>
  <si>
    <t>% of Syrian FHH and MHH living in apartments or houses in 2021</t>
  </si>
  <si>
    <t>Prevalence of living in apartments/houses/rooms</t>
  </si>
  <si>
    <t>Reported increase in violence in LGBTIQ+ people's homes*</t>
  </si>
  <si>
    <t>CAS  (UN Women calculation)</t>
  </si>
  <si>
    <t>Gender Gap - Overall</t>
  </si>
  <si>
    <t xml:space="preserve">Gender Gap - Economic Participation and Opportunity </t>
  </si>
  <si>
    <t xml:space="preserve">Gender Gap - Educational Attainment </t>
  </si>
  <si>
    <t xml:space="preserve">Gender Gap - Health and Survival </t>
  </si>
  <si>
    <t>Gender Gap - Political Empowerment</t>
  </si>
  <si>
    <t>% of Lebanese aged 8-19 who were married in 2021</t>
  </si>
  <si>
    <t>Legal Protection</t>
  </si>
  <si>
    <t xml:space="preserve">of assessed households reported they were reducing food expenditures to cope with a lack of food </t>
  </si>
  <si>
    <t>% of assessed households reported there were times when there was no food in the house</t>
  </si>
  <si>
    <t>Working short hours</t>
  </si>
  <si>
    <t>% labor force that is self-employed in 2018</t>
  </si>
  <si>
    <t>Lebanese firms that were majority female owned in 2018</t>
  </si>
  <si>
    <t>Lebanese firms with women among their owners in 2018</t>
  </si>
  <si>
    <t>% of labor force working less than 30 hours per week in 2022</t>
  </si>
  <si>
    <t>ILO and CAS LFHLCS Follow-Up 2022</t>
  </si>
  <si>
    <t>Average monthly earnings (LBP)</t>
  </si>
  <si>
    <t>Average monthly earnings (USD)</t>
  </si>
  <si>
    <t>Average monthly earnings for employees in their main job in LBP in 2022</t>
  </si>
  <si>
    <t>Average monthly earnings for employees in their main job in USD in 2022 at the exchange rate when data was collected (January 2022)</t>
  </si>
  <si>
    <t>Average monthly earnings for employees in their main job in LBP in 2019</t>
  </si>
  <si>
    <t>Average monthly earnings for employees in their main job in USD in 2019 at the exchange rate when data was collected</t>
  </si>
  <si>
    <t>Women in managerial positions</t>
  </si>
  <si>
    <t>% of women and men in managerial positions in 2022</t>
  </si>
  <si>
    <t>% of youth 15-24 not in education, employment or training in 2022</t>
  </si>
  <si>
    <t>Employees with low pay rates</t>
  </si>
  <si>
    <t>% of population with low pay rates in 2018</t>
  </si>
  <si>
    <t>Income and earnings pre-2019</t>
  </si>
  <si>
    <t>Income and earning in 2022</t>
  </si>
  <si>
    <t>% of population with low pay rates in 2022</t>
  </si>
  <si>
    <t>% of total seats in the National Assembly held by women and men after 2022 election</t>
  </si>
  <si>
    <t>Labor Force Participation 2021**</t>
  </si>
  <si>
    <t>Unemployment 2021**</t>
  </si>
  <si>
    <t>BASIC ASSISTANCE</t>
  </si>
  <si>
    <t>EDUCATION</t>
  </si>
  <si>
    <t>ENERGY</t>
  </si>
  <si>
    <t xml:space="preserve">Food insecurity </t>
  </si>
  <si>
    <t>FOOD SECURITY</t>
  </si>
  <si>
    <t>HEALTH</t>
  </si>
  <si>
    <t>PROTECTION</t>
  </si>
  <si>
    <t>Child protection</t>
  </si>
  <si>
    <t>LIVELIHOODS</t>
  </si>
  <si>
    <t>SOCIAL STABILITY</t>
  </si>
  <si>
    <t>Political Participation</t>
  </si>
  <si>
    <t>SHELTER</t>
  </si>
  <si>
    <t>Media</t>
  </si>
  <si>
    <t>Social Protection</t>
  </si>
  <si>
    <t>% of Lebanese chilcren aged 4-19 enrolled in school in 2021</t>
  </si>
  <si>
    <t>MSNA</t>
  </si>
  <si>
    <t>% of deliveries through Cesarian section</t>
  </si>
  <si>
    <t>UNHCR</t>
  </si>
  <si>
    <t>% of households that use some form of contraceptive method</t>
  </si>
  <si>
    <t>Yale Journal of Biology and Medicine</t>
  </si>
  <si>
    <t>% of boys and girls reporting incidents of GBV to GBV IMS in 2021</t>
  </si>
  <si>
    <t>GBV</t>
  </si>
  <si>
    <t>Prevalence of GBV against children</t>
  </si>
  <si>
    <t>GBV IMS 2021 Q3 Report</t>
  </si>
  <si>
    <t>% of married callers to the KAFA GBV hotline in 2020 who were married as children</t>
  </si>
  <si>
    <t>KAFA</t>
  </si>
  <si>
    <t>Ownership of agricultural lands</t>
  </si>
  <si>
    <t>% of agricultural lands owned by women in 2012</t>
  </si>
  <si>
    <t xml:space="preserve">FAO </t>
  </si>
  <si>
    <t>Participation in unions, cooperatives and syndicates</t>
  </si>
  <si>
    <t>Representation in agricultural cooperatives</t>
  </si>
  <si>
    <t>% of women and men members in agricultural cooperatives</t>
  </si>
  <si>
    <t>ILO</t>
  </si>
  <si>
    <t xml:space="preserve">Estimated voter turnout </t>
  </si>
  <si>
    <t>% of women and men who reported they would vote in the 2022 elections</t>
  </si>
  <si>
    <t>Support for independent candidates</t>
  </si>
  <si>
    <t>% of women and men who reported they would vote for independent candidates in the 2022 elections</t>
  </si>
  <si>
    <t xml:space="preserve">Support for political parties </t>
  </si>
  <si>
    <t>% of women and men who report they support an established political party</t>
  </si>
  <si>
    <t>UNDP (Women in Politics report)</t>
  </si>
  <si>
    <t>Government Personal Disability Card (PDC) holders</t>
  </si>
  <si>
    <t xml:space="preserve">% of PDC card holders who are men and women </t>
  </si>
  <si>
    <t>ODI</t>
  </si>
  <si>
    <t>Life expectancy</t>
  </si>
  <si>
    <t>WHO</t>
  </si>
  <si>
    <t>Life expectancy at birth</t>
  </si>
  <si>
    <t>Average life expectancy at birth for men and women</t>
  </si>
  <si>
    <t>Age (Lebanese and non-Lebanese)</t>
  </si>
  <si>
    <t>% of Lebanese men and women 65-69 participating in the labor force in 2019</t>
  </si>
  <si>
    <t>Contributors to the comtributory pension system</t>
  </si>
  <si>
    <t>% of contributors to the pension system who are men and women</t>
  </si>
  <si>
    <t>Sexual harassment in public</t>
  </si>
  <si>
    <t>% of women who had experienced sexual harassment in a public place</t>
  </si>
  <si>
    <t>% of women and men who appeared on talk shows during the October 2019 uprising</t>
  </si>
  <si>
    <t>Representation in talk shows</t>
  </si>
  <si>
    <t xml:space="preserve">Maharat Foundation </t>
  </si>
  <si>
    <t>Hootsuite</t>
  </si>
  <si>
    <t>Social media usage</t>
  </si>
  <si>
    <t>% of women and men Facebook ad audience in 2022</t>
  </si>
  <si>
    <t>% of women and men Youtube ad audience in 2022</t>
  </si>
  <si>
    <t xml:space="preserve">% of women and men Instagram ad audience in 2022 </t>
  </si>
  <si>
    <t>Estimated Facebook users</t>
  </si>
  <si>
    <t>Estimated Youtube users</t>
  </si>
  <si>
    <t>Estimated Instagram users</t>
  </si>
  <si>
    <t>Total social media users</t>
  </si>
  <si>
    <t>% of women and men social media users</t>
  </si>
  <si>
    <t>% of women and men Twitter ad audience in 2021</t>
  </si>
  <si>
    <t>Estimated Twitter users</t>
  </si>
  <si>
    <t>Participation in ministerial government positions since 1943</t>
  </si>
  <si>
    <t>Participation in ministerial government positions in 2021 government</t>
  </si>
  <si>
    <t>% of Lebanese government cabinets since 1943 that have included women</t>
  </si>
  <si>
    <t>% of NPTP applicants and beneficiaries who are women</t>
  </si>
  <si>
    <t>World Bank</t>
  </si>
  <si>
    <t>Representation during the 2022 parliamentary elections</t>
  </si>
  <si>
    <t>% of media appearance and television coverage for women and men political actors during 2022 elections</t>
  </si>
  <si>
    <t>% of social media comments on the accounts of female politicians that constitute gender-based violence in May 2022</t>
  </si>
  <si>
    <t>Online GBV against female politicians</t>
  </si>
  <si>
    <t>CAMEALEON</t>
  </si>
  <si>
    <t>Usage of third party to access cash assistance</t>
  </si>
  <si>
    <t>% of MHH and FHH who used a third-party to withdraw WFP multi-purpose cash assistance in 2020</t>
  </si>
  <si>
    <t>% of male and female MPC recipients who report feeling confident to use ATMs</t>
  </si>
  <si>
    <t>Confidence in using ATMs to access cash assistance</t>
  </si>
  <si>
    <t>Reasons for not seeking out jobs</t>
  </si>
  <si>
    <t xml:space="preserve">% of working-aged Syrian women who reported childcare and domestic duties as the main reason for not seeking out work </t>
  </si>
  <si>
    <t>% of women and men who sustained injuries in the Beirut Port Explosion</t>
  </si>
  <si>
    <t>World Vision</t>
  </si>
  <si>
    <t>% of women and men who died from COVID-19 from February 2020-February 2021</t>
  </si>
  <si>
    <t>Embrace Lebanon</t>
  </si>
  <si>
    <t xml:space="preserve">WFP </t>
  </si>
  <si>
    <t>% women and men WFP cash-based transfer beneficiaries in 2021</t>
  </si>
  <si>
    <t>Total (Syrian and Lebanese)</t>
  </si>
  <si>
    <t>WFP cash-based transfer recipients</t>
  </si>
  <si>
    <t>% of men and women with HIV in 2014</t>
  </si>
  <si>
    <t>UNAIDS</t>
  </si>
  <si>
    <t>Nationality (Lebanese and non-Lebanese)</t>
  </si>
  <si>
    <t>% of LGBTIQ+ respondents reporting borderline or poor food consumption scores</t>
  </si>
  <si>
    <t>LGBTIQ+ (all)</t>
  </si>
  <si>
    <t>% of LGBTIQ+ people who reported no access to formal education in 2021</t>
  </si>
  <si>
    <t>Prevalence of older FHH</t>
  </si>
  <si>
    <t>Home ownership</t>
  </si>
  <si>
    <t>% of Lebanese FHH and MHH who own their homes</t>
  </si>
  <si>
    <t>% of Lebanese FHH and MHH living in apartments/houses/rooms in 2021</t>
  </si>
  <si>
    <t>% of female and male headed households that relied on family and community support as their main source of income</t>
  </si>
  <si>
    <t>Awareness of specialized services</t>
  </si>
  <si>
    <t>% of households aware of psychosocial support for women and girls within 30 minutes of home by respondents' usual form of transportation</t>
  </si>
  <si>
    <t>% of households that use some form of contraceptive method among currently married women in 2009</t>
  </si>
  <si>
    <t>MoPH</t>
  </si>
  <si>
    <t>119/146</t>
  </si>
  <si>
    <t>135/146</t>
  </si>
  <si>
    <t>90/146</t>
  </si>
  <si>
    <t>75/146</t>
  </si>
  <si>
    <t>110/146</t>
  </si>
  <si>
    <t>Population to sex ratio</t>
  </si>
  <si>
    <t>DEMOGRAPHIC DATA</t>
  </si>
  <si>
    <t>% of Syrian households with heads of hosuehold who are 60+</t>
  </si>
  <si>
    <t>% of Lebanese FHH and MHH who are 60+</t>
  </si>
  <si>
    <t>Cash transfer recipients</t>
  </si>
  <si>
    <t>Access and confidence</t>
  </si>
  <si>
    <t>GLOBAL GENDER EQUALITY INDICATORS</t>
  </si>
  <si>
    <t xml:space="preserve">School enrolment </t>
  </si>
  <si>
    <t>Education access</t>
  </si>
  <si>
    <t>UNDP and CAS</t>
  </si>
  <si>
    <t>% of MHH and FHH who use furnace oil for cooking and heating in 2021</t>
  </si>
  <si>
    <t>% of MHH and FHH with less than 6 hours of electricity per day in 2021</t>
  </si>
  <si>
    <t>% of MHH an FHH with access to an electric pwered heater</t>
  </si>
  <si>
    <t>Energy access and usage</t>
  </si>
  <si>
    <t>Access to electricity</t>
  </si>
  <si>
    <t>Access to furnace oil</t>
  </si>
  <si>
    <t>Access to eletric powered heater</t>
  </si>
  <si>
    <t>COVID-19</t>
  </si>
  <si>
    <t>Sexual and Reproductive Health</t>
  </si>
  <si>
    <t>Contraception</t>
  </si>
  <si>
    <t>Cesarian sections</t>
  </si>
  <si>
    <t xml:space="preserve">Injuries in the Beirut Port Explosion </t>
  </si>
  <si>
    <t>Deaths due to the Beirut Port Explosion</t>
  </si>
  <si>
    <t>% of women and men who were killed in the Beirut Port Explosion</t>
  </si>
  <si>
    <t>Deaths from COVID-19</t>
  </si>
  <si>
    <t>Vaccination for COVID-19</t>
  </si>
  <si>
    <t>HIV</t>
  </si>
  <si>
    <t>Mental Health</t>
  </si>
  <si>
    <t>% of women and men callers to the National Emotional Support and Suicide Prevention Hotline in 2021</t>
  </si>
  <si>
    <t>% of callers to the National Emotional Support and Suicide Prevention Hotline who self-identified as LGBTIQ+ in 2021</t>
  </si>
  <si>
    <t xml:space="preserve">Callers to the National Emotional Support and Suicide Prevention Hotline </t>
  </si>
  <si>
    <t>Beirut Port Explosion</t>
  </si>
  <si>
    <t>% of women and men who were vaccinated for COVID-19 as of August 2022</t>
  </si>
  <si>
    <t>Prevalemce of child marriage among GBV survivors</t>
  </si>
  <si>
    <t>Prevalence of child labor among Syrians</t>
  </si>
  <si>
    <t>% of boys and girls engaged in child labor in 2021</t>
  </si>
  <si>
    <t>WASH</t>
  </si>
  <si>
    <t>Voters and voting behavior</t>
  </si>
  <si>
    <t>Historical participation</t>
  </si>
  <si>
    <t>Representation in mainstream media</t>
  </si>
  <si>
    <t>Online GBV</t>
  </si>
  <si>
    <t>MOSA social workers</t>
  </si>
  <si>
    <t>NPTP</t>
  </si>
  <si>
    <t>Personal Disability Cards</t>
  </si>
  <si>
    <t>Pension system</t>
  </si>
  <si>
    <t>NPTP applicants</t>
  </si>
  <si>
    <t>MOSA</t>
  </si>
  <si>
    <t>% of MOSA social workers who are women and men</t>
  </si>
  <si>
    <t>Prevalence of HIV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</si>
</sst>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2"/>
      <color theme="1"/>
      <name val="Calibri"/>
      <family val="2"/>
      <scheme val="minor"/>
    </font>
    <font>
      <sz val="13"/>
      <color theme="1"/>
      <name val="Gill Sans MT"/>
      <family val="2"/>
    </font>
    <font>
      <sz val="15"/>
      <color theme="1"/>
      <name val="Gill Sans MT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Gill Sans MT"/>
      <family val="2"/>
    </font>
    <font>
      <sz val="18"/>
      <color rgb="FF000000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2"/>
      <color rgb="FF000000"/>
      <name val="Gill Sans MT"/>
      <family val="2"/>
    </font>
    <font>
      <sz val="12"/>
      <color theme="0"/>
      <name val="Gill Sans MT"/>
      <family val="2"/>
    </font>
    <font>
      <b/>
      <sz val="12"/>
      <color theme="0"/>
      <name val="Arial Nova"/>
    </font>
    <font>
      <sz val="12"/>
      <color theme="1"/>
      <name val="Arial Nova"/>
    </font>
    <font>
      <sz val="12"/>
      <name val="Arial Nova"/>
    </font>
    <font>
      <u/>
      <sz val="12"/>
      <color theme="10"/>
      <name val="Arial Nova"/>
    </font>
    <font>
      <sz val="11"/>
      <color theme="1"/>
      <name val="Arial Nova"/>
    </font>
    <font>
      <b/>
      <u/>
      <sz val="12"/>
      <color theme="0"/>
      <name val="Arial Nova"/>
    </font>
    <font>
      <i/>
      <sz val="12"/>
      <color theme="1"/>
      <name val="Arial Nova"/>
    </font>
    <font>
      <b/>
      <sz val="12"/>
      <color theme="1"/>
      <name val="Arial Nova"/>
    </font>
    <font>
      <b/>
      <sz val="14"/>
      <color theme="0"/>
      <name val="Arial Nova"/>
    </font>
    <font>
      <b/>
      <u/>
      <sz val="14"/>
      <color theme="0"/>
      <name val="Arial Nova"/>
    </font>
    <font>
      <sz val="14"/>
      <color theme="1"/>
      <name val="Arial Nova"/>
    </font>
    <font>
      <u/>
      <sz val="12"/>
      <color rgb="FF0070C0"/>
      <name val="Arial Nova"/>
    </font>
    <font>
      <sz val="12"/>
      <color rgb="FF000000"/>
      <name val="Arial Nova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ADFFC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CCC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85">
    <xf numFmtId="0" fontId="0" fillId="0" borderId="0" xfId="0"/>
    <xf numFmtId="0" fontId="1" fillId="0" borderId="0" xfId="0" applyFont="1" applyAlignment="1">
      <alignment wrapText="1"/>
    </xf>
    <xf numFmtId="0" fontId="5" fillId="0" borderId="0" xfId="2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9" fontId="7" fillId="9" borderId="4" xfId="0" applyNumberFormat="1" applyFont="1" applyFill="1" applyBorder="1" applyAlignment="1">
      <alignment horizontal="center" wrapText="1"/>
    </xf>
    <xf numFmtId="0" fontId="5" fillId="9" borderId="4" xfId="2" applyFill="1" applyBorder="1" applyAlignment="1">
      <alignment horizontal="left" wrapText="1"/>
    </xf>
    <xf numFmtId="0" fontId="7" fillId="9" borderId="8" xfId="0" applyFont="1" applyFill="1" applyBorder="1" applyAlignment="1">
      <alignment horizontal="left" wrapText="1"/>
    </xf>
    <xf numFmtId="0" fontId="7" fillId="9" borderId="27" xfId="0" applyFont="1" applyFill="1" applyBorder="1" applyAlignment="1">
      <alignment horizontal="center" wrapText="1"/>
    </xf>
    <xf numFmtId="0" fontId="5" fillId="9" borderId="27" xfId="2" applyFill="1" applyBorder="1" applyAlignment="1">
      <alignment horizontal="left" wrapText="1"/>
    </xf>
    <xf numFmtId="0" fontId="7" fillId="9" borderId="24" xfId="0" applyFont="1" applyFill="1" applyBorder="1" applyAlignment="1">
      <alignment horizontal="left" wrapText="1"/>
    </xf>
    <xf numFmtId="9" fontId="7" fillId="0" borderId="2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9" fontId="7" fillId="0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10" fillId="0" borderId="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8" fillId="3" borderId="0" xfId="0" applyFont="1" applyFill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8" borderId="25" xfId="0" applyFont="1" applyFill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wrapText="1"/>
    </xf>
    <xf numFmtId="0" fontId="13" fillId="3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8" borderId="39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9" fontId="13" fillId="0" borderId="1" xfId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9" fontId="13" fillId="0" borderId="6" xfId="1" applyFont="1" applyFill="1" applyBorder="1" applyAlignment="1">
      <alignment horizontal="center" vertical="center" wrapText="1"/>
    </xf>
    <xf numFmtId="9" fontId="13" fillId="0" borderId="9" xfId="1" applyFont="1" applyFill="1" applyBorder="1" applyAlignment="1">
      <alignment horizontal="center" vertical="center" wrapText="1"/>
    </xf>
    <xf numFmtId="9" fontId="13" fillId="0" borderId="0" xfId="1" applyFont="1" applyFill="1" applyBorder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 wrapText="1"/>
    </xf>
    <xf numFmtId="9" fontId="1" fillId="0" borderId="0" xfId="1" applyFont="1" applyFill="1" applyBorder="1" applyAlignment="1">
      <alignment horizontal="center" vertical="center" wrapText="1"/>
    </xf>
    <xf numFmtId="9" fontId="1" fillId="0" borderId="0" xfId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wrapText="1"/>
    </xf>
    <xf numFmtId="9" fontId="13" fillId="0" borderId="38" xfId="1" applyFont="1" applyFill="1" applyBorder="1" applyAlignment="1">
      <alignment horizontal="center" vertical="center" wrapText="1"/>
    </xf>
    <xf numFmtId="0" fontId="15" fillId="0" borderId="38" xfId="2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9" fontId="13" fillId="0" borderId="32" xfId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9" fontId="13" fillId="0" borderId="20" xfId="1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9" fontId="13" fillId="0" borderId="18" xfId="1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9" fontId="13" fillId="0" borderId="6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9" fontId="13" fillId="0" borderId="6" xfId="1" applyFont="1" applyFill="1" applyBorder="1" applyAlignment="1">
      <alignment vertical="center" wrapText="1"/>
    </xf>
    <xf numFmtId="9" fontId="13" fillId="0" borderId="1" xfId="0" applyNumberFormat="1" applyFont="1" applyFill="1" applyBorder="1" applyAlignment="1">
      <alignment vertical="center" wrapText="1"/>
    </xf>
    <xf numFmtId="9" fontId="13" fillId="0" borderId="9" xfId="0" applyNumberFormat="1" applyFont="1" applyFill="1" applyBorder="1" applyAlignment="1">
      <alignment vertical="center" wrapText="1"/>
    </xf>
    <xf numFmtId="164" fontId="13" fillId="0" borderId="38" xfId="3" applyNumberFormat="1" applyFont="1" applyFill="1" applyBorder="1" applyAlignment="1">
      <alignment horizontal="left" vertical="center" wrapText="1"/>
    </xf>
    <xf numFmtId="164" fontId="13" fillId="0" borderId="38" xfId="3" applyNumberFormat="1" applyFont="1" applyFill="1" applyBorder="1" applyAlignment="1">
      <alignment horizontal="center" vertical="center" wrapText="1"/>
    </xf>
    <xf numFmtId="44" fontId="13" fillId="0" borderId="38" xfId="4" applyFont="1" applyFill="1" applyBorder="1" applyAlignment="1">
      <alignment vertical="center" wrapText="1"/>
    </xf>
    <xf numFmtId="44" fontId="13" fillId="0" borderId="38" xfId="4" applyFont="1" applyFill="1" applyBorder="1" applyAlignment="1">
      <alignment horizontal="center" vertical="center" wrapText="1"/>
    </xf>
    <xf numFmtId="9" fontId="13" fillId="0" borderId="38" xfId="1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9" fontId="13" fillId="0" borderId="2" xfId="1" applyFont="1" applyFill="1" applyBorder="1" applyAlignment="1">
      <alignment horizontal="center" vertical="center" wrapText="1"/>
    </xf>
    <xf numFmtId="9" fontId="14" fillId="0" borderId="6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9" fontId="14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38" xfId="3" applyNumberFormat="1" applyFont="1" applyFill="1" applyBorder="1" applyAlignment="1">
      <alignment horizontal="center" vertical="center" wrapText="1"/>
    </xf>
    <xf numFmtId="9" fontId="13" fillId="0" borderId="38" xfId="4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9" fontId="13" fillId="0" borderId="9" xfId="0" applyNumberFormat="1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9" fontId="13" fillId="0" borderId="38" xfId="0" applyNumberFormat="1" applyFont="1" applyFill="1" applyBorder="1" applyAlignment="1">
      <alignment horizontal="center" vertical="center" wrapText="1"/>
    </xf>
    <xf numFmtId="0" fontId="20" fillId="11" borderId="38" xfId="0" applyFont="1" applyFill="1" applyBorder="1" applyAlignment="1">
      <alignment horizontal="center" vertical="center" wrapText="1"/>
    </xf>
    <xf numFmtId="0" fontId="20" fillId="11" borderId="38" xfId="0" applyFont="1" applyFill="1" applyBorder="1" applyAlignment="1">
      <alignment vertical="center" wrapText="1"/>
    </xf>
    <xf numFmtId="9" fontId="20" fillId="13" borderId="38" xfId="1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1" fillId="12" borderId="3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13" fillId="0" borderId="23" xfId="0" applyFont="1" applyFill="1" applyBorder="1" applyAlignment="1">
      <alignment horizontal="left" vertical="center" wrapText="1"/>
    </xf>
    <xf numFmtId="9" fontId="13" fillId="0" borderId="23" xfId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9" fontId="13" fillId="0" borderId="3" xfId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wrapText="1"/>
    </xf>
    <xf numFmtId="9" fontId="13" fillId="0" borderId="32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5" fillId="0" borderId="9" xfId="2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9" fontId="13" fillId="0" borderId="15" xfId="1" applyFont="1" applyFill="1" applyBorder="1" applyAlignment="1">
      <alignment horizontal="center"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39" xfId="0" applyFont="1" applyBorder="1" applyAlignment="1">
      <alignment wrapText="1"/>
    </xf>
    <xf numFmtId="9" fontId="14" fillId="0" borderId="1" xfId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9" fontId="14" fillId="0" borderId="9" xfId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9" fontId="14" fillId="0" borderId="23" xfId="1" applyFont="1" applyFill="1" applyBorder="1" applyAlignment="1">
      <alignment horizontal="center" vertical="center" wrapText="1"/>
    </xf>
    <xf numFmtId="9" fontId="13" fillId="0" borderId="23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0" fontId="13" fillId="0" borderId="6" xfId="0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9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9" fontId="13" fillId="0" borderId="29" xfId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9" fontId="24" fillId="0" borderId="29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9" fontId="24" fillId="0" borderId="2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9" fontId="14" fillId="0" borderId="2" xfId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9" fontId="14" fillId="0" borderId="3" xfId="1" applyFont="1" applyFill="1" applyBorder="1" applyAlignment="1">
      <alignment horizontal="center" vertical="center" wrapText="1"/>
    </xf>
    <xf numFmtId="9" fontId="14" fillId="0" borderId="3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35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center" wrapText="1"/>
    </xf>
    <xf numFmtId="0" fontId="12" fillId="14" borderId="36" xfId="0" applyFont="1" applyFill="1" applyBorder="1" applyAlignment="1">
      <alignment horizontal="center" vertical="center" wrapText="1"/>
    </xf>
    <xf numFmtId="0" fontId="12" fillId="14" borderId="37" xfId="0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 wrapText="1"/>
    </xf>
    <xf numFmtId="0" fontId="12" fillId="14" borderId="40" xfId="0" applyFont="1" applyFill="1" applyBorder="1" applyAlignment="1">
      <alignment horizontal="center" vertical="center" wrapText="1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20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 vertical="center" wrapText="1"/>
    </xf>
    <xf numFmtId="0" fontId="12" fillId="15" borderId="40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 wrapText="1"/>
    </xf>
    <xf numFmtId="0" fontId="12" fillId="14" borderId="32" xfId="0" applyFont="1" applyFill="1" applyBorder="1" applyAlignment="1">
      <alignment horizontal="center" vertical="center" wrapText="1"/>
    </xf>
    <xf numFmtId="0" fontId="12" fillId="14" borderId="33" xfId="0" applyFont="1" applyFill="1" applyBorder="1" applyAlignment="1">
      <alignment horizontal="center" vertical="center" wrapText="1"/>
    </xf>
  </cellXfs>
  <cellStyles count="5">
    <cellStyle name="Comma" xfId="3" builtinId="3"/>
    <cellStyle name="Currency" xfId="4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FF9ED1"/>
      <color rgb="FFF9CAE2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penknowledge.worldbank.org/handle/10986/36512" TargetMode="External"/><Relationship Id="rId117" Type="http://schemas.openxmlformats.org/officeDocument/2006/relationships/hyperlink" Target="https://www.ilo.org/beirut/publications/WCMS_732567/lang--en/index.htm" TargetMode="External"/><Relationship Id="rId21" Type="http://schemas.openxmlformats.org/officeDocument/2006/relationships/hyperlink" Target="https://berghof-foundation.org/library/the-lebanese-national-dialogue-past-and-present-experience-of-consensus-building" TargetMode="External"/><Relationship Id="rId42" Type="http://schemas.openxmlformats.org/officeDocument/2006/relationships/hyperlink" Target="https://www.ilo.org/beirut/publications/WCMS_732567/lang--en/index.htm" TargetMode="External"/><Relationship Id="rId47" Type="http://schemas.openxmlformats.org/officeDocument/2006/relationships/hyperlink" Target="https://www.ilo.org/beirut/publications/WCMS_732567/lang--en/index.htm" TargetMode="External"/><Relationship Id="rId63" Type="http://schemas.openxmlformats.org/officeDocument/2006/relationships/hyperlink" Target="https://www.weforum.org/reports/global-gender-gap-report-2021" TargetMode="External"/><Relationship Id="rId68" Type="http://schemas.openxmlformats.org/officeDocument/2006/relationships/hyperlink" Target="https://www.weforum.org/reports/global-gender-gap-report-2021" TargetMode="External"/><Relationship Id="rId84" Type="http://schemas.openxmlformats.org/officeDocument/2006/relationships/hyperlink" Target="https://promundoglobal.org/resources/international-men-gender-equality-survey-lebanon-summary/" TargetMode="External"/><Relationship Id="rId89" Type="http://schemas.openxmlformats.org/officeDocument/2006/relationships/hyperlink" Target="https://datareportal.com/reports/digital-2022-lebanon" TargetMode="External"/><Relationship Id="rId112" Type="http://schemas.openxmlformats.org/officeDocument/2006/relationships/hyperlink" Target="https://reliefweb.int/report/lebanon/vasyr-2021-vulnerability-assessment-syrian-refugees-lebanon" TargetMode="External"/><Relationship Id="rId16" Type="http://schemas.openxmlformats.org/officeDocument/2006/relationships/hyperlink" Target="https://www.lb.undp.org/content/lebanon/en/home/library/democratic_governance/Women-in-Municipal-Elections-2016.html" TargetMode="External"/><Relationship Id="rId107" Type="http://schemas.openxmlformats.org/officeDocument/2006/relationships/hyperlink" Target="https://reliefweb.int/report/lebanon/vasyr-2021-vulnerability-assessment-syrian-refugees-lebanon" TargetMode="External"/><Relationship Id="rId11" Type="http://schemas.openxmlformats.org/officeDocument/2006/relationships/hyperlink" Target="https://www.worldvaluessurvey.org/WVSOnline.jsp" TargetMode="External"/><Relationship Id="rId32" Type="http://schemas.openxmlformats.org/officeDocument/2006/relationships/hyperlink" Target="https://oi-files-d8-prod.s3.eu-west-2.amazonaws.com/s3fs-public/2021-07/Research%20Report%20-%20Queer%20Community%20in%20Crisis.pdf" TargetMode="External"/><Relationship Id="rId37" Type="http://schemas.openxmlformats.org/officeDocument/2006/relationships/hyperlink" Target="https://reliefweb.int/report/lebanon/vasyr-2021-vulnerability-assessment-syrian-refugees-lebanon" TargetMode="External"/><Relationship Id="rId53" Type="http://schemas.openxmlformats.org/officeDocument/2006/relationships/hyperlink" Target="https://cdn-5e344ff7f911c80ca0df760f.closte.com/wp-content/uploads/sites/87/2022/02/YALLA-CARE-Report-2021-Edited.pdf" TargetMode="External"/><Relationship Id="rId58" Type="http://schemas.openxmlformats.org/officeDocument/2006/relationships/hyperlink" Target="https://lebanon.unfpa.org/en/publications/country-brief-%E2%80%93-violence-against-women-time-covid-19-lebanon-2020" TargetMode="External"/><Relationship Id="rId74" Type="http://schemas.openxmlformats.org/officeDocument/2006/relationships/hyperlink" Target="http://www.cas.gov.lb/index.php/latest-news-en/201-child-labour" TargetMode="External"/><Relationship Id="rId79" Type="http://schemas.openxmlformats.org/officeDocument/2006/relationships/hyperlink" Target="https://www.fao.org/3/CB3025EN/cb3025en.pdf" TargetMode="External"/><Relationship Id="rId102" Type="http://schemas.openxmlformats.org/officeDocument/2006/relationships/hyperlink" Target="https://www.lb.undp.org/content/lebanon/en/home/library/the-life-of-women-and-men-in-lebanon--a-statistical-portrait.html" TargetMode="External"/><Relationship Id="rId5" Type="http://schemas.openxmlformats.org/officeDocument/2006/relationships/hyperlink" Target="https://promundoglobal.org/resources/international-men-gender-equality-survey-lebanon-summary/" TargetMode="External"/><Relationship Id="rId90" Type="http://schemas.openxmlformats.org/officeDocument/2006/relationships/hyperlink" Target="https://datareportal.com/reports/digital-2021-lebanon" TargetMode="External"/><Relationship Id="rId95" Type="http://schemas.openxmlformats.org/officeDocument/2006/relationships/hyperlink" Target="https://impact.cib.gov.lb/home?dashboardName=vaccine&amp;subsection=statistics" TargetMode="External"/><Relationship Id="rId22" Type="http://schemas.openxmlformats.org/officeDocument/2006/relationships/hyperlink" Target="https://arabstates.unwomen.org/en/news/stories/2021/09/un-women-statement-in-response-to-womens-representation-in-new-lebanese-cabinet" TargetMode="External"/><Relationship Id="rId27" Type="http://schemas.openxmlformats.org/officeDocument/2006/relationships/hyperlink" Target="https://reliefweb.int/report/lebanon/vasyr-2021-vulnerability-assessment-syrian-refugees-lebanon" TargetMode="External"/><Relationship Id="rId43" Type="http://schemas.openxmlformats.org/officeDocument/2006/relationships/hyperlink" Target="https://www.ilo.org/beirut/publications/WCMS_732567/lang--en/index.htm" TargetMode="External"/><Relationship Id="rId48" Type="http://schemas.openxmlformats.org/officeDocument/2006/relationships/hyperlink" Target="https://www.ilo.org/beirut/publications/WCMS_732567/lang--en/index.htm" TargetMode="External"/><Relationship Id="rId64" Type="http://schemas.openxmlformats.org/officeDocument/2006/relationships/hyperlink" Target="https://www.weforum.org/reports/global-gender-gap-report-2021" TargetMode="External"/><Relationship Id="rId69" Type="http://schemas.openxmlformats.org/officeDocument/2006/relationships/hyperlink" Target="http://www.cas.gov.lb/index.php/latest-news-en/201-child-labour" TargetMode="External"/><Relationship Id="rId113" Type="http://schemas.openxmlformats.org/officeDocument/2006/relationships/hyperlink" Target="https://reliefweb.int/report/lebanon/vasyr-2021-vulnerability-assessment-syrian-refugees-lebanon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s://www.ilo.org/wcmsp5/groups/public/---arabstates/---ro-beirut/documents/publication/wcms_644724.pdf" TargetMode="External"/><Relationship Id="rId85" Type="http://schemas.openxmlformats.org/officeDocument/2006/relationships/hyperlink" Target="https://www.undp.org/lebanon/publications/media-trends-time-change" TargetMode="External"/><Relationship Id="rId12" Type="http://schemas.openxmlformats.org/officeDocument/2006/relationships/hyperlink" Target="https://openknowledge.worldbank.org/handle/10986/36512" TargetMode="External"/><Relationship Id="rId17" Type="http://schemas.openxmlformats.org/officeDocument/2006/relationships/hyperlink" Target="https://arabstates.unwomen.org/en/digital-library/publications/2020/02/pursuing-equality-in-representation-in-lebanon-2018-elections" TargetMode="External"/><Relationship Id="rId33" Type="http://schemas.openxmlformats.org/officeDocument/2006/relationships/hyperlink" Target="https://reliefweb.int/report/lebanon/vasyr-2021-vulnerability-assessment-syrian-refugees-lebanon" TargetMode="External"/><Relationship Id="rId38" Type="http://schemas.openxmlformats.org/officeDocument/2006/relationships/hyperlink" Target="https://arabstates.unwomen.org/en/digital-library/publications/2021/03/fraught-but-fruitful-risks-opportunities-and-shifting-gender-roles" TargetMode="External"/><Relationship Id="rId59" Type="http://schemas.openxmlformats.org/officeDocument/2006/relationships/hyperlink" Target="https://lebanon.unfpa.org/en/publications/country-brief-%E2%80%93-violence-against-women-time-covid-19-lebanon-2020" TargetMode="External"/><Relationship Id="rId103" Type="http://schemas.openxmlformats.org/officeDocument/2006/relationships/hyperlink" Target="https://www.lb.undp.org/content/lebanon/en/home/library/the-life-of-women-and-men-in-lebanon--a-statistical-portrait.html" TargetMode="External"/><Relationship Id="rId108" Type="http://schemas.openxmlformats.org/officeDocument/2006/relationships/hyperlink" Target="https://reliefweb.int/report/lebanon/vasyr-2021-vulnerability-assessment-syrian-refugees-lebanon" TargetMode="External"/><Relationship Id="rId54" Type="http://schemas.openxmlformats.org/officeDocument/2006/relationships/hyperlink" Target="https://oi-files-d8-prod.s3.eu-west-2.amazonaws.com/s3fs-public/2021-07/Research%20Report%20-%20Queer%20Community%20in%20Crisis.pdf" TargetMode="External"/><Relationship Id="rId70" Type="http://schemas.openxmlformats.org/officeDocument/2006/relationships/hyperlink" Target="http://www.cas.gov.lb/index.php/latest-news-en/201-child-labour" TargetMode="External"/><Relationship Id="rId75" Type="http://schemas.openxmlformats.org/officeDocument/2006/relationships/hyperlink" Target="http://www.cas.gov.lb/index.php/latest-news-en/201-child-labour" TargetMode="External"/><Relationship Id="rId91" Type="http://schemas.openxmlformats.org/officeDocument/2006/relationships/hyperlink" Target="https://maharatfoundation.org/en/MeTooReport_VAWP" TargetMode="External"/><Relationship Id="rId96" Type="http://schemas.openxmlformats.org/officeDocument/2006/relationships/hyperlink" Target="https://reliefweb.int/report/lebanon/vasyr-2021-vulnerability-assessment-syrian-refugees-lebanon" TargetMode="External"/><Relationship Id="rId1" Type="http://schemas.openxmlformats.org/officeDocument/2006/relationships/hyperlink" Target="https://www.lb.undp.org/content/lebanon/en/home/library/the-life-of-women-and-men-in-lebanon--a-statistical-portrait.html" TargetMode="External"/><Relationship Id="rId6" Type="http://schemas.openxmlformats.org/officeDocument/2006/relationships/hyperlink" Target="https://www.ilo.org/beirut/publications/WCMS_732567/lang--en/index.htm" TargetMode="External"/><Relationship Id="rId23" Type="http://schemas.openxmlformats.org/officeDocument/2006/relationships/hyperlink" Target="https://arabstates.unfpa.org/sites/default/files/pub-pdf/UNFPA%20-%20Lebanon%20WEB_0.pdf" TargetMode="External"/><Relationship Id="rId28" Type="http://schemas.openxmlformats.org/officeDocument/2006/relationships/hyperlink" Target="https://cdn-5e344ff7f911c80ca0df760f.closte.com/wp-content/uploads/sites/87/2022/02/YALLA-CARE-Report-2021-Edited.pdf" TargetMode="External"/><Relationship Id="rId49" Type="http://schemas.openxmlformats.org/officeDocument/2006/relationships/hyperlink" Target="https://www.ilo.org/beirut/publications/WCMS_732567/lang--en/index.htm" TargetMode="External"/><Relationship Id="rId114" Type="http://schemas.openxmlformats.org/officeDocument/2006/relationships/hyperlink" Target="https://reliefweb.int/report/lebanon/vasyr-2021-vulnerability-assessment-syrian-refugees-lebanon" TargetMode="External"/><Relationship Id="rId10" Type="http://schemas.openxmlformats.org/officeDocument/2006/relationships/hyperlink" Target="https://arabstates.unwomen.org/en/digital-library/publications/2021/03/fraught-but-fruitful-risks-opportunities-and-shifting-gender-roles" TargetMode="External"/><Relationship Id="rId31" Type="http://schemas.openxmlformats.org/officeDocument/2006/relationships/hyperlink" Target="https://promundoglobal.org/resources/international-men-gender-equality-survey-lebanon-summary/" TargetMode="External"/><Relationship Id="rId44" Type="http://schemas.openxmlformats.org/officeDocument/2006/relationships/hyperlink" Target="https://www.ilo.org/beirut/publications/WCMS_732567/lang--en/index.htm" TargetMode="External"/><Relationship Id="rId52" Type="http://schemas.openxmlformats.org/officeDocument/2006/relationships/hyperlink" Target="https://www.ilo.org/beirut/publications/WCMS_732567/lang--en/index.htm" TargetMode="External"/><Relationship Id="rId60" Type="http://schemas.openxmlformats.org/officeDocument/2006/relationships/hyperlink" Target="https://openknowledge.worldbank.org/handle/10986/29510" TargetMode="External"/><Relationship Id="rId65" Type="http://schemas.openxmlformats.org/officeDocument/2006/relationships/hyperlink" Target="https://www.weforum.org/reports/global-gender-gap-report-2021" TargetMode="External"/><Relationship Id="rId73" Type="http://schemas.openxmlformats.org/officeDocument/2006/relationships/hyperlink" Target="http://www.cas.gov.lb/index.php/latest-news-en/201-child-labour" TargetMode="External"/><Relationship Id="rId78" Type="http://schemas.openxmlformats.org/officeDocument/2006/relationships/hyperlink" Target="https://pubmed.ncbi.nlm.nih.gov/25191143/" TargetMode="External"/><Relationship Id="rId81" Type="http://schemas.openxmlformats.org/officeDocument/2006/relationships/hyperlink" Target="https://www.who.int/countries/lbn/" TargetMode="External"/><Relationship Id="rId86" Type="http://schemas.openxmlformats.org/officeDocument/2006/relationships/hyperlink" Target="https://datareportal.com/reports/digital-2022-lebanon" TargetMode="External"/><Relationship Id="rId94" Type="http://schemas.openxmlformats.org/officeDocument/2006/relationships/hyperlink" Target="http://srhhivlinkages.org/wp-content/uploads/Lebanon_HIVSRHRLinkagesInfographicSnapshot_EN_final.pdf" TargetMode="External"/><Relationship Id="rId99" Type="http://schemas.openxmlformats.org/officeDocument/2006/relationships/hyperlink" Target="https://www.lb.undp.org/content/lebanon/en/home/library/the-life-of-women-and-men-in-lebanon--a-statistical-portrait.html" TargetMode="External"/><Relationship Id="rId101" Type="http://schemas.openxmlformats.org/officeDocument/2006/relationships/hyperlink" Target="https://www.lb.undp.org/content/lebanon/en/home/library/the-life-of-women-and-men-in-lebanon--a-statistical-portrait.html" TargetMode="External"/><Relationship Id="rId4" Type="http://schemas.openxmlformats.org/officeDocument/2006/relationships/hyperlink" Target="https://lebanon.unfpa.org/en/publications/country-brief-%E2%80%93-violence-against-women-time-covid-19-lebanon-2020" TargetMode="External"/><Relationship Id="rId9" Type="http://schemas.openxmlformats.org/officeDocument/2006/relationships/hyperlink" Target="https://openknowledge.worldbank.org/handle/10986/36512" TargetMode="External"/><Relationship Id="rId13" Type="http://schemas.openxmlformats.org/officeDocument/2006/relationships/hyperlink" Target="https://arabstates.unwomen.org/en/digital-library/publications/2021/10/the-european-union-sector-specific-gender-analysis-an-in-depth-sectoral-examination" TargetMode="External"/><Relationship Id="rId18" Type="http://schemas.openxmlformats.org/officeDocument/2006/relationships/hyperlink" Target="https://hivos.org/assets/2021/02/Unions-and-Syndicates-.pdf" TargetMode="External"/><Relationship Id="rId39" Type="http://schemas.openxmlformats.org/officeDocument/2006/relationships/hyperlink" Target="https://arabstates.unwomen.org/en/digital-library/publications/2022/01/justice-for-me-is-living-free-and-as-a-human-being" TargetMode="External"/><Relationship Id="rId109" Type="http://schemas.openxmlformats.org/officeDocument/2006/relationships/hyperlink" Target="https://reliefweb.int/report/lebanon/vasyr-2021-vulnerability-assessment-syrian-refugees-lebanon" TargetMode="External"/><Relationship Id="rId34" Type="http://schemas.openxmlformats.org/officeDocument/2006/relationships/hyperlink" Target="https://reliefweb.int/report/lebanon/vasyr-2021-vulnerability-assessment-syrian-refugees-lebanon" TargetMode="External"/><Relationship Id="rId50" Type="http://schemas.openxmlformats.org/officeDocument/2006/relationships/hyperlink" Target="https://www.ilo.org/beirut/publications/WCMS_732567/lang--en/index.htm" TargetMode="External"/><Relationship Id="rId55" Type="http://schemas.openxmlformats.org/officeDocument/2006/relationships/hyperlink" Target="https://oi-files-d8-prod.s3.eu-west-2.amazonaws.com/s3fs-public/2021-07/Research%20Report%20-%20Queer%20Community%20in%20Crisis.pdf" TargetMode="External"/><Relationship Id="rId76" Type="http://schemas.openxmlformats.org/officeDocument/2006/relationships/hyperlink" Target="http://www.cas.gov.lb/index.php/latest-news-en/201-child-labour" TargetMode="External"/><Relationship Id="rId97" Type="http://schemas.openxmlformats.org/officeDocument/2006/relationships/hyperlink" Target="https://www.lb.undp.org/content/lebanon/en/home/library/the-life-of-women-and-men-in-lebanon--a-statistical-portrait.html" TargetMode="External"/><Relationship Id="rId104" Type="http://schemas.openxmlformats.org/officeDocument/2006/relationships/hyperlink" Target="https://reliefweb.int/report/lebanon/vasyr-2021-vulnerability-assessment-syrian-refugees-lebanon" TargetMode="External"/><Relationship Id="rId7" Type="http://schemas.openxmlformats.org/officeDocument/2006/relationships/hyperlink" Target="https://promundoglobal.org/resources/international-men-gender-equality-survey-lebanon-summary/" TargetMode="External"/><Relationship Id="rId71" Type="http://schemas.openxmlformats.org/officeDocument/2006/relationships/hyperlink" Target="http://www.cas.gov.lb/index.php/latest-news-en/201-child-labour" TargetMode="External"/><Relationship Id="rId92" Type="http://schemas.openxmlformats.org/officeDocument/2006/relationships/hyperlink" Target="https://arabstates.unwomen.org/en/digital-library/publications/2020/04/gender-alert-on-covid-19-lebanon" TargetMode="External"/><Relationship Id="rId2" Type="http://schemas.openxmlformats.org/officeDocument/2006/relationships/hyperlink" Target="https://www.weforum.org/reports/global-gender-gap-report-2021" TargetMode="External"/><Relationship Id="rId29" Type="http://schemas.openxmlformats.org/officeDocument/2006/relationships/hyperlink" Target="https://promundoglobal.org/resources/international-men-gender-equality-survey-lebanon-summary/" TargetMode="External"/><Relationship Id="rId24" Type="http://schemas.openxmlformats.org/officeDocument/2006/relationships/hyperlink" Target="https://openknowledge.worldbank.org/handle/10986/36512" TargetMode="External"/><Relationship Id="rId40" Type="http://schemas.openxmlformats.org/officeDocument/2006/relationships/hyperlink" Target="https://arabstates.unwomen.org/en/digital-library/publications/2022/01/justice-for-me-is-living-free-and-as-a-human-being" TargetMode="External"/><Relationship Id="rId45" Type="http://schemas.openxmlformats.org/officeDocument/2006/relationships/hyperlink" Target="https://www.ilo.org/beirut/publications/WCMS_732567/lang--en/index.htm" TargetMode="External"/><Relationship Id="rId66" Type="http://schemas.openxmlformats.org/officeDocument/2006/relationships/hyperlink" Target="https://www.weforum.org/reports/global-gender-gap-report-2021" TargetMode="External"/><Relationship Id="rId87" Type="http://schemas.openxmlformats.org/officeDocument/2006/relationships/hyperlink" Target="https://datareportal.com/reports/digital-2022-lebanon" TargetMode="External"/><Relationship Id="rId110" Type="http://schemas.openxmlformats.org/officeDocument/2006/relationships/hyperlink" Target="https://reliefweb.int/report/lebanon/vasyr-2021-vulnerability-assessment-syrian-refugees-lebanon" TargetMode="External"/><Relationship Id="rId115" Type="http://schemas.openxmlformats.org/officeDocument/2006/relationships/hyperlink" Target="https://reliefweb.int/report/lebanon/vasyr-2021-vulnerability-assessment-syrian-refugees-lebanon" TargetMode="External"/><Relationship Id="rId61" Type="http://schemas.openxmlformats.org/officeDocument/2006/relationships/hyperlink" Target="https://www.weforum.org/reports/global-gender-gap-report-2021" TargetMode="External"/><Relationship Id="rId82" Type="http://schemas.openxmlformats.org/officeDocument/2006/relationships/hyperlink" Target="https://odi.org/en/publications/social-protection-in-lebanon-a-review-of-social-assistance/" TargetMode="External"/><Relationship Id="rId19" Type="http://schemas.openxmlformats.org/officeDocument/2006/relationships/hyperlink" Target="https://hivos.org/assets/2021/02/Unions-and-Syndicates-.pdf" TargetMode="External"/><Relationship Id="rId14" Type="http://schemas.openxmlformats.org/officeDocument/2006/relationships/hyperlink" Target="https://arabstates.unwomen.org/en/digital-library/publications/2021/10/the-european-union-sector-specific-gender-analysis-an-in-depth-sectoral-examination" TargetMode="External"/><Relationship Id="rId30" Type="http://schemas.openxmlformats.org/officeDocument/2006/relationships/hyperlink" Target="https://arabstates.unwomen.org/en/digital-library/publications/2022/01/justice-for-me-is-living-free-and-as-a-human-being" TargetMode="External"/><Relationship Id="rId35" Type="http://schemas.openxmlformats.org/officeDocument/2006/relationships/hyperlink" Target="https://www.arabnews.com/node/2043931/middle-east" TargetMode="External"/><Relationship Id="rId56" Type="http://schemas.openxmlformats.org/officeDocument/2006/relationships/hyperlink" Target="https://arabstates.unwomen.org/en/digital-library/publications/2021/10/the-european-union-sector-specific-gender-analysis-an-in-depth-sectoral-examination" TargetMode="External"/><Relationship Id="rId77" Type="http://schemas.openxmlformats.org/officeDocument/2006/relationships/hyperlink" Target="http://www.cas.gov.lb/index.php/latest-news-en/201-child-labour" TargetMode="External"/><Relationship Id="rId100" Type="http://schemas.openxmlformats.org/officeDocument/2006/relationships/hyperlink" Target="https://www.lb.undp.org/content/lebanon/en/home/library/the-life-of-women-and-men-in-lebanon--a-statistical-portrait.html" TargetMode="External"/><Relationship Id="rId105" Type="http://schemas.openxmlformats.org/officeDocument/2006/relationships/hyperlink" Target="https://reliefweb.int/report/lebanon/vasyr-2021-vulnerability-assessment-syrian-refugees-lebanon" TargetMode="External"/><Relationship Id="rId8" Type="http://schemas.openxmlformats.org/officeDocument/2006/relationships/hyperlink" Target="https://promundoglobal.org/resources/international-men-gender-equality-survey-lebanon-summary/" TargetMode="External"/><Relationship Id="rId51" Type="http://schemas.openxmlformats.org/officeDocument/2006/relationships/hyperlink" Target="https://www.ilo.org/beirut/publications/WCMS_732567/lang--en/index.htm" TargetMode="External"/><Relationship Id="rId72" Type="http://schemas.openxmlformats.org/officeDocument/2006/relationships/hyperlink" Target="http://www.cas.gov.lb/index.php/latest-news-en/201-child-labour" TargetMode="External"/><Relationship Id="rId93" Type="http://schemas.openxmlformats.org/officeDocument/2006/relationships/hyperlink" Target="https://docs.wfp.org/api/documents/WFP-0000137877/download/" TargetMode="External"/><Relationship Id="rId98" Type="http://schemas.openxmlformats.org/officeDocument/2006/relationships/hyperlink" Target="https://www.lb.undp.org/content/lebanon/en/home/library/the-life-of-women-and-men-in-lebanon--a-statistical-portrait.html" TargetMode="External"/><Relationship Id="rId3" Type="http://schemas.openxmlformats.org/officeDocument/2006/relationships/hyperlink" Target="https://www.weforum.org/reports/global-gender-gap-report-2021" TargetMode="External"/><Relationship Id="rId25" Type="http://schemas.openxmlformats.org/officeDocument/2006/relationships/hyperlink" Target="https://openknowledge.worldbank.org/handle/10986/36512" TargetMode="External"/><Relationship Id="rId46" Type="http://schemas.openxmlformats.org/officeDocument/2006/relationships/hyperlink" Target="https://www.ilo.org/beirut/publications/WCMS_732567/lang--en/index.htm" TargetMode="External"/><Relationship Id="rId67" Type="http://schemas.openxmlformats.org/officeDocument/2006/relationships/hyperlink" Target="https://www.weforum.org/reports/global-gender-gap-report-2021" TargetMode="External"/><Relationship Id="rId116" Type="http://schemas.openxmlformats.org/officeDocument/2006/relationships/hyperlink" Target="https://arabstates.unwomen.org/en/digital-library/publications/2020/10/rapid-gender-analysis-of-the-beirut-port-explosion" TargetMode="External"/><Relationship Id="rId20" Type="http://schemas.openxmlformats.org/officeDocument/2006/relationships/hyperlink" Target="https://giwps.georgetown.edu/wp-content/uploads/2019/08/Women%E2%80%99s-Participation-in-Informal-Peace-Processes-.pdf" TargetMode="External"/><Relationship Id="rId41" Type="http://schemas.openxmlformats.org/officeDocument/2006/relationships/hyperlink" Target="https://www.ilo.org/beirut/publications/WCMS_732567/lang--en/index.htm" TargetMode="External"/><Relationship Id="rId62" Type="http://schemas.openxmlformats.org/officeDocument/2006/relationships/hyperlink" Target="https://www.weforum.org/reports/global-gender-gap-report-2021" TargetMode="External"/><Relationship Id="rId83" Type="http://schemas.openxmlformats.org/officeDocument/2006/relationships/hyperlink" Target="https://www.social-protection.org/gimi/RessourcePDF.action?id=15263" TargetMode="External"/><Relationship Id="rId88" Type="http://schemas.openxmlformats.org/officeDocument/2006/relationships/hyperlink" Target="https://datareportal.com/reports/digital-2022-lebanon" TargetMode="External"/><Relationship Id="rId111" Type="http://schemas.openxmlformats.org/officeDocument/2006/relationships/hyperlink" Target="https://reliefweb.int/report/lebanon/vasyr-2021-vulnerability-assessment-syrian-refugees-lebanon" TargetMode="External"/><Relationship Id="rId15" Type="http://schemas.openxmlformats.org/officeDocument/2006/relationships/hyperlink" Target="https://www.lb.undp.org/content/lebanon/en/home/library/democratic_governance/Women-in-Municipal-Elections-2016.html" TargetMode="External"/><Relationship Id="rId36" Type="http://schemas.openxmlformats.org/officeDocument/2006/relationships/hyperlink" Target="https://reliefweb.int/report/lebanon/vasyr-2021-vulnerability-assessment-syrian-refugees-lebanon" TargetMode="External"/><Relationship Id="rId57" Type="http://schemas.openxmlformats.org/officeDocument/2006/relationships/hyperlink" Target="https://arabstates.unwomen.org/en/digital-library/publications/2021/10/the-european-union-sector-specific-gender-analysis-an-in-depth-sectoral-examination" TargetMode="External"/><Relationship Id="rId106" Type="http://schemas.openxmlformats.org/officeDocument/2006/relationships/hyperlink" Target="https://reliefweb.int/report/lebanon/vasyr-2021-vulnerability-assessment-syrian-refugees-leban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03000-C238-8344-8BC1-740259026A77}">
  <dimension ref="A1:AB468"/>
  <sheetViews>
    <sheetView tabSelected="1" zoomScale="80" zoomScaleNormal="80" workbookViewId="0">
      <pane ySplit="1" topLeftCell="A2" activePane="bottomLeft" state="frozen"/>
      <selection pane="bottomLeft" activeCell="D180" sqref="D180"/>
    </sheetView>
  </sheetViews>
  <sheetFormatPr baseColWidth="10" defaultColWidth="44.1640625" defaultRowHeight="17" x14ac:dyDescent="0.2"/>
  <cols>
    <col min="1" max="1" width="27.5" style="17" customWidth="1"/>
    <col min="2" max="2" width="40" style="88" customWidth="1"/>
    <col min="3" max="3" width="36.6640625" style="88" customWidth="1"/>
    <col min="4" max="4" width="70" style="88" customWidth="1"/>
    <col min="5" max="5" width="20.83203125" style="98" customWidth="1"/>
    <col min="6" max="6" width="21.1640625" style="110" customWidth="1"/>
    <col min="7" max="7" width="16.1640625" style="110" customWidth="1"/>
    <col min="8" max="8" width="44.6640625" style="110" customWidth="1"/>
    <col min="9" max="9" width="21.6640625" style="110" customWidth="1"/>
    <col min="10" max="10" width="85.5" style="1" hidden="1" customWidth="1"/>
    <col min="11" max="11" width="115.83203125" style="1" hidden="1" customWidth="1"/>
    <col min="12" max="12" width="118.33203125" style="1" customWidth="1"/>
    <col min="13" max="16384" width="44.1640625" style="1"/>
  </cols>
  <sheetData>
    <row r="1" spans="1:28" s="172" customFormat="1" ht="19" thickBot="1" x14ac:dyDescent="0.25">
      <c r="A1" s="166" t="s">
        <v>23</v>
      </c>
      <c r="B1" s="167" t="s">
        <v>28</v>
      </c>
      <c r="C1" s="167" t="s">
        <v>30</v>
      </c>
      <c r="D1" s="167" t="s">
        <v>25</v>
      </c>
      <c r="E1" s="168" t="s">
        <v>57</v>
      </c>
      <c r="F1" s="169" t="s">
        <v>0</v>
      </c>
      <c r="G1" s="169" t="s">
        <v>1</v>
      </c>
      <c r="H1" s="170" t="s">
        <v>2</v>
      </c>
      <c r="I1" s="170" t="s">
        <v>3</v>
      </c>
      <c r="J1" s="171" t="s">
        <v>4</v>
      </c>
      <c r="K1" s="171" t="s">
        <v>5</v>
      </c>
    </row>
    <row r="2" spans="1:28" s="76" customFormat="1" ht="21" customHeight="1" thickBot="1" x14ac:dyDescent="0.25">
      <c r="A2" s="260" t="s">
        <v>444</v>
      </c>
      <c r="B2" s="261"/>
      <c r="C2" s="261"/>
      <c r="D2" s="261"/>
      <c r="E2" s="261"/>
      <c r="F2" s="261"/>
      <c r="G2" s="261"/>
      <c r="H2" s="261"/>
      <c r="I2" s="262"/>
      <c r="J2" s="135"/>
      <c r="K2" s="77" t="s">
        <v>6</v>
      </c>
    </row>
    <row r="3" spans="1:28" s="76" customFormat="1" ht="16" x14ac:dyDescent="0.2">
      <c r="A3" s="136"/>
      <c r="B3" s="136" t="s">
        <v>294</v>
      </c>
      <c r="C3" s="136" t="s">
        <v>26</v>
      </c>
      <c r="D3" s="137" t="s">
        <v>27</v>
      </c>
      <c r="E3" s="138" t="s">
        <v>433</v>
      </c>
      <c r="F3" s="139"/>
      <c r="G3" s="140"/>
      <c r="H3" s="141" t="s">
        <v>7</v>
      </c>
      <c r="I3" s="142">
        <v>2022</v>
      </c>
      <c r="J3" s="44"/>
      <c r="K3" s="77"/>
    </row>
    <row r="4" spans="1:28" s="76" customFormat="1" ht="16" x14ac:dyDescent="0.2">
      <c r="A4" s="78"/>
      <c r="B4" s="78"/>
      <c r="C4" s="78"/>
      <c r="D4" s="82" t="s">
        <v>264</v>
      </c>
      <c r="E4" s="90">
        <v>0.63800000000000001</v>
      </c>
      <c r="F4" s="102"/>
      <c r="G4" s="100"/>
      <c r="H4" s="101" t="s">
        <v>7</v>
      </c>
      <c r="I4" s="102">
        <v>2022</v>
      </c>
      <c r="J4" s="44"/>
      <c r="K4" s="77"/>
    </row>
    <row r="5" spans="1:28" s="76" customFormat="1" ht="16" x14ac:dyDescent="0.2">
      <c r="A5" s="78"/>
      <c r="B5" s="78" t="s">
        <v>295</v>
      </c>
      <c r="C5" s="78" t="s">
        <v>26</v>
      </c>
      <c r="D5" s="82" t="s">
        <v>27</v>
      </c>
      <c r="E5" s="89" t="s">
        <v>434</v>
      </c>
      <c r="F5" s="102"/>
      <c r="G5" s="100"/>
      <c r="H5" s="101" t="s">
        <v>7</v>
      </c>
      <c r="I5" s="102">
        <v>2022</v>
      </c>
      <c r="J5" s="44"/>
      <c r="K5" s="77"/>
    </row>
    <row r="6" spans="1:28" s="76" customFormat="1" ht="16" x14ac:dyDescent="0.2">
      <c r="A6" s="78"/>
      <c r="B6" s="78"/>
      <c r="C6" s="78"/>
      <c r="D6" s="82" t="s">
        <v>264</v>
      </c>
      <c r="E6" s="91">
        <v>0.49</v>
      </c>
      <c r="F6" s="99"/>
      <c r="G6" s="99"/>
      <c r="H6" s="101" t="s">
        <v>7</v>
      </c>
      <c r="I6" s="102">
        <v>2022</v>
      </c>
      <c r="J6" s="44"/>
      <c r="K6" s="77"/>
    </row>
    <row r="7" spans="1:28" s="76" customFormat="1" ht="16" x14ac:dyDescent="0.2">
      <c r="A7" s="78"/>
      <c r="B7" s="78" t="s">
        <v>296</v>
      </c>
      <c r="C7" s="78" t="s">
        <v>26</v>
      </c>
      <c r="D7" s="82" t="s">
        <v>27</v>
      </c>
      <c r="E7" s="89" t="s">
        <v>435</v>
      </c>
      <c r="F7" s="102"/>
      <c r="G7" s="100"/>
      <c r="H7" s="101" t="s">
        <v>7</v>
      </c>
      <c r="I7" s="102">
        <v>2022</v>
      </c>
      <c r="J7" s="44"/>
      <c r="K7" s="77"/>
    </row>
    <row r="8" spans="1:28" s="76" customFormat="1" ht="16" x14ac:dyDescent="0.2">
      <c r="A8" s="78"/>
      <c r="B8" s="78"/>
      <c r="C8" s="78"/>
      <c r="D8" s="82" t="s">
        <v>264</v>
      </c>
      <c r="E8" s="90">
        <v>0.98</v>
      </c>
      <c r="F8" s="102"/>
      <c r="G8" s="100"/>
      <c r="H8" s="101" t="s">
        <v>7</v>
      </c>
      <c r="I8" s="102">
        <v>2022</v>
      </c>
      <c r="J8" s="44"/>
      <c r="K8" s="77"/>
    </row>
    <row r="9" spans="1:28" s="76" customFormat="1" ht="16" x14ac:dyDescent="0.2">
      <c r="A9" s="78"/>
      <c r="B9" s="78" t="s">
        <v>297</v>
      </c>
      <c r="C9" s="78" t="s">
        <v>26</v>
      </c>
      <c r="D9" s="82" t="s">
        <v>27</v>
      </c>
      <c r="E9" s="89" t="s">
        <v>436</v>
      </c>
      <c r="F9" s="102"/>
      <c r="G9" s="100"/>
      <c r="H9" s="101" t="s">
        <v>7</v>
      </c>
      <c r="I9" s="102">
        <v>2022</v>
      </c>
      <c r="J9" s="44"/>
      <c r="K9" s="77"/>
    </row>
    <row r="10" spans="1:28" s="76" customFormat="1" ht="16" x14ac:dyDescent="0.2">
      <c r="A10" s="78"/>
      <c r="B10" s="78"/>
      <c r="C10" s="78"/>
      <c r="D10" s="82" t="s">
        <v>264</v>
      </c>
      <c r="E10" s="90">
        <v>0.97</v>
      </c>
      <c r="F10" s="102"/>
      <c r="G10" s="100"/>
      <c r="H10" s="101" t="s">
        <v>7</v>
      </c>
      <c r="I10" s="102">
        <v>2022</v>
      </c>
      <c r="J10" s="44"/>
      <c r="K10" s="77"/>
    </row>
    <row r="11" spans="1:28" s="76" customFormat="1" ht="16" x14ac:dyDescent="0.2">
      <c r="A11" s="78"/>
      <c r="B11" s="78" t="s">
        <v>298</v>
      </c>
      <c r="C11" s="78" t="s">
        <v>26</v>
      </c>
      <c r="D11" s="82" t="s">
        <v>27</v>
      </c>
      <c r="E11" s="92" t="s">
        <v>437</v>
      </c>
      <c r="F11" s="99"/>
      <c r="G11" s="99"/>
      <c r="H11" s="101" t="s">
        <v>7</v>
      </c>
      <c r="I11" s="102">
        <v>2022</v>
      </c>
      <c r="J11" s="44"/>
      <c r="K11" s="77"/>
    </row>
    <row r="12" spans="1:28" s="76" customFormat="1" thickBot="1" x14ac:dyDescent="0.25">
      <c r="A12" s="45"/>
      <c r="B12" s="130"/>
      <c r="C12" s="130" cm="1">
        <f t="array" aca="1" ref="C12" ca="1">C5:C12</f>
        <v>0</v>
      </c>
      <c r="D12" s="131" t="s">
        <v>264</v>
      </c>
      <c r="E12" s="132">
        <v>0.13</v>
      </c>
      <c r="F12" s="133"/>
      <c r="G12" s="133"/>
      <c r="H12" s="116" t="s">
        <v>7</v>
      </c>
      <c r="I12" s="134">
        <v>2022</v>
      </c>
      <c r="J12" s="44"/>
      <c r="K12" s="77"/>
    </row>
    <row r="13" spans="1:28" s="5" customFormat="1" ht="24" thickBot="1" x14ac:dyDescent="0.3">
      <c r="A13" s="260" t="s">
        <v>439</v>
      </c>
      <c r="B13" s="261"/>
      <c r="C13" s="261"/>
      <c r="D13" s="261"/>
      <c r="E13" s="261"/>
      <c r="F13" s="261"/>
      <c r="G13" s="261"/>
      <c r="H13" s="261"/>
      <c r="I13" s="262"/>
      <c r="J13" s="79"/>
      <c r="K13" s="80"/>
      <c r="L13" s="20"/>
    </row>
    <row r="14" spans="1:28" s="6" customFormat="1" ht="32" x14ac:dyDescent="0.25">
      <c r="A14" s="51" t="s">
        <v>438</v>
      </c>
      <c r="B14" s="50" t="s">
        <v>24</v>
      </c>
      <c r="C14" s="81" t="s">
        <v>32</v>
      </c>
      <c r="D14" s="81" t="s">
        <v>138</v>
      </c>
      <c r="E14" s="93"/>
      <c r="F14" s="103">
        <v>100</v>
      </c>
      <c r="G14" s="104">
        <v>94</v>
      </c>
      <c r="H14" s="107" t="s">
        <v>249</v>
      </c>
      <c r="I14" s="105" t="s">
        <v>8</v>
      </c>
      <c r="J14" s="63"/>
      <c r="K14" s="77"/>
      <c r="L14" s="20"/>
      <c r="M14" s="5"/>
      <c r="N14" s="5"/>
      <c r="O14" s="5"/>
      <c r="P14" s="5"/>
      <c r="Q14" s="5"/>
      <c r="R14" s="5"/>
      <c r="S14" s="5"/>
      <c r="T14" s="5"/>
    </row>
    <row r="15" spans="1:28" s="5" customFormat="1" ht="23" x14ac:dyDescent="0.25">
      <c r="A15" s="54"/>
      <c r="B15" s="55" t="s">
        <v>24</v>
      </c>
      <c r="C15" s="82" t="s">
        <v>47</v>
      </c>
      <c r="D15" s="82" t="s">
        <v>139</v>
      </c>
      <c r="E15" s="90"/>
      <c r="F15" s="102">
        <v>100</v>
      </c>
      <c r="G15" s="102">
        <v>94</v>
      </c>
      <c r="H15" s="101" t="s">
        <v>447</v>
      </c>
      <c r="I15" s="83">
        <v>2021</v>
      </c>
      <c r="J15" s="44"/>
      <c r="K15" s="77"/>
      <c r="L15" s="20"/>
    </row>
    <row r="16" spans="1:28" s="7" customFormat="1" ht="24" thickBot="1" x14ac:dyDescent="0.3">
      <c r="A16" s="52"/>
      <c r="B16" s="192" t="s">
        <v>24</v>
      </c>
      <c r="C16" s="131" t="s">
        <v>46</v>
      </c>
      <c r="D16" s="131" t="s">
        <v>243</v>
      </c>
      <c r="E16" s="155"/>
      <c r="F16" s="134">
        <v>100</v>
      </c>
      <c r="G16" s="134">
        <v>100</v>
      </c>
      <c r="H16" s="116" t="s">
        <v>9</v>
      </c>
      <c r="I16" s="117">
        <v>2021</v>
      </c>
      <c r="J16" s="44"/>
      <c r="K16" s="77"/>
      <c r="L16" s="2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7" customFormat="1" ht="32" x14ac:dyDescent="0.25">
      <c r="A17" s="121" t="s">
        <v>129</v>
      </c>
      <c r="B17" s="277" t="s">
        <v>137</v>
      </c>
      <c r="C17" s="81" t="s">
        <v>47</v>
      </c>
      <c r="D17" s="81" t="s">
        <v>140</v>
      </c>
      <c r="E17" s="93"/>
      <c r="F17" s="93">
        <v>0.26</v>
      </c>
      <c r="G17" s="93">
        <v>0.68</v>
      </c>
      <c r="H17" s="107" t="s">
        <v>61</v>
      </c>
      <c r="I17" s="105">
        <v>2022</v>
      </c>
      <c r="J17" s="44"/>
      <c r="K17" s="77"/>
      <c r="L17" s="2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7" customFormat="1" ht="32" x14ac:dyDescent="0.25">
      <c r="A18" s="241"/>
      <c r="B18" s="278" t="s">
        <v>137</v>
      </c>
      <c r="C18" s="82" t="s">
        <v>46</v>
      </c>
      <c r="D18" s="82" t="s">
        <v>141</v>
      </c>
      <c r="E18" s="90">
        <v>1</v>
      </c>
      <c r="F18" s="90">
        <v>0.18</v>
      </c>
      <c r="G18" s="90">
        <v>0.82</v>
      </c>
      <c r="H18" s="101" t="s">
        <v>9</v>
      </c>
      <c r="I18" s="83">
        <v>2021</v>
      </c>
      <c r="J18" s="44"/>
      <c r="K18" s="77"/>
      <c r="L18" s="2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7" customFormat="1" ht="23" x14ac:dyDescent="0.25">
      <c r="A19" s="241"/>
      <c r="B19" s="279" t="s">
        <v>424</v>
      </c>
      <c r="C19" s="82" t="s">
        <v>46</v>
      </c>
      <c r="D19" s="82" t="s">
        <v>440</v>
      </c>
      <c r="E19" s="90">
        <v>0.06</v>
      </c>
      <c r="F19" s="90">
        <v>0.11</v>
      </c>
      <c r="G19" s="90">
        <v>0.05</v>
      </c>
      <c r="H19" s="101" t="s">
        <v>9</v>
      </c>
      <c r="I19" s="83">
        <v>2021</v>
      </c>
      <c r="J19" s="44"/>
      <c r="K19" s="77"/>
      <c r="L19" s="2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18" customFormat="1" ht="33" thickBot="1" x14ac:dyDescent="0.3">
      <c r="A20" s="125"/>
      <c r="B20" s="280" t="s">
        <v>424</v>
      </c>
      <c r="C20" s="84" t="s">
        <v>47</v>
      </c>
      <c r="D20" s="84" t="s">
        <v>441</v>
      </c>
      <c r="E20" s="94">
        <v>1</v>
      </c>
      <c r="F20" s="94">
        <v>0.56000000000000005</v>
      </c>
      <c r="G20" s="94">
        <v>0.42</v>
      </c>
      <c r="H20" s="106" t="s">
        <v>61</v>
      </c>
      <c r="I20" s="85">
        <v>2022</v>
      </c>
      <c r="J20" s="60"/>
      <c r="K20" s="47"/>
      <c r="L20" s="26"/>
    </row>
    <row r="21" spans="1:28" s="5" customFormat="1" ht="32" x14ac:dyDescent="0.25">
      <c r="A21" s="179" t="s">
        <v>29</v>
      </c>
      <c r="B21" s="137" t="s">
        <v>31</v>
      </c>
      <c r="C21" s="137" t="s">
        <v>32</v>
      </c>
      <c r="D21" s="137" t="s">
        <v>142</v>
      </c>
      <c r="E21" s="177">
        <v>0.04</v>
      </c>
      <c r="F21" s="177">
        <v>0.04</v>
      </c>
      <c r="G21" s="177">
        <v>0.04</v>
      </c>
      <c r="H21" s="141" t="s">
        <v>447</v>
      </c>
      <c r="I21" s="178">
        <v>2021</v>
      </c>
      <c r="J21" s="44"/>
      <c r="K21" s="77"/>
      <c r="L21" s="20"/>
    </row>
    <row r="22" spans="1:28" s="5" customFormat="1" ht="32" x14ac:dyDescent="0.25">
      <c r="A22" s="54"/>
      <c r="B22" s="82" t="s">
        <v>31</v>
      </c>
      <c r="C22" s="82" t="s">
        <v>46</v>
      </c>
      <c r="D22" s="82" t="s">
        <v>147</v>
      </c>
      <c r="E22" s="90">
        <v>0.09</v>
      </c>
      <c r="F22" s="90">
        <v>0.09</v>
      </c>
      <c r="G22" s="90">
        <v>0.09</v>
      </c>
      <c r="H22" s="101" t="s">
        <v>9</v>
      </c>
      <c r="I22" s="83">
        <v>2021</v>
      </c>
      <c r="J22" s="44"/>
      <c r="K22" s="77"/>
      <c r="L22" s="20"/>
    </row>
    <row r="23" spans="1:28" s="5" customFormat="1" ht="32" x14ac:dyDescent="0.25">
      <c r="A23" s="54"/>
      <c r="B23" s="82" t="s">
        <v>31</v>
      </c>
      <c r="C23" s="82" t="s">
        <v>47</v>
      </c>
      <c r="D23" s="82" t="s">
        <v>148</v>
      </c>
      <c r="E23" s="90">
        <v>7.0000000000000007E-2</v>
      </c>
      <c r="F23" s="90">
        <v>7.0000000000000007E-2</v>
      </c>
      <c r="G23" s="90">
        <v>7.0000000000000007E-2</v>
      </c>
      <c r="H23" s="101" t="s">
        <v>61</v>
      </c>
      <c r="I23" s="83">
        <v>2022</v>
      </c>
      <c r="J23" s="44"/>
      <c r="K23" s="77"/>
      <c r="L23" s="20"/>
    </row>
    <row r="24" spans="1:28" s="5" customFormat="1" ht="32" x14ac:dyDescent="0.25">
      <c r="A24" s="54"/>
      <c r="B24" s="82" t="s">
        <v>31</v>
      </c>
      <c r="C24" s="82" t="s">
        <v>94</v>
      </c>
      <c r="D24" s="82" t="s">
        <v>149</v>
      </c>
      <c r="E24" s="90">
        <v>0.01</v>
      </c>
      <c r="F24" s="90">
        <v>0.01</v>
      </c>
      <c r="G24" s="90">
        <v>0.02</v>
      </c>
      <c r="H24" s="101" t="s">
        <v>447</v>
      </c>
      <c r="I24" s="83">
        <v>2021</v>
      </c>
      <c r="J24" s="44"/>
      <c r="K24" s="77"/>
      <c r="L24" s="20"/>
    </row>
    <row r="25" spans="1:28" s="5" customFormat="1" ht="32" x14ac:dyDescent="0.25">
      <c r="A25" s="54"/>
      <c r="B25" s="82" t="s">
        <v>31</v>
      </c>
      <c r="C25" s="82" t="s">
        <v>92</v>
      </c>
      <c r="D25" s="82" t="s">
        <v>150</v>
      </c>
      <c r="E25" s="90">
        <v>0.02</v>
      </c>
      <c r="F25" s="90">
        <v>0.02</v>
      </c>
      <c r="G25" s="90">
        <v>0.03</v>
      </c>
      <c r="H25" s="101" t="s">
        <v>447</v>
      </c>
      <c r="I25" s="83">
        <v>2021</v>
      </c>
      <c r="J25" s="44"/>
      <c r="K25" s="77"/>
      <c r="L25" s="20"/>
    </row>
    <row r="26" spans="1:28" s="5" customFormat="1" ht="33" thickBot="1" x14ac:dyDescent="0.3">
      <c r="A26" s="52"/>
      <c r="B26" s="84" t="s">
        <v>31</v>
      </c>
      <c r="C26" s="84" t="s">
        <v>93</v>
      </c>
      <c r="D26" s="84" t="s">
        <v>151</v>
      </c>
      <c r="E26" s="94">
        <v>0.18</v>
      </c>
      <c r="F26" s="94">
        <v>0.16</v>
      </c>
      <c r="G26" s="94">
        <v>0.2</v>
      </c>
      <c r="H26" s="101" t="s">
        <v>447</v>
      </c>
      <c r="I26" s="85">
        <v>2021</v>
      </c>
      <c r="J26" s="44"/>
      <c r="K26" s="77"/>
      <c r="L26" s="20"/>
    </row>
    <row r="27" spans="1:28" s="5" customFormat="1" ht="32" x14ac:dyDescent="0.25">
      <c r="A27" s="51" t="s">
        <v>146</v>
      </c>
      <c r="B27" s="81" t="s">
        <v>35</v>
      </c>
      <c r="C27" s="81" t="s">
        <v>32</v>
      </c>
      <c r="D27" s="81" t="s">
        <v>143</v>
      </c>
      <c r="E27" s="93">
        <v>0.2</v>
      </c>
      <c r="F27" s="93">
        <v>0.188</v>
      </c>
      <c r="G27" s="93">
        <v>0.20899999999999999</v>
      </c>
      <c r="H27" s="101" t="s">
        <v>447</v>
      </c>
      <c r="I27" s="105">
        <v>2021</v>
      </c>
      <c r="J27" s="44"/>
      <c r="K27" s="77"/>
      <c r="L27" s="20"/>
    </row>
    <row r="28" spans="1:28" s="5" customFormat="1" ht="32" x14ac:dyDescent="0.25">
      <c r="A28" s="54"/>
      <c r="B28" s="82" t="s">
        <v>36</v>
      </c>
      <c r="C28" s="82" t="s">
        <v>32</v>
      </c>
      <c r="D28" s="82" t="s">
        <v>144</v>
      </c>
      <c r="E28" s="90">
        <v>0.14000000000000001</v>
      </c>
      <c r="F28" s="90">
        <v>0.111</v>
      </c>
      <c r="G28" s="90">
        <v>0.17899999999999999</v>
      </c>
      <c r="H28" s="101" t="s">
        <v>447</v>
      </c>
      <c r="I28" s="83">
        <v>2021</v>
      </c>
      <c r="J28" s="44"/>
      <c r="K28" s="77"/>
      <c r="L28" s="20"/>
    </row>
    <row r="29" spans="1:28" s="5" customFormat="1" ht="33" thickBot="1" x14ac:dyDescent="0.3">
      <c r="A29" s="52"/>
      <c r="B29" s="84" t="s">
        <v>37</v>
      </c>
      <c r="C29" s="84" t="s">
        <v>32</v>
      </c>
      <c r="D29" s="84" t="s">
        <v>145</v>
      </c>
      <c r="E29" s="94">
        <v>0.59</v>
      </c>
      <c r="F29" s="94">
        <v>0.65</v>
      </c>
      <c r="G29" s="94">
        <v>0.51</v>
      </c>
      <c r="H29" s="101" t="s">
        <v>447</v>
      </c>
      <c r="I29" s="85">
        <v>2021</v>
      </c>
      <c r="J29" s="44"/>
      <c r="K29" s="77"/>
      <c r="L29" s="20"/>
    </row>
    <row r="30" spans="1:28" s="5" customFormat="1" ht="24" thickBot="1" x14ac:dyDescent="0.3">
      <c r="A30" s="260" t="s">
        <v>326</v>
      </c>
      <c r="B30" s="261"/>
      <c r="C30" s="261"/>
      <c r="D30" s="261"/>
      <c r="E30" s="261"/>
      <c r="F30" s="261"/>
      <c r="G30" s="261"/>
      <c r="H30" s="261"/>
      <c r="I30" s="262"/>
      <c r="J30" s="44"/>
      <c r="K30" s="77"/>
      <c r="L30" s="20"/>
    </row>
    <row r="31" spans="1:28" s="5" customFormat="1" ht="24" thickBot="1" x14ac:dyDescent="0.3">
      <c r="A31" s="281" t="s">
        <v>442</v>
      </c>
      <c r="B31" s="122" t="s">
        <v>417</v>
      </c>
      <c r="C31" s="122" t="s">
        <v>416</v>
      </c>
      <c r="D31" s="122" t="s">
        <v>415</v>
      </c>
      <c r="E31" s="123">
        <v>1</v>
      </c>
      <c r="F31" s="123">
        <f>932330/1818131</f>
        <v>0.51279583264352235</v>
      </c>
      <c r="G31" s="123">
        <v>0.49</v>
      </c>
      <c r="H31" s="124" t="s">
        <v>414</v>
      </c>
      <c r="I31" s="249">
        <v>2021</v>
      </c>
      <c r="J31" s="44"/>
      <c r="K31" s="77"/>
      <c r="L31" s="20"/>
    </row>
    <row r="32" spans="1:28" s="5" customFormat="1" ht="32" x14ac:dyDescent="0.25">
      <c r="A32" s="51" t="s">
        <v>443</v>
      </c>
      <c r="B32" s="81" t="s">
        <v>404</v>
      </c>
      <c r="C32" s="81" t="s">
        <v>46</v>
      </c>
      <c r="D32" s="81" t="s">
        <v>405</v>
      </c>
      <c r="E32" s="93"/>
      <c r="F32" s="93">
        <v>0.27</v>
      </c>
      <c r="G32" s="93">
        <v>0.11</v>
      </c>
      <c r="H32" s="107" t="s">
        <v>403</v>
      </c>
      <c r="I32" s="105">
        <v>2021</v>
      </c>
      <c r="J32" s="44"/>
      <c r="K32" s="77"/>
      <c r="L32" s="20"/>
    </row>
    <row r="33" spans="1:12" s="5" customFormat="1" ht="33" thickBot="1" x14ac:dyDescent="0.3">
      <c r="A33" s="52"/>
      <c r="B33" s="84" t="s">
        <v>407</v>
      </c>
      <c r="C33" s="84" t="s">
        <v>46</v>
      </c>
      <c r="D33" s="84" t="s">
        <v>406</v>
      </c>
      <c r="E33" s="94"/>
      <c r="F33" s="94">
        <v>0.22</v>
      </c>
      <c r="G33" s="94">
        <v>0.43</v>
      </c>
      <c r="H33" s="106" t="s">
        <v>403</v>
      </c>
      <c r="I33" s="85">
        <v>2021</v>
      </c>
      <c r="J33" s="44"/>
      <c r="K33" s="77"/>
      <c r="L33" s="20"/>
    </row>
    <row r="34" spans="1:12" s="5" customFormat="1" ht="24" thickBot="1" x14ac:dyDescent="0.3">
      <c r="A34" s="282" t="s">
        <v>327</v>
      </c>
      <c r="B34" s="283"/>
      <c r="C34" s="283"/>
      <c r="D34" s="283"/>
      <c r="E34" s="283"/>
      <c r="F34" s="283"/>
      <c r="G34" s="283"/>
      <c r="H34" s="283"/>
      <c r="I34" s="284"/>
      <c r="J34" s="22"/>
      <c r="K34" s="21"/>
      <c r="L34" s="20"/>
    </row>
    <row r="35" spans="1:12" s="5" customFormat="1" ht="23" x14ac:dyDescent="0.25">
      <c r="A35" s="51" t="s">
        <v>79</v>
      </c>
      <c r="B35" s="81" t="s">
        <v>80</v>
      </c>
      <c r="C35" s="81" t="s">
        <v>47</v>
      </c>
      <c r="D35" s="81" t="s">
        <v>201</v>
      </c>
      <c r="E35" s="93">
        <v>0.94</v>
      </c>
      <c r="F35" s="143">
        <v>0.91</v>
      </c>
      <c r="G35" s="143">
        <v>0.96</v>
      </c>
      <c r="H35" s="101" t="s">
        <v>447</v>
      </c>
      <c r="I35" s="105">
        <v>2021</v>
      </c>
      <c r="J35" s="22"/>
      <c r="K35" s="21"/>
      <c r="L35" s="20"/>
    </row>
    <row r="36" spans="1:12" s="5" customFormat="1" ht="23" x14ac:dyDescent="0.25">
      <c r="A36" s="54"/>
      <c r="B36" s="82" t="s">
        <v>80</v>
      </c>
      <c r="C36" s="82" t="s">
        <v>72</v>
      </c>
      <c r="D36" s="82" t="s">
        <v>201</v>
      </c>
      <c r="E36" s="90">
        <v>0.88</v>
      </c>
      <c r="F36" s="144">
        <v>0.86099999999999999</v>
      </c>
      <c r="G36" s="144">
        <v>0.91400000000000003</v>
      </c>
      <c r="H36" s="101" t="s">
        <v>447</v>
      </c>
      <c r="I36" s="83">
        <v>2021</v>
      </c>
      <c r="J36" s="22"/>
      <c r="K36" s="21"/>
      <c r="L36" s="20"/>
    </row>
    <row r="37" spans="1:12" s="5" customFormat="1" ht="32" x14ac:dyDescent="0.25">
      <c r="A37" s="54"/>
      <c r="B37" s="82" t="s">
        <v>80</v>
      </c>
      <c r="C37" s="82" t="s">
        <v>47</v>
      </c>
      <c r="D37" s="82" t="s">
        <v>202</v>
      </c>
      <c r="E37" s="90">
        <v>0.98</v>
      </c>
      <c r="F37" s="144">
        <v>0.98</v>
      </c>
      <c r="G37" s="144">
        <v>0.98</v>
      </c>
      <c r="H37" s="101" t="s">
        <v>249</v>
      </c>
      <c r="I37" s="83">
        <v>2019</v>
      </c>
      <c r="J37" s="22"/>
      <c r="K37" s="21"/>
      <c r="L37" s="20"/>
    </row>
    <row r="38" spans="1:12" s="5" customFormat="1" ht="33" thickBot="1" x14ac:dyDescent="0.3">
      <c r="A38" s="52"/>
      <c r="B38" s="84" t="s">
        <v>80</v>
      </c>
      <c r="C38" s="84" t="s">
        <v>72</v>
      </c>
      <c r="D38" s="84" t="s">
        <v>202</v>
      </c>
      <c r="E38" s="94">
        <v>0.8</v>
      </c>
      <c r="F38" s="94">
        <v>0.73</v>
      </c>
      <c r="G38" s="94">
        <v>0.87</v>
      </c>
      <c r="H38" s="106" t="s">
        <v>249</v>
      </c>
      <c r="I38" s="85">
        <v>2019</v>
      </c>
      <c r="J38" s="22"/>
      <c r="K38" s="21"/>
      <c r="L38" s="20"/>
    </row>
    <row r="39" spans="1:12" s="5" customFormat="1" ht="32" x14ac:dyDescent="0.25">
      <c r="A39" s="68" t="s">
        <v>89</v>
      </c>
      <c r="B39" s="81" t="s">
        <v>81</v>
      </c>
      <c r="C39" s="81" t="s">
        <v>32</v>
      </c>
      <c r="D39" s="81" t="s">
        <v>203</v>
      </c>
      <c r="E39" s="93">
        <v>0.87</v>
      </c>
      <c r="F39" s="93">
        <v>0.87</v>
      </c>
      <c r="G39" s="93">
        <v>0.88</v>
      </c>
      <c r="H39" s="101" t="s">
        <v>447</v>
      </c>
      <c r="I39" s="105">
        <v>2021</v>
      </c>
      <c r="J39" s="22"/>
      <c r="K39" s="21"/>
      <c r="L39" s="20"/>
    </row>
    <row r="40" spans="1:12" s="5" customFormat="1" ht="32" x14ac:dyDescent="0.25">
      <c r="A40" s="69"/>
      <c r="B40" s="82" t="s">
        <v>82</v>
      </c>
      <c r="C40" s="82" t="s">
        <v>32</v>
      </c>
      <c r="D40" s="82" t="s">
        <v>204</v>
      </c>
      <c r="E40" s="90">
        <v>0.68</v>
      </c>
      <c r="F40" s="90">
        <v>0.72</v>
      </c>
      <c r="G40" s="90">
        <v>0.64</v>
      </c>
      <c r="H40" s="101" t="s">
        <v>447</v>
      </c>
      <c r="I40" s="83">
        <v>2021</v>
      </c>
      <c r="J40" s="22"/>
      <c r="K40" s="21"/>
      <c r="L40" s="20"/>
    </row>
    <row r="41" spans="1:12" s="5" customFormat="1" ht="32" x14ac:dyDescent="0.25">
      <c r="A41" s="69"/>
      <c r="B41" s="82" t="s">
        <v>83</v>
      </c>
      <c r="C41" s="82" t="s">
        <v>32</v>
      </c>
      <c r="D41" s="82" t="s">
        <v>205</v>
      </c>
      <c r="E41" s="90">
        <v>0.55000000000000004</v>
      </c>
      <c r="F41" s="90">
        <v>0.59</v>
      </c>
      <c r="G41" s="90">
        <v>0.51</v>
      </c>
      <c r="H41" s="101" t="s">
        <v>447</v>
      </c>
      <c r="I41" s="83">
        <v>2021</v>
      </c>
      <c r="J41" s="22"/>
      <c r="K41" s="21"/>
      <c r="L41" s="20"/>
    </row>
    <row r="42" spans="1:12" s="5" customFormat="1" ht="32" x14ac:dyDescent="0.25">
      <c r="A42" s="69"/>
      <c r="B42" s="82" t="s">
        <v>84</v>
      </c>
      <c r="C42" s="82" t="s">
        <v>32</v>
      </c>
      <c r="D42" s="82" t="s">
        <v>206</v>
      </c>
      <c r="E42" s="90">
        <v>0.4</v>
      </c>
      <c r="F42" s="90">
        <v>0.45</v>
      </c>
      <c r="G42" s="90">
        <v>0.35</v>
      </c>
      <c r="H42" s="101" t="s">
        <v>447</v>
      </c>
      <c r="I42" s="83">
        <v>2021</v>
      </c>
      <c r="J42" s="22"/>
      <c r="K42" s="21"/>
      <c r="L42" s="20"/>
    </row>
    <row r="43" spans="1:12" s="5" customFormat="1" ht="32" x14ac:dyDescent="0.25">
      <c r="A43" s="69"/>
      <c r="B43" s="82" t="s">
        <v>85</v>
      </c>
      <c r="C43" s="82" t="s">
        <v>56</v>
      </c>
      <c r="D43" s="82" t="s">
        <v>207</v>
      </c>
      <c r="E43" s="90">
        <v>0.7</v>
      </c>
      <c r="F43" s="90">
        <v>0.72</v>
      </c>
      <c r="G43" s="90">
        <v>0.68</v>
      </c>
      <c r="H43" s="101" t="s">
        <v>447</v>
      </c>
      <c r="I43" s="83">
        <v>2021</v>
      </c>
      <c r="J43" s="22"/>
      <c r="K43" s="21"/>
      <c r="L43" s="20"/>
    </row>
    <row r="44" spans="1:12" s="5" customFormat="1" ht="32" x14ac:dyDescent="0.25">
      <c r="A44" s="69"/>
      <c r="B44" s="82" t="s">
        <v>86</v>
      </c>
      <c r="C44" s="82" t="s">
        <v>56</v>
      </c>
      <c r="D44" s="82" t="s">
        <v>208</v>
      </c>
      <c r="E44" s="90">
        <v>0.3</v>
      </c>
      <c r="F44" s="90">
        <v>0.36</v>
      </c>
      <c r="G44" s="90">
        <v>0.26</v>
      </c>
      <c r="H44" s="101" t="s">
        <v>447</v>
      </c>
      <c r="I44" s="83">
        <v>2021</v>
      </c>
      <c r="J44" s="22"/>
      <c r="K44" s="21"/>
      <c r="L44" s="20"/>
    </row>
    <row r="45" spans="1:12" s="5" customFormat="1" ht="32" x14ac:dyDescent="0.25">
      <c r="A45" s="69"/>
      <c r="B45" s="82" t="s">
        <v>81</v>
      </c>
      <c r="C45" s="82" t="s">
        <v>46</v>
      </c>
      <c r="D45" s="82" t="s">
        <v>209</v>
      </c>
      <c r="E45" s="90">
        <v>0.53</v>
      </c>
      <c r="F45" s="90">
        <v>0.56000000000000005</v>
      </c>
      <c r="G45" s="90">
        <v>0.49</v>
      </c>
      <c r="H45" s="101" t="s">
        <v>9</v>
      </c>
      <c r="I45" s="83">
        <v>2021</v>
      </c>
      <c r="J45" s="22"/>
      <c r="K45" s="21"/>
      <c r="L45" s="20"/>
    </row>
    <row r="46" spans="1:12" s="5" customFormat="1" ht="32" x14ac:dyDescent="0.25">
      <c r="A46" s="69"/>
      <c r="B46" s="82" t="s">
        <v>83</v>
      </c>
      <c r="C46" s="82" t="s">
        <v>46</v>
      </c>
      <c r="D46" s="82" t="s">
        <v>210</v>
      </c>
      <c r="E46" s="90">
        <v>0.27</v>
      </c>
      <c r="F46" s="90">
        <v>0.3</v>
      </c>
      <c r="G46" s="90">
        <v>0.23</v>
      </c>
      <c r="H46" s="101" t="s">
        <v>9</v>
      </c>
      <c r="I46" s="83">
        <v>2021</v>
      </c>
      <c r="J46" s="22"/>
      <c r="K46" s="21"/>
      <c r="L46" s="20"/>
    </row>
    <row r="47" spans="1:12" s="5" customFormat="1" ht="33" x14ac:dyDescent="0.25">
      <c r="A47" s="69"/>
      <c r="B47" s="82" t="s">
        <v>84</v>
      </c>
      <c r="C47" s="82" t="s">
        <v>46</v>
      </c>
      <c r="D47" s="46" t="s">
        <v>211</v>
      </c>
      <c r="E47" s="90">
        <v>0.05</v>
      </c>
      <c r="F47" s="90">
        <v>0.06</v>
      </c>
      <c r="G47" s="90">
        <v>0.04</v>
      </c>
      <c r="H47" s="101" t="s">
        <v>9</v>
      </c>
      <c r="I47" s="83">
        <v>2021</v>
      </c>
      <c r="J47" s="22"/>
      <c r="K47" s="21"/>
      <c r="L47" s="20"/>
    </row>
    <row r="48" spans="1:12" s="5" customFormat="1" ht="23" x14ac:dyDescent="0.25">
      <c r="A48" s="69"/>
      <c r="B48" s="82" t="s">
        <v>445</v>
      </c>
      <c r="C48" s="82" t="s">
        <v>47</v>
      </c>
      <c r="D48" s="46" t="s">
        <v>340</v>
      </c>
      <c r="E48" s="90">
        <v>0.88</v>
      </c>
      <c r="F48" s="90">
        <v>0.9</v>
      </c>
      <c r="G48" s="90">
        <v>0.86</v>
      </c>
      <c r="H48" s="101" t="s">
        <v>341</v>
      </c>
      <c r="I48" s="83">
        <v>2022</v>
      </c>
      <c r="J48" s="22"/>
      <c r="K48" s="21"/>
      <c r="L48" s="20"/>
    </row>
    <row r="49" spans="1:12" s="5" customFormat="1" ht="24" thickBot="1" x14ac:dyDescent="0.3">
      <c r="A49" s="69"/>
      <c r="B49" s="112" t="s">
        <v>446</v>
      </c>
      <c r="C49" s="112" t="s">
        <v>422</v>
      </c>
      <c r="D49" s="112" t="s">
        <v>423</v>
      </c>
      <c r="E49" s="113">
        <v>0.18</v>
      </c>
      <c r="F49" s="113"/>
      <c r="G49" s="116"/>
      <c r="H49" s="116" t="s">
        <v>45</v>
      </c>
      <c r="I49" s="117">
        <v>2021</v>
      </c>
      <c r="J49" s="22"/>
      <c r="K49" s="21"/>
      <c r="L49" s="20"/>
    </row>
    <row r="50" spans="1:12" s="5" customFormat="1" ht="23" x14ac:dyDescent="0.25">
      <c r="A50" s="59" t="s">
        <v>87</v>
      </c>
      <c r="B50" s="81" t="s">
        <v>88</v>
      </c>
      <c r="C50" s="81" t="s">
        <v>32</v>
      </c>
      <c r="D50" s="81" t="s">
        <v>317</v>
      </c>
      <c r="E50" s="93">
        <v>0.28999999999999998</v>
      </c>
      <c r="F50" s="93">
        <v>0.32</v>
      </c>
      <c r="G50" s="93">
        <v>0.26</v>
      </c>
      <c r="H50" s="107" t="s">
        <v>308</v>
      </c>
      <c r="I50" s="105">
        <v>2022</v>
      </c>
      <c r="J50" s="22"/>
      <c r="K50" s="21"/>
      <c r="L50" s="20"/>
    </row>
    <row r="51" spans="1:12" s="5" customFormat="1" ht="23" x14ac:dyDescent="0.25">
      <c r="A51" s="61"/>
      <c r="B51" s="82" t="s">
        <v>88</v>
      </c>
      <c r="C51" s="82" t="s">
        <v>47</v>
      </c>
      <c r="D51" s="82" t="s">
        <v>212</v>
      </c>
      <c r="E51" s="90">
        <v>0.19</v>
      </c>
      <c r="F51" s="90">
        <v>0.22</v>
      </c>
      <c r="G51" s="90">
        <v>0.15</v>
      </c>
      <c r="H51" s="101" t="s">
        <v>447</v>
      </c>
      <c r="I51" s="83">
        <v>2021</v>
      </c>
      <c r="J51" s="22"/>
      <c r="K51" s="21"/>
      <c r="L51" s="20"/>
    </row>
    <row r="52" spans="1:12" s="5" customFormat="1" ht="24" thickBot="1" x14ac:dyDescent="0.3">
      <c r="A52" s="62"/>
      <c r="B52" s="84" t="s">
        <v>88</v>
      </c>
      <c r="C52" s="84" t="s">
        <v>46</v>
      </c>
      <c r="D52" s="84" t="s">
        <v>213</v>
      </c>
      <c r="E52" s="94">
        <v>0.67</v>
      </c>
      <c r="F52" s="94">
        <v>0.79</v>
      </c>
      <c r="G52" s="94">
        <v>0.52</v>
      </c>
      <c r="H52" s="106" t="s">
        <v>9</v>
      </c>
      <c r="I52" s="83">
        <v>2021</v>
      </c>
      <c r="J52" s="22"/>
      <c r="K52" s="21"/>
      <c r="L52" s="20"/>
    </row>
    <row r="53" spans="1:12" s="5" customFormat="1" ht="24" thickBot="1" x14ac:dyDescent="0.3">
      <c r="A53" s="263" t="s">
        <v>328</v>
      </c>
      <c r="B53" s="264"/>
      <c r="C53" s="264"/>
      <c r="D53" s="264"/>
      <c r="E53" s="264"/>
      <c r="F53" s="264"/>
      <c r="G53" s="264"/>
      <c r="H53" s="264"/>
      <c r="I53" s="265"/>
      <c r="J53" s="22"/>
      <c r="K53" s="21"/>
      <c r="L53" s="20"/>
    </row>
    <row r="54" spans="1:12" s="5" customFormat="1" ht="23" x14ac:dyDescent="0.25">
      <c r="A54" s="37" t="s">
        <v>451</v>
      </c>
      <c r="B54" s="23" t="s">
        <v>452</v>
      </c>
      <c r="C54" s="81" t="s">
        <v>46</v>
      </c>
      <c r="D54" s="81" t="s">
        <v>449</v>
      </c>
      <c r="E54" s="93"/>
      <c r="F54" s="93">
        <v>0.63</v>
      </c>
      <c r="G54" s="93">
        <v>0.72</v>
      </c>
      <c r="H54" s="107" t="s">
        <v>9</v>
      </c>
      <c r="I54" s="105">
        <v>2021</v>
      </c>
      <c r="J54" s="22"/>
      <c r="K54" s="21"/>
      <c r="L54" s="20"/>
    </row>
    <row r="55" spans="1:12" s="5" customFormat="1" ht="23" x14ac:dyDescent="0.25">
      <c r="A55" s="38"/>
      <c r="B55" s="24" t="s">
        <v>453</v>
      </c>
      <c r="C55" s="82" t="s">
        <v>46</v>
      </c>
      <c r="D55" s="82" t="s">
        <v>448</v>
      </c>
      <c r="E55" s="90">
        <v>0.41</v>
      </c>
      <c r="F55" s="90">
        <v>0.49</v>
      </c>
      <c r="G55" s="90">
        <v>0.39</v>
      </c>
      <c r="H55" s="101" t="s">
        <v>9</v>
      </c>
      <c r="I55" s="83">
        <v>2021</v>
      </c>
      <c r="J55" s="22"/>
      <c r="K55" s="21"/>
      <c r="L55" s="20"/>
    </row>
    <row r="56" spans="1:12" s="5" customFormat="1" ht="24" thickBot="1" x14ac:dyDescent="0.3">
      <c r="A56" s="39"/>
      <c r="B56" s="25" t="s">
        <v>454</v>
      </c>
      <c r="C56" s="84" t="s">
        <v>46</v>
      </c>
      <c r="D56" s="84" t="s">
        <v>450</v>
      </c>
      <c r="E56" s="94"/>
      <c r="F56" s="94">
        <v>0.1</v>
      </c>
      <c r="G56" s="94">
        <v>0.15</v>
      </c>
      <c r="H56" s="106" t="s">
        <v>9</v>
      </c>
      <c r="I56" s="85">
        <v>2021</v>
      </c>
      <c r="J56" s="22"/>
      <c r="K56" s="21"/>
      <c r="L56" s="20"/>
    </row>
    <row r="57" spans="1:12" s="5" customFormat="1" ht="24" thickBot="1" x14ac:dyDescent="0.3">
      <c r="A57" s="266" t="s">
        <v>330</v>
      </c>
      <c r="B57" s="267"/>
      <c r="C57" s="267"/>
      <c r="D57" s="267"/>
      <c r="E57" s="267"/>
      <c r="F57" s="267"/>
      <c r="G57" s="267"/>
      <c r="H57" s="267"/>
      <c r="I57" s="268"/>
      <c r="J57" s="71"/>
      <c r="K57" s="21"/>
      <c r="L57" s="20"/>
    </row>
    <row r="58" spans="1:12" s="5" customFormat="1" ht="32" x14ac:dyDescent="0.25">
      <c r="A58" s="51" t="s">
        <v>329</v>
      </c>
      <c r="B58" s="81" t="s">
        <v>134</v>
      </c>
      <c r="C58" s="182" t="s">
        <v>47</v>
      </c>
      <c r="D58" s="50" t="s">
        <v>302</v>
      </c>
      <c r="E58" s="93">
        <v>0.32</v>
      </c>
      <c r="F58" s="93">
        <v>0.31</v>
      </c>
      <c r="G58" s="93">
        <v>0.32</v>
      </c>
      <c r="H58" s="107" t="s">
        <v>61</v>
      </c>
      <c r="I58" s="105">
        <v>2022</v>
      </c>
      <c r="J58" s="71"/>
      <c r="K58" s="21"/>
      <c r="L58" s="20"/>
    </row>
    <row r="59" spans="1:12" s="5" customFormat="1" ht="32" x14ac:dyDescent="0.25">
      <c r="A59" s="54"/>
      <c r="B59" s="82" t="s">
        <v>134</v>
      </c>
      <c r="C59" s="183" t="s">
        <v>46</v>
      </c>
      <c r="D59" s="82" t="s">
        <v>135</v>
      </c>
      <c r="E59" s="90">
        <v>0.49</v>
      </c>
      <c r="F59" s="90">
        <v>0.53</v>
      </c>
      <c r="G59" s="90">
        <v>0.48</v>
      </c>
      <c r="H59" s="101" t="s">
        <v>9</v>
      </c>
      <c r="I59" s="83">
        <v>2021</v>
      </c>
      <c r="J59" s="71"/>
      <c r="K59" s="21"/>
      <c r="L59" s="20"/>
    </row>
    <row r="60" spans="1:12" s="5" customFormat="1" ht="33" thickBot="1" x14ac:dyDescent="0.3">
      <c r="A60" s="52"/>
      <c r="B60" s="84" t="s">
        <v>134</v>
      </c>
      <c r="C60" s="184" t="s">
        <v>188</v>
      </c>
      <c r="D60" s="84" t="s">
        <v>421</v>
      </c>
      <c r="E60" s="94">
        <v>0.76</v>
      </c>
      <c r="F60" s="94"/>
      <c r="G60" s="94"/>
      <c r="H60" s="106" t="s">
        <v>45</v>
      </c>
      <c r="I60" s="85">
        <v>2021</v>
      </c>
      <c r="J60" s="71"/>
      <c r="K60" s="21"/>
      <c r="L60" s="20"/>
    </row>
    <row r="61" spans="1:12" s="5" customFormat="1" ht="32" x14ac:dyDescent="0.25">
      <c r="A61" s="49" t="s">
        <v>136</v>
      </c>
      <c r="B61" s="137" t="s">
        <v>136</v>
      </c>
      <c r="C61" s="185" t="s">
        <v>47</v>
      </c>
      <c r="D61" s="176" t="s">
        <v>301</v>
      </c>
      <c r="E61" s="177">
        <v>0.84</v>
      </c>
      <c r="F61" s="177">
        <v>0.86</v>
      </c>
      <c r="G61" s="177">
        <v>0.84</v>
      </c>
      <c r="H61" s="141" t="s">
        <v>61</v>
      </c>
      <c r="I61" s="142">
        <v>2022</v>
      </c>
      <c r="J61" s="71"/>
      <c r="K61" s="21"/>
      <c r="L61" s="20"/>
    </row>
    <row r="62" spans="1:12" s="5" customFormat="1" ht="33" thickBot="1" x14ac:dyDescent="0.3">
      <c r="A62" s="49"/>
      <c r="B62" s="82" t="s">
        <v>130</v>
      </c>
      <c r="C62" s="183" t="s">
        <v>46</v>
      </c>
      <c r="D62" s="82" t="s">
        <v>131</v>
      </c>
      <c r="E62" s="90">
        <v>0.41</v>
      </c>
      <c r="F62" s="144">
        <v>0.54</v>
      </c>
      <c r="G62" s="90">
        <v>0.38</v>
      </c>
      <c r="H62" s="106" t="s">
        <v>9</v>
      </c>
      <c r="I62" s="83">
        <v>2021</v>
      </c>
      <c r="J62" s="71"/>
      <c r="K62" s="21"/>
      <c r="L62" s="20"/>
    </row>
    <row r="63" spans="1:12" s="5" customFormat="1" ht="32" x14ac:dyDescent="0.25">
      <c r="A63" s="49"/>
      <c r="B63" s="82" t="s">
        <v>130</v>
      </c>
      <c r="C63" s="183" t="s">
        <v>47</v>
      </c>
      <c r="D63" s="82" t="s">
        <v>428</v>
      </c>
      <c r="E63" s="90"/>
      <c r="F63" s="144">
        <v>0.31</v>
      </c>
      <c r="G63" s="90">
        <v>0.12</v>
      </c>
      <c r="H63" s="101" t="s">
        <v>61</v>
      </c>
      <c r="I63" s="102">
        <v>2022</v>
      </c>
      <c r="J63" s="71"/>
      <c r="K63" s="21"/>
      <c r="L63" s="20"/>
    </row>
    <row r="64" spans="1:12" s="5" customFormat="1" ht="33" thickBot="1" x14ac:dyDescent="0.3">
      <c r="A64" s="48"/>
      <c r="B64" s="82" t="s">
        <v>133</v>
      </c>
      <c r="C64" s="183" t="s">
        <v>46</v>
      </c>
      <c r="D64" s="82" t="s">
        <v>132</v>
      </c>
      <c r="E64" s="90">
        <v>0.46</v>
      </c>
      <c r="F64" s="144">
        <v>0.56999999999999995</v>
      </c>
      <c r="G64" s="90">
        <v>0.39</v>
      </c>
      <c r="H64" s="106" t="s">
        <v>9</v>
      </c>
      <c r="I64" s="83">
        <v>2021</v>
      </c>
      <c r="J64" s="71"/>
      <c r="K64" s="21"/>
      <c r="L64" s="20"/>
    </row>
    <row r="65" spans="1:12" s="5" customFormat="1" ht="24" thickBot="1" x14ac:dyDescent="0.3">
      <c r="A65" s="266" t="s">
        <v>331</v>
      </c>
      <c r="B65" s="267"/>
      <c r="C65" s="267"/>
      <c r="D65" s="267"/>
      <c r="E65" s="267"/>
      <c r="F65" s="267"/>
      <c r="G65" s="267"/>
      <c r="H65" s="267"/>
      <c r="I65" s="268"/>
      <c r="J65" s="71"/>
      <c r="K65" s="21"/>
      <c r="L65" s="20"/>
    </row>
    <row r="66" spans="1:12" s="5" customFormat="1" ht="24" thickBot="1" x14ac:dyDescent="0.3">
      <c r="A66" s="102" t="s">
        <v>369</v>
      </c>
      <c r="B66" s="50" t="s">
        <v>371</v>
      </c>
      <c r="C66" s="50" t="s">
        <v>47</v>
      </c>
      <c r="D66" s="50" t="s">
        <v>372</v>
      </c>
      <c r="E66" s="103"/>
      <c r="F66" s="103">
        <v>74</v>
      </c>
      <c r="G66" s="103">
        <v>79</v>
      </c>
      <c r="H66" s="107" t="s">
        <v>370</v>
      </c>
      <c r="I66" s="105">
        <v>2019</v>
      </c>
      <c r="J66" s="71"/>
      <c r="K66" s="21"/>
      <c r="L66" s="20"/>
    </row>
    <row r="67" spans="1:12" s="5" customFormat="1" ht="23" x14ac:dyDescent="0.25">
      <c r="A67" s="51" t="s">
        <v>91</v>
      </c>
      <c r="B67" s="50" t="s">
        <v>90</v>
      </c>
      <c r="C67" s="50" t="s">
        <v>47</v>
      </c>
      <c r="D67" s="50" t="s">
        <v>214</v>
      </c>
      <c r="E67" s="103"/>
      <c r="F67" s="103">
        <v>6.1</v>
      </c>
      <c r="G67" s="103"/>
      <c r="H67" s="101" t="s">
        <v>447</v>
      </c>
      <c r="I67" s="105">
        <v>2021</v>
      </c>
      <c r="J67" s="71"/>
      <c r="K67" s="21"/>
      <c r="L67" s="20"/>
    </row>
    <row r="68" spans="1:12" s="5" customFormat="1" ht="24" thickBot="1" x14ac:dyDescent="0.3">
      <c r="A68" s="52"/>
      <c r="B68" s="53" t="s">
        <v>90</v>
      </c>
      <c r="C68" s="53" t="s">
        <v>72</v>
      </c>
      <c r="D68" s="53" t="s">
        <v>214</v>
      </c>
      <c r="E68" s="145"/>
      <c r="F68" s="145">
        <v>23.7</v>
      </c>
      <c r="G68" s="145"/>
      <c r="H68" s="101" t="s">
        <v>447</v>
      </c>
      <c r="I68" s="85">
        <v>2021</v>
      </c>
      <c r="J68" s="71"/>
      <c r="K68" s="21"/>
      <c r="L68" s="20"/>
    </row>
    <row r="69" spans="1:12" s="5" customFormat="1" ht="32" x14ac:dyDescent="0.25">
      <c r="A69" s="51" t="s">
        <v>260</v>
      </c>
      <c r="B69" s="50" t="s">
        <v>259</v>
      </c>
      <c r="C69" s="50" t="s">
        <v>47</v>
      </c>
      <c r="D69" s="50" t="s">
        <v>263</v>
      </c>
      <c r="E69" s="50"/>
      <c r="F69" s="93">
        <v>0.61</v>
      </c>
      <c r="G69" s="143">
        <v>0.56000000000000005</v>
      </c>
      <c r="H69" s="107" t="s">
        <v>61</v>
      </c>
      <c r="I69" s="105"/>
      <c r="J69" s="72"/>
      <c r="K69" s="21"/>
      <c r="L69" s="20"/>
    </row>
    <row r="70" spans="1:12" s="5" customFormat="1" ht="33" thickBot="1" x14ac:dyDescent="0.3">
      <c r="A70" s="191"/>
      <c r="B70" s="192" t="s">
        <v>256</v>
      </c>
      <c r="C70" s="131" t="s">
        <v>188</v>
      </c>
      <c r="D70" s="192" t="s">
        <v>255</v>
      </c>
      <c r="E70" s="155">
        <v>0.46</v>
      </c>
      <c r="F70" s="155"/>
      <c r="G70" s="134"/>
      <c r="H70" s="116" t="s">
        <v>69</v>
      </c>
      <c r="I70" s="117">
        <v>2021</v>
      </c>
      <c r="J70" s="73">
        <v>2021</v>
      </c>
      <c r="K70" s="21"/>
      <c r="L70" s="20"/>
    </row>
    <row r="71" spans="1:12" s="18" customFormat="1" ht="23" x14ac:dyDescent="0.25">
      <c r="A71" s="65" t="s">
        <v>456</v>
      </c>
      <c r="B71" s="50" t="s">
        <v>458</v>
      </c>
      <c r="C71" s="81" t="s">
        <v>46</v>
      </c>
      <c r="D71" s="50" t="s">
        <v>342</v>
      </c>
      <c r="E71" s="93">
        <v>0.35</v>
      </c>
      <c r="F71" s="93"/>
      <c r="G71" s="103"/>
      <c r="H71" s="107" t="s">
        <v>345</v>
      </c>
      <c r="I71" s="105">
        <v>2022</v>
      </c>
      <c r="J71" s="188"/>
      <c r="K71" s="31"/>
      <c r="L71" s="26"/>
    </row>
    <row r="72" spans="1:12" s="18" customFormat="1" ht="23" x14ac:dyDescent="0.25">
      <c r="A72" s="66"/>
      <c r="B72" s="55" t="s">
        <v>457</v>
      </c>
      <c r="C72" s="82" t="s">
        <v>46</v>
      </c>
      <c r="D72" s="55" t="s">
        <v>344</v>
      </c>
      <c r="E72" s="90">
        <v>0.54</v>
      </c>
      <c r="F72" s="90"/>
      <c r="G72" s="102"/>
      <c r="H72" s="101" t="s">
        <v>343</v>
      </c>
      <c r="I72" s="83">
        <v>2022</v>
      </c>
      <c r="J72" s="188"/>
      <c r="K72" s="31"/>
      <c r="L72" s="26"/>
    </row>
    <row r="73" spans="1:12" s="18" customFormat="1" ht="33" thickBot="1" x14ac:dyDescent="0.3">
      <c r="A73" s="67"/>
      <c r="B73" s="53" t="s">
        <v>457</v>
      </c>
      <c r="C73" s="84" t="s">
        <v>47</v>
      </c>
      <c r="D73" s="53" t="s">
        <v>431</v>
      </c>
      <c r="E73" s="94">
        <v>0.54</v>
      </c>
      <c r="F73" s="94"/>
      <c r="G73" s="145"/>
      <c r="H73" s="106" t="s">
        <v>447</v>
      </c>
      <c r="I73" s="85">
        <v>2022</v>
      </c>
      <c r="J73" s="188"/>
      <c r="K73" s="31"/>
      <c r="L73" s="26"/>
    </row>
    <row r="74" spans="1:12" s="18" customFormat="1" ht="23" x14ac:dyDescent="0.25">
      <c r="A74" s="65" t="s">
        <v>469</v>
      </c>
      <c r="B74" s="50" t="s">
        <v>459</v>
      </c>
      <c r="C74" s="81" t="s">
        <v>40</v>
      </c>
      <c r="D74" s="50" t="s">
        <v>410</v>
      </c>
      <c r="E74" s="93">
        <v>1</v>
      </c>
      <c r="F74" s="93">
        <v>0.6</v>
      </c>
      <c r="G74" s="143">
        <v>0.4</v>
      </c>
      <c r="H74" s="107" t="s">
        <v>411</v>
      </c>
      <c r="I74" s="105">
        <v>2020</v>
      </c>
      <c r="J74" s="188"/>
      <c r="K74" s="31"/>
      <c r="L74" s="26"/>
    </row>
    <row r="75" spans="1:12" s="18" customFormat="1" ht="24" thickBot="1" x14ac:dyDescent="0.3">
      <c r="A75" s="67"/>
      <c r="B75" s="53" t="s">
        <v>460</v>
      </c>
      <c r="C75" s="84" t="s">
        <v>40</v>
      </c>
      <c r="D75" s="53" t="s">
        <v>461</v>
      </c>
      <c r="E75" s="94">
        <v>1</v>
      </c>
      <c r="F75" s="94">
        <f>120/191</f>
        <v>0.62827225130890052</v>
      </c>
      <c r="G75" s="163">
        <f>58/191</f>
        <v>0.30366492146596857</v>
      </c>
      <c r="H75" s="193" t="s">
        <v>17</v>
      </c>
      <c r="I75" s="85">
        <v>2020</v>
      </c>
      <c r="J75" s="188"/>
      <c r="K75" s="31"/>
      <c r="L75" s="26"/>
    </row>
    <row r="76" spans="1:12" s="18" customFormat="1" ht="32" x14ac:dyDescent="0.25">
      <c r="A76" s="65" t="s">
        <v>455</v>
      </c>
      <c r="B76" s="50" t="s">
        <v>462</v>
      </c>
      <c r="C76" s="81" t="s">
        <v>40</v>
      </c>
      <c r="D76" s="50" t="s">
        <v>412</v>
      </c>
      <c r="E76" s="93">
        <v>1</v>
      </c>
      <c r="F76" s="93">
        <v>0.37</v>
      </c>
      <c r="G76" s="143">
        <v>0.63</v>
      </c>
      <c r="H76" s="107" t="s">
        <v>17</v>
      </c>
      <c r="I76" s="105">
        <v>2020</v>
      </c>
      <c r="J76" s="188"/>
      <c r="K76" s="31"/>
      <c r="L76" s="26"/>
    </row>
    <row r="77" spans="1:12" s="18" customFormat="1" ht="33" thickBot="1" x14ac:dyDescent="0.3">
      <c r="A77" s="67"/>
      <c r="B77" s="53" t="s">
        <v>463</v>
      </c>
      <c r="C77" s="84" t="s">
        <v>420</v>
      </c>
      <c r="D77" s="53" t="s">
        <v>470</v>
      </c>
      <c r="E77" s="94">
        <v>1</v>
      </c>
      <c r="F77" s="94">
        <v>0.52</v>
      </c>
      <c r="G77" s="163">
        <v>0.48</v>
      </c>
      <c r="H77" s="106" t="s">
        <v>432</v>
      </c>
      <c r="I77" s="85">
        <v>2022</v>
      </c>
      <c r="J77" s="188"/>
      <c r="K77" s="31"/>
      <c r="L77" s="26"/>
    </row>
    <row r="78" spans="1:12" s="18" customFormat="1" ht="32" x14ac:dyDescent="0.25">
      <c r="A78" s="65" t="s">
        <v>465</v>
      </c>
      <c r="B78" s="50" t="s">
        <v>468</v>
      </c>
      <c r="C78" s="81" t="s">
        <v>40</v>
      </c>
      <c r="D78" s="50" t="s">
        <v>466</v>
      </c>
      <c r="E78" s="93">
        <v>1</v>
      </c>
      <c r="F78" s="93">
        <v>0.55000000000000004</v>
      </c>
      <c r="G78" s="143">
        <v>0.45</v>
      </c>
      <c r="H78" s="107" t="s">
        <v>413</v>
      </c>
      <c r="I78" s="105">
        <v>2021</v>
      </c>
      <c r="J78" s="188"/>
      <c r="K78" s="31"/>
      <c r="L78" s="26"/>
    </row>
    <row r="79" spans="1:12" s="18" customFormat="1" ht="33" thickBot="1" x14ac:dyDescent="0.3">
      <c r="A79" s="67"/>
      <c r="B79" s="53" t="s">
        <v>468</v>
      </c>
      <c r="C79" s="84" t="s">
        <v>40</v>
      </c>
      <c r="D79" s="53" t="s">
        <v>467</v>
      </c>
      <c r="E79" s="94">
        <v>0.16</v>
      </c>
      <c r="F79" s="94"/>
      <c r="G79" s="163"/>
      <c r="H79" s="106" t="s">
        <v>413</v>
      </c>
      <c r="I79" s="85">
        <v>2021</v>
      </c>
      <c r="J79" s="188"/>
      <c r="K79" s="31"/>
      <c r="L79" s="26"/>
    </row>
    <row r="80" spans="1:12" s="18" customFormat="1" ht="33" thickBot="1" x14ac:dyDescent="0.3">
      <c r="A80" s="194" t="s">
        <v>464</v>
      </c>
      <c r="B80" s="195" t="s">
        <v>486</v>
      </c>
      <c r="C80" s="196" t="s">
        <v>420</v>
      </c>
      <c r="D80" s="195" t="s">
        <v>418</v>
      </c>
      <c r="E80" s="197">
        <v>1</v>
      </c>
      <c r="F80" s="197">
        <f>200/1800</f>
        <v>0.1111111111111111</v>
      </c>
      <c r="G80" s="198">
        <v>0.89</v>
      </c>
      <c r="H80" s="199" t="s">
        <v>419</v>
      </c>
      <c r="I80" s="129">
        <v>2016</v>
      </c>
      <c r="J80" s="188"/>
      <c r="K80" s="31"/>
      <c r="L80" s="26"/>
    </row>
    <row r="81" spans="1:12" s="5" customFormat="1" ht="24" thickBot="1" x14ac:dyDescent="0.3">
      <c r="A81" s="266" t="s">
        <v>334</v>
      </c>
      <c r="B81" s="267"/>
      <c r="C81" s="267"/>
      <c r="D81" s="267"/>
      <c r="E81" s="267"/>
      <c r="F81" s="267"/>
      <c r="G81" s="267"/>
      <c r="H81" s="267"/>
      <c r="I81" s="268"/>
      <c r="J81" s="71"/>
      <c r="K81" s="21"/>
      <c r="L81" s="20"/>
    </row>
    <row r="82" spans="1:12" s="5" customFormat="1" ht="32" x14ac:dyDescent="0.25">
      <c r="A82" s="56" t="s">
        <v>324</v>
      </c>
      <c r="B82" s="81" t="s">
        <v>48</v>
      </c>
      <c r="C82" s="81" t="s">
        <v>47</v>
      </c>
      <c r="D82" s="81" t="s">
        <v>159</v>
      </c>
      <c r="E82" s="93">
        <v>0.51</v>
      </c>
      <c r="F82" s="143">
        <v>0.34</v>
      </c>
      <c r="G82" s="143">
        <v>0.69</v>
      </c>
      <c r="H82" s="107" t="s">
        <v>61</v>
      </c>
      <c r="I82" s="105">
        <v>2022</v>
      </c>
      <c r="J82" s="71"/>
      <c r="K82" s="21"/>
      <c r="L82" s="20"/>
    </row>
    <row r="83" spans="1:12" s="5" customFormat="1" ht="24" thickBot="1" x14ac:dyDescent="0.3">
      <c r="A83" s="57"/>
      <c r="B83" s="82" t="s">
        <v>48</v>
      </c>
      <c r="C83" s="82" t="s">
        <v>46</v>
      </c>
      <c r="D83" s="82" t="s">
        <v>164</v>
      </c>
      <c r="E83" s="90">
        <v>0.47</v>
      </c>
      <c r="F83" s="144">
        <v>0.16</v>
      </c>
      <c r="G83" s="144">
        <v>0.81</v>
      </c>
      <c r="H83" s="106" t="s">
        <v>9</v>
      </c>
      <c r="I83" s="83">
        <v>2021</v>
      </c>
      <c r="J83" s="71"/>
      <c r="K83" s="21"/>
      <c r="L83" s="20"/>
    </row>
    <row r="84" spans="1:12" s="5" customFormat="1" ht="33" thickBot="1" x14ac:dyDescent="0.3">
      <c r="A84" s="58"/>
      <c r="B84" s="82" t="s">
        <v>48</v>
      </c>
      <c r="C84" s="82" t="s">
        <v>66</v>
      </c>
      <c r="D84" s="82" t="s">
        <v>165</v>
      </c>
      <c r="E84" s="90">
        <v>0.28999999999999998</v>
      </c>
      <c r="F84" s="90">
        <v>0.17</v>
      </c>
      <c r="G84" s="90">
        <v>0.41</v>
      </c>
      <c r="H84" s="101" t="s">
        <v>61</v>
      </c>
      <c r="I84" s="83">
        <v>2022</v>
      </c>
      <c r="J84" s="71"/>
      <c r="K84" s="21"/>
      <c r="L84" s="20"/>
    </row>
    <row r="85" spans="1:12" s="5" customFormat="1" ht="32" x14ac:dyDescent="0.25">
      <c r="A85" s="56" t="s">
        <v>325</v>
      </c>
      <c r="B85" s="81" t="s">
        <v>63</v>
      </c>
      <c r="C85" s="81" t="s">
        <v>32</v>
      </c>
      <c r="D85" s="81" t="s">
        <v>65</v>
      </c>
      <c r="E85" s="93">
        <v>0.28000000000000003</v>
      </c>
      <c r="F85" s="143">
        <v>0.36</v>
      </c>
      <c r="G85" s="143">
        <v>0.23</v>
      </c>
      <c r="H85" s="107" t="s">
        <v>61</v>
      </c>
      <c r="I85" s="105">
        <v>2022</v>
      </c>
      <c r="J85" s="71"/>
      <c r="K85" s="21"/>
      <c r="L85" s="20"/>
    </row>
    <row r="86" spans="1:12" s="5" customFormat="1" ht="32" x14ac:dyDescent="0.25">
      <c r="A86" s="57"/>
      <c r="B86" s="82" t="s">
        <v>63</v>
      </c>
      <c r="C86" s="82" t="s">
        <v>47</v>
      </c>
      <c r="D86" s="82" t="s">
        <v>64</v>
      </c>
      <c r="E86" s="90">
        <v>0.28000000000000003</v>
      </c>
      <c r="F86" s="144">
        <v>0.39</v>
      </c>
      <c r="G86" s="144">
        <v>0.23</v>
      </c>
      <c r="H86" s="101" t="s">
        <v>61</v>
      </c>
      <c r="I86" s="83">
        <v>2022</v>
      </c>
      <c r="J86" s="71"/>
      <c r="K86" s="21"/>
      <c r="L86" s="20"/>
    </row>
    <row r="87" spans="1:12" s="5" customFormat="1" ht="32" x14ac:dyDescent="0.25">
      <c r="A87" s="57"/>
      <c r="B87" s="82" t="s">
        <v>63</v>
      </c>
      <c r="C87" s="82" t="s">
        <v>66</v>
      </c>
      <c r="D87" s="82" t="s">
        <v>67</v>
      </c>
      <c r="E87" s="90">
        <v>0.38</v>
      </c>
      <c r="F87" s="90">
        <v>0.5</v>
      </c>
      <c r="G87" s="90">
        <v>0.34</v>
      </c>
      <c r="H87" s="101" t="s">
        <v>61</v>
      </c>
      <c r="I87" s="83">
        <v>2022</v>
      </c>
      <c r="J87" s="71"/>
      <c r="K87" s="21"/>
      <c r="L87" s="20"/>
    </row>
    <row r="88" spans="1:12" s="5" customFormat="1" ht="24" thickBot="1" x14ac:dyDescent="0.3">
      <c r="A88" s="57"/>
      <c r="B88" s="82" t="s">
        <v>63</v>
      </c>
      <c r="C88" s="82" t="s">
        <v>46</v>
      </c>
      <c r="D88" s="82" t="s">
        <v>68</v>
      </c>
      <c r="E88" s="90">
        <v>0.3</v>
      </c>
      <c r="F88" s="144">
        <v>0.42</v>
      </c>
      <c r="G88" s="144">
        <v>0.27</v>
      </c>
      <c r="H88" s="106" t="s">
        <v>9</v>
      </c>
      <c r="I88" s="83">
        <v>2021</v>
      </c>
      <c r="J88" s="71"/>
      <c r="K88" s="21"/>
      <c r="L88" s="20"/>
    </row>
    <row r="89" spans="1:12" s="5" customFormat="1" ht="33" thickBot="1" x14ac:dyDescent="0.3">
      <c r="A89" s="58"/>
      <c r="B89" s="84" t="s">
        <v>235</v>
      </c>
      <c r="C89" s="84" t="s">
        <v>188</v>
      </c>
      <c r="D89" s="84" t="s">
        <v>70</v>
      </c>
      <c r="E89" s="94">
        <v>0.66</v>
      </c>
      <c r="F89" s="94"/>
      <c r="G89" s="145"/>
      <c r="H89" s="106" t="s">
        <v>69</v>
      </c>
      <c r="I89" s="85">
        <v>2021</v>
      </c>
      <c r="J89" s="71"/>
      <c r="K89" s="21"/>
      <c r="L89" s="20"/>
    </row>
    <row r="90" spans="1:12" s="5" customFormat="1" ht="23" x14ac:dyDescent="0.25">
      <c r="A90" s="59" t="s">
        <v>321</v>
      </c>
      <c r="B90" s="112" t="s">
        <v>309</v>
      </c>
      <c r="C90" s="112" t="s">
        <v>32</v>
      </c>
      <c r="D90" s="112" t="s">
        <v>311</v>
      </c>
      <c r="E90" s="149">
        <v>2284100</v>
      </c>
      <c r="F90" s="150">
        <v>2492000</v>
      </c>
      <c r="G90" s="150">
        <v>2205600</v>
      </c>
      <c r="H90" s="114" t="s">
        <v>308</v>
      </c>
      <c r="I90" s="115">
        <v>2022</v>
      </c>
      <c r="J90" s="74"/>
      <c r="K90" s="31"/>
      <c r="L90" s="26"/>
    </row>
    <row r="91" spans="1:12" s="5" customFormat="1" ht="32" x14ac:dyDescent="0.25">
      <c r="A91" s="61"/>
      <c r="B91" s="112" t="s">
        <v>310</v>
      </c>
      <c r="C91" s="112" t="s">
        <v>32</v>
      </c>
      <c r="D91" s="112" t="s">
        <v>312</v>
      </c>
      <c r="E91" s="151">
        <f>E90/23000</f>
        <v>99.30869565217391</v>
      </c>
      <c r="F91" s="152">
        <f t="shared" ref="F91:G91" si="0">F90/23000</f>
        <v>108.34782608695652</v>
      </c>
      <c r="G91" s="152">
        <f t="shared" si="0"/>
        <v>95.895652173913049</v>
      </c>
      <c r="H91" s="114" t="s">
        <v>308</v>
      </c>
      <c r="I91" s="115">
        <v>2022</v>
      </c>
      <c r="J91" s="74"/>
      <c r="K91" s="31"/>
      <c r="L91" s="26"/>
    </row>
    <row r="92" spans="1:12" s="5" customFormat="1" ht="24" thickBot="1" x14ac:dyDescent="0.3">
      <c r="A92" s="62"/>
      <c r="B92" s="112" t="s">
        <v>318</v>
      </c>
      <c r="C92" s="112" t="s">
        <v>32</v>
      </c>
      <c r="D92" s="112" t="s">
        <v>322</v>
      </c>
      <c r="E92" s="153">
        <v>0.23</v>
      </c>
      <c r="F92" s="153">
        <v>0.27</v>
      </c>
      <c r="G92" s="153">
        <v>0.22</v>
      </c>
      <c r="H92" s="114" t="s">
        <v>308</v>
      </c>
      <c r="I92" s="115">
        <v>2022</v>
      </c>
      <c r="J92" s="74"/>
      <c r="K92" s="31"/>
      <c r="L92" s="26"/>
    </row>
    <row r="93" spans="1:12" s="6" customFormat="1" ht="32" x14ac:dyDescent="0.25">
      <c r="A93" s="200" t="s">
        <v>55</v>
      </c>
      <c r="B93" s="81" t="s">
        <v>48</v>
      </c>
      <c r="C93" s="81" t="s">
        <v>32</v>
      </c>
      <c r="D93" s="81" t="s">
        <v>166</v>
      </c>
      <c r="E93" s="93">
        <v>1</v>
      </c>
      <c r="F93" s="143">
        <v>0.25</v>
      </c>
      <c r="G93" s="143">
        <v>0.75</v>
      </c>
      <c r="H93" s="107" t="s">
        <v>14</v>
      </c>
      <c r="I93" s="105">
        <v>2021</v>
      </c>
      <c r="J93" s="75"/>
      <c r="K93" s="21"/>
      <c r="L93" s="29"/>
    </row>
    <row r="94" spans="1:12" s="6" customFormat="1" ht="32" x14ac:dyDescent="0.25">
      <c r="A94" s="201"/>
      <c r="B94" s="82" t="s">
        <v>48</v>
      </c>
      <c r="C94" s="82" t="s">
        <v>47</v>
      </c>
      <c r="D94" s="82" t="s">
        <v>175</v>
      </c>
      <c r="E94" s="90">
        <v>1</v>
      </c>
      <c r="F94" s="144">
        <v>0.29299999999999998</v>
      </c>
      <c r="G94" s="144">
        <v>0.70399999999999996</v>
      </c>
      <c r="H94" s="101" t="s">
        <v>249</v>
      </c>
      <c r="I94" s="83">
        <v>2019</v>
      </c>
      <c r="J94" s="75"/>
      <c r="K94" s="21"/>
      <c r="L94" s="29"/>
    </row>
    <row r="95" spans="1:12" s="6" customFormat="1" ht="24" thickBot="1" x14ac:dyDescent="0.3">
      <c r="A95" s="201"/>
      <c r="B95" s="82" t="s">
        <v>48</v>
      </c>
      <c r="C95" s="82" t="s">
        <v>46</v>
      </c>
      <c r="D95" s="82" t="s">
        <v>176</v>
      </c>
      <c r="E95" s="144">
        <v>0.38</v>
      </c>
      <c r="F95" s="144">
        <v>0.11</v>
      </c>
      <c r="G95" s="144">
        <v>0.66</v>
      </c>
      <c r="H95" s="106" t="s">
        <v>9</v>
      </c>
      <c r="I95" s="154">
        <v>2019</v>
      </c>
      <c r="J95" s="75"/>
      <c r="K95" s="21"/>
      <c r="L95" s="29"/>
    </row>
    <row r="96" spans="1:12" s="6" customFormat="1" ht="32" x14ac:dyDescent="0.25">
      <c r="A96" s="201"/>
      <c r="B96" s="82" t="s">
        <v>48</v>
      </c>
      <c r="C96" s="82" t="s">
        <v>51</v>
      </c>
      <c r="D96" s="82" t="s">
        <v>177</v>
      </c>
      <c r="E96" s="90">
        <v>0.47439596105301113</v>
      </c>
      <c r="F96" s="90">
        <v>0.14041680901947387</v>
      </c>
      <c r="G96" s="90">
        <v>0.61046111493461797</v>
      </c>
      <c r="H96" s="101" t="s">
        <v>249</v>
      </c>
      <c r="I96" s="154">
        <v>2019</v>
      </c>
      <c r="J96" s="75"/>
      <c r="K96" s="21"/>
      <c r="L96" s="29"/>
    </row>
    <row r="97" spans="1:12" s="6" customFormat="1" ht="32" x14ac:dyDescent="0.25">
      <c r="A97" s="201"/>
      <c r="B97" s="82" t="s">
        <v>48</v>
      </c>
      <c r="C97" s="82" t="s">
        <v>58</v>
      </c>
      <c r="D97" s="82" t="s">
        <v>178</v>
      </c>
      <c r="E97" s="90">
        <v>0.49783329947863769</v>
      </c>
      <c r="F97" s="90">
        <v>0.1848161328588375</v>
      </c>
      <c r="G97" s="90">
        <v>0.65039013340045315</v>
      </c>
      <c r="H97" s="101" t="s">
        <v>249</v>
      </c>
      <c r="I97" s="154">
        <v>2019</v>
      </c>
      <c r="J97" s="75"/>
      <c r="K97" s="21"/>
      <c r="L97" s="29"/>
    </row>
    <row r="98" spans="1:12" s="6" customFormat="1" ht="32" x14ac:dyDescent="0.25">
      <c r="A98" s="201"/>
      <c r="B98" s="82" t="s">
        <v>48</v>
      </c>
      <c r="C98" s="82" t="s">
        <v>49</v>
      </c>
      <c r="D98" s="82" t="s">
        <v>179</v>
      </c>
      <c r="E98" s="90">
        <v>0.46553672316384181</v>
      </c>
      <c r="F98" s="90">
        <v>0.33191210232863233</v>
      </c>
      <c r="G98" s="90">
        <v>0.64837805366439727</v>
      </c>
      <c r="H98" s="101" t="s">
        <v>249</v>
      </c>
      <c r="I98" s="154">
        <v>2019</v>
      </c>
      <c r="J98" s="75"/>
      <c r="K98" s="21"/>
      <c r="L98" s="29"/>
    </row>
    <row r="99" spans="1:12" s="6" customFormat="1" ht="32" x14ac:dyDescent="0.25">
      <c r="A99" s="201"/>
      <c r="B99" s="82" t="s">
        <v>48</v>
      </c>
      <c r="C99" s="82" t="s">
        <v>53</v>
      </c>
      <c r="D99" s="82" t="s">
        <v>180</v>
      </c>
      <c r="E99" s="90">
        <v>0.3745928338762215</v>
      </c>
      <c r="F99" s="90">
        <v>0.21857524920982252</v>
      </c>
      <c r="G99" s="90">
        <v>0.6705081194342587</v>
      </c>
      <c r="H99" s="101" t="s">
        <v>249</v>
      </c>
      <c r="I99" s="154">
        <v>2019</v>
      </c>
      <c r="J99" s="75"/>
      <c r="K99" s="21"/>
      <c r="L99" s="29"/>
    </row>
    <row r="100" spans="1:12" s="6" customFormat="1" ht="32" x14ac:dyDescent="0.25">
      <c r="A100" s="201"/>
      <c r="B100" s="82" t="s">
        <v>48</v>
      </c>
      <c r="C100" s="82" t="s">
        <v>50</v>
      </c>
      <c r="D100" s="82" t="s">
        <v>181</v>
      </c>
      <c r="E100" s="90">
        <v>0.43613667885512547</v>
      </c>
      <c r="F100" s="90">
        <v>0.32207556935817805</v>
      </c>
      <c r="G100" s="90">
        <v>0.69073995171140457</v>
      </c>
      <c r="H100" s="101" t="s">
        <v>249</v>
      </c>
      <c r="I100" s="154">
        <v>2019</v>
      </c>
      <c r="J100" s="75"/>
      <c r="K100" s="21"/>
      <c r="L100" s="29"/>
    </row>
    <row r="101" spans="1:12" s="6" customFormat="1" ht="32" x14ac:dyDescent="0.25">
      <c r="A101" s="201"/>
      <c r="B101" s="82" t="s">
        <v>48</v>
      </c>
      <c r="C101" s="82" t="s">
        <v>52</v>
      </c>
      <c r="D101" s="82" t="s">
        <v>182</v>
      </c>
      <c r="E101" s="90">
        <v>0.41072300928187594</v>
      </c>
      <c r="F101" s="90">
        <v>0.19532204573223949</v>
      </c>
      <c r="G101" s="90">
        <v>0.64771632299094228</v>
      </c>
      <c r="H101" s="101" t="s">
        <v>249</v>
      </c>
      <c r="I101" s="154">
        <v>2019</v>
      </c>
      <c r="J101" s="75"/>
      <c r="K101" s="21"/>
      <c r="L101" s="29"/>
    </row>
    <row r="102" spans="1:12" s="6" customFormat="1" ht="32" x14ac:dyDescent="0.25">
      <c r="A102" s="201"/>
      <c r="B102" s="82" t="s">
        <v>48</v>
      </c>
      <c r="C102" s="82" t="s">
        <v>59</v>
      </c>
      <c r="D102" s="82" t="s">
        <v>183</v>
      </c>
      <c r="E102" s="90">
        <v>0.4289294306335204</v>
      </c>
      <c r="F102" s="90">
        <v>0.25559558903810453</v>
      </c>
      <c r="G102" s="90">
        <v>0.69066853998360844</v>
      </c>
      <c r="H102" s="101" t="s">
        <v>249</v>
      </c>
      <c r="I102" s="154">
        <v>2019</v>
      </c>
      <c r="J102" s="75"/>
      <c r="K102" s="21"/>
      <c r="L102" s="29"/>
    </row>
    <row r="103" spans="1:12" s="6" customFormat="1" ht="32" x14ac:dyDescent="0.25">
      <c r="A103" s="201"/>
      <c r="B103" s="82" t="s">
        <v>48</v>
      </c>
      <c r="C103" s="82" t="s">
        <v>60</v>
      </c>
      <c r="D103" s="82" t="s">
        <v>184</v>
      </c>
      <c r="E103" s="90">
        <v>0.4103315625572449</v>
      </c>
      <c r="F103" s="90">
        <v>0.22203293583191366</v>
      </c>
      <c r="G103" s="90">
        <v>0.66183677818026854</v>
      </c>
      <c r="H103" s="101" t="s">
        <v>249</v>
      </c>
      <c r="I103" s="154">
        <v>2019</v>
      </c>
      <c r="J103" s="75"/>
      <c r="K103" s="21"/>
      <c r="L103" s="29"/>
    </row>
    <row r="104" spans="1:12" s="6" customFormat="1" ht="32" x14ac:dyDescent="0.25">
      <c r="A104" s="201"/>
      <c r="B104" s="131" t="s">
        <v>48</v>
      </c>
      <c r="C104" s="131" t="s">
        <v>56</v>
      </c>
      <c r="D104" s="131" t="s">
        <v>185</v>
      </c>
      <c r="E104" s="155">
        <v>0.14000000000000001</v>
      </c>
      <c r="F104" s="155">
        <v>0.05</v>
      </c>
      <c r="G104" s="155">
        <v>0.24</v>
      </c>
      <c r="H104" s="116" t="s">
        <v>249</v>
      </c>
      <c r="I104" s="117">
        <v>2019</v>
      </c>
      <c r="J104" s="75"/>
      <c r="K104" s="21"/>
      <c r="L104" s="29"/>
    </row>
    <row r="105" spans="1:12" s="18" customFormat="1" ht="33" thickBot="1" x14ac:dyDescent="0.3">
      <c r="A105" s="202"/>
      <c r="B105" s="137" t="s">
        <v>48</v>
      </c>
      <c r="C105" s="137" t="s">
        <v>373</v>
      </c>
      <c r="D105" s="137" t="s">
        <v>374</v>
      </c>
      <c r="E105" s="177"/>
      <c r="F105" s="177">
        <v>7.0000000000000007E-2</v>
      </c>
      <c r="G105" s="177">
        <v>0.41</v>
      </c>
      <c r="H105" s="116" t="s">
        <v>249</v>
      </c>
      <c r="I105" s="117">
        <v>2019</v>
      </c>
      <c r="J105" s="74"/>
      <c r="K105" s="31"/>
      <c r="L105" s="26"/>
    </row>
    <row r="106" spans="1:12" s="5" customFormat="1" ht="32" x14ac:dyDescent="0.25">
      <c r="A106" s="56" t="s">
        <v>62</v>
      </c>
      <c r="B106" s="81" t="s">
        <v>63</v>
      </c>
      <c r="C106" s="81" t="s">
        <v>32</v>
      </c>
      <c r="D106" s="81" t="s">
        <v>186</v>
      </c>
      <c r="E106" s="93">
        <v>0.11</v>
      </c>
      <c r="F106" s="156">
        <v>0.14299999999999999</v>
      </c>
      <c r="G106" s="156">
        <v>0.1</v>
      </c>
      <c r="H106" s="107" t="s">
        <v>249</v>
      </c>
      <c r="I106" s="157">
        <v>2019</v>
      </c>
      <c r="J106" s="71"/>
      <c r="K106" s="21"/>
      <c r="L106" s="20"/>
    </row>
    <row r="107" spans="1:12" s="5" customFormat="1" ht="24" thickBot="1" x14ac:dyDescent="0.3">
      <c r="A107" s="58"/>
      <c r="B107" s="84" t="s">
        <v>63</v>
      </c>
      <c r="C107" s="84" t="s">
        <v>46</v>
      </c>
      <c r="D107" s="84" t="s">
        <v>187</v>
      </c>
      <c r="E107" s="94">
        <v>0.31</v>
      </c>
      <c r="F107" s="158">
        <v>0.37</v>
      </c>
      <c r="G107" s="158">
        <v>0.3</v>
      </c>
      <c r="H107" s="106" t="s">
        <v>9</v>
      </c>
      <c r="I107" s="159">
        <v>2019</v>
      </c>
      <c r="J107" s="71"/>
      <c r="K107" s="21"/>
      <c r="L107" s="20"/>
    </row>
    <row r="108" spans="1:12" s="5" customFormat="1" ht="23" x14ac:dyDescent="0.25">
      <c r="A108" s="59" t="s">
        <v>320</v>
      </c>
      <c r="B108" s="112" t="s">
        <v>309</v>
      </c>
      <c r="C108" s="112" t="s">
        <v>32</v>
      </c>
      <c r="D108" s="112" t="s">
        <v>313</v>
      </c>
      <c r="E108" s="150">
        <v>1179900</v>
      </c>
      <c r="F108" s="160">
        <v>1210000</v>
      </c>
      <c r="G108" s="160">
        <v>1167000</v>
      </c>
      <c r="H108" s="114" t="s">
        <v>308</v>
      </c>
      <c r="I108" s="115">
        <v>2022</v>
      </c>
      <c r="J108" s="71"/>
      <c r="K108" s="21"/>
      <c r="L108" s="20"/>
    </row>
    <row r="109" spans="1:12" s="5" customFormat="1" ht="32" x14ac:dyDescent="0.25">
      <c r="A109" s="61"/>
      <c r="B109" s="112" t="s">
        <v>310</v>
      </c>
      <c r="C109" s="112" t="s">
        <v>32</v>
      </c>
      <c r="D109" s="112" t="s">
        <v>314</v>
      </c>
      <c r="E109" s="152">
        <f>E108/1500</f>
        <v>786.6</v>
      </c>
      <c r="F109" s="152">
        <f t="shared" ref="F109:G109" si="1">F108/1500</f>
        <v>806.66666666666663</v>
      </c>
      <c r="G109" s="152">
        <f t="shared" si="1"/>
        <v>778</v>
      </c>
      <c r="H109" s="114" t="s">
        <v>308</v>
      </c>
      <c r="I109" s="115">
        <v>2022</v>
      </c>
      <c r="J109" s="71"/>
      <c r="K109" s="21"/>
      <c r="L109" s="20"/>
    </row>
    <row r="110" spans="1:12" s="5" customFormat="1" ht="24" thickBot="1" x14ac:dyDescent="0.3">
      <c r="A110" s="62"/>
      <c r="B110" s="112" t="s">
        <v>318</v>
      </c>
      <c r="C110" s="112" t="s">
        <v>32</v>
      </c>
      <c r="D110" s="112" t="s">
        <v>319</v>
      </c>
      <c r="E110" s="161">
        <v>0.22</v>
      </c>
      <c r="F110" s="161">
        <v>0.19</v>
      </c>
      <c r="G110" s="161">
        <v>0.23</v>
      </c>
      <c r="H110" s="114" t="s">
        <v>308</v>
      </c>
      <c r="I110" s="115">
        <v>2022</v>
      </c>
      <c r="J110" s="71"/>
      <c r="K110" s="21"/>
      <c r="L110" s="20"/>
    </row>
    <row r="111" spans="1:12" s="5" customFormat="1" ht="32" x14ac:dyDescent="0.25">
      <c r="A111" s="65" t="s">
        <v>54</v>
      </c>
      <c r="B111" s="81" t="s">
        <v>73</v>
      </c>
      <c r="C111" s="81" t="s">
        <v>32</v>
      </c>
      <c r="D111" s="81" t="s">
        <v>190</v>
      </c>
      <c r="E111" s="93">
        <v>0.45</v>
      </c>
      <c r="F111" s="143">
        <v>0.55000000000000004</v>
      </c>
      <c r="G111" s="143">
        <v>0.43</v>
      </c>
      <c r="H111" s="101" t="s">
        <v>249</v>
      </c>
      <c r="I111" s="105">
        <v>2018</v>
      </c>
      <c r="J111" s="71"/>
      <c r="K111" s="21"/>
      <c r="L111" s="20"/>
    </row>
    <row r="112" spans="1:12" s="5" customFormat="1" ht="23" x14ac:dyDescent="0.25">
      <c r="A112" s="66"/>
      <c r="B112" s="82" t="s">
        <v>73</v>
      </c>
      <c r="C112" s="82" t="s">
        <v>47</v>
      </c>
      <c r="D112" s="82" t="s">
        <v>191</v>
      </c>
      <c r="E112" s="90">
        <v>0.53</v>
      </c>
      <c r="F112" s="144">
        <v>0.56999999999999995</v>
      </c>
      <c r="G112" s="144">
        <v>0.52</v>
      </c>
      <c r="H112" s="162" t="s">
        <v>33</v>
      </c>
      <c r="I112" s="83">
        <v>2022</v>
      </c>
      <c r="J112" s="71"/>
      <c r="K112" s="21"/>
      <c r="L112" s="20"/>
    </row>
    <row r="113" spans="1:14" s="5" customFormat="1" ht="23" x14ac:dyDescent="0.25">
      <c r="A113" s="66"/>
      <c r="B113" s="82" t="s">
        <v>73</v>
      </c>
      <c r="C113" s="82" t="s">
        <v>72</v>
      </c>
      <c r="D113" s="82" t="s">
        <v>192</v>
      </c>
      <c r="E113" s="90">
        <v>7.0000000000000007E-2</v>
      </c>
      <c r="F113" s="144">
        <v>0.08</v>
      </c>
      <c r="G113" s="144">
        <v>0.06</v>
      </c>
      <c r="H113" s="162" t="s">
        <v>33</v>
      </c>
      <c r="I113" s="83">
        <v>2022</v>
      </c>
      <c r="J113" s="71"/>
      <c r="K113" s="21"/>
      <c r="L113" s="20"/>
    </row>
    <row r="114" spans="1:14" s="5" customFormat="1" ht="32" x14ac:dyDescent="0.25">
      <c r="A114" s="66"/>
      <c r="B114" s="82" t="s">
        <v>73</v>
      </c>
      <c r="C114" s="82" t="s">
        <v>56</v>
      </c>
      <c r="D114" s="82" t="s">
        <v>200</v>
      </c>
      <c r="E114" s="90">
        <v>0.31</v>
      </c>
      <c r="F114" s="90">
        <v>0.34</v>
      </c>
      <c r="G114" s="90">
        <v>0.3</v>
      </c>
      <c r="H114" s="162" t="s">
        <v>33</v>
      </c>
      <c r="I114" s="83">
        <v>2022</v>
      </c>
      <c r="J114" s="71"/>
      <c r="K114" s="21"/>
      <c r="L114" s="20"/>
    </row>
    <row r="115" spans="1:14" s="5" customFormat="1" ht="33" thickBot="1" x14ac:dyDescent="0.3">
      <c r="A115" s="67"/>
      <c r="B115" s="84" t="s">
        <v>71</v>
      </c>
      <c r="C115" s="84" t="s">
        <v>32</v>
      </c>
      <c r="D115" s="84" t="s">
        <v>189</v>
      </c>
      <c r="E115" s="94">
        <v>0.55000000000000004</v>
      </c>
      <c r="F115" s="163">
        <v>0.78</v>
      </c>
      <c r="G115" s="163">
        <v>0.49</v>
      </c>
      <c r="H115" s="106" t="s">
        <v>14</v>
      </c>
      <c r="I115" s="85">
        <v>2021</v>
      </c>
      <c r="J115" s="71"/>
      <c r="K115" s="21"/>
      <c r="L115" s="20"/>
    </row>
    <row r="116" spans="1:14" s="5" customFormat="1" ht="23" x14ac:dyDescent="0.25">
      <c r="A116" s="68" t="s">
        <v>15</v>
      </c>
      <c r="B116" s="81" t="s">
        <v>76</v>
      </c>
      <c r="C116" s="81" t="s">
        <v>32</v>
      </c>
      <c r="D116" s="81" t="s">
        <v>306</v>
      </c>
      <c r="E116" s="143">
        <v>0.1</v>
      </c>
      <c r="F116" s="103"/>
      <c r="G116" s="103"/>
      <c r="H116" s="107" t="s">
        <v>14</v>
      </c>
      <c r="I116" s="105">
        <v>2021</v>
      </c>
      <c r="J116" s="71"/>
      <c r="K116" s="21"/>
      <c r="L116" s="26"/>
      <c r="M116" s="18"/>
      <c r="N116" s="18"/>
    </row>
    <row r="117" spans="1:14" s="5" customFormat="1" ht="23" x14ac:dyDescent="0.25">
      <c r="A117" s="69"/>
      <c r="B117" s="82" t="s">
        <v>76</v>
      </c>
      <c r="C117" s="82" t="s">
        <v>32</v>
      </c>
      <c r="D117" s="82" t="s">
        <v>305</v>
      </c>
      <c r="E117" s="144">
        <v>0.05</v>
      </c>
      <c r="F117" s="102"/>
      <c r="G117" s="102"/>
      <c r="H117" s="101" t="s">
        <v>14</v>
      </c>
      <c r="I117" s="83">
        <v>2021</v>
      </c>
      <c r="J117" s="71"/>
      <c r="K117" s="21"/>
      <c r="L117" s="26"/>
      <c r="M117" s="18"/>
      <c r="N117" s="18"/>
    </row>
    <row r="118" spans="1:14" s="7" customFormat="1" ht="23" x14ac:dyDescent="0.25">
      <c r="A118" s="69"/>
      <c r="B118" s="131" t="s">
        <v>74</v>
      </c>
      <c r="C118" s="131" t="s">
        <v>32</v>
      </c>
      <c r="D118" s="131" t="s">
        <v>304</v>
      </c>
      <c r="E118" s="164">
        <v>0.21</v>
      </c>
      <c r="F118" s="155">
        <v>0.11</v>
      </c>
      <c r="G118" s="155">
        <v>0.25</v>
      </c>
      <c r="H118" s="116" t="s">
        <v>14</v>
      </c>
      <c r="I118" s="117">
        <v>2021</v>
      </c>
      <c r="J118" s="74"/>
      <c r="K118" s="31"/>
      <c r="L118" s="26"/>
      <c r="M118" s="18"/>
      <c r="N118" s="18"/>
    </row>
    <row r="119" spans="1:14" s="7" customFormat="1" ht="23" x14ac:dyDescent="0.25">
      <c r="A119" s="69"/>
      <c r="B119" s="112" t="s">
        <v>315</v>
      </c>
      <c r="C119" s="112" t="s">
        <v>32</v>
      </c>
      <c r="D119" s="112" t="s">
        <v>316</v>
      </c>
      <c r="E119" s="165"/>
      <c r="F119" s="113">
        <v>0.27</v>
      </c>
      <c r="G119" s="113">
        <v>0.73</v>
      </c>
      <c r="H119" s="114" t="s">
        <v>308</v>
      </c>
      <c r="I119" s="115">
        <v>2022</v>
      </c>
      <c r="J119" s="74"/>
      <c r="K119" s="31"/>
      <c r="L119" s="26"/>
      <c r="M119" s="18"/>
      <c r="N119" s="18"/>
    </row>
    <row r="120" spans="1:14" s="7" customFormat="1" ht="23" x14ac:dyDescent="0.25">
      <c r="A120" s="69"/>
      <c r="B120" s="112" t="s">
        <v>303</v>
      </c>
      <c r="C120" s="112" t="s">
        <v>32</v>
      </c>
      <c r="D120" s="112" t="s">
        <v>307</v>
      </c>
      <c r="E120" s="165">
        <v>0.17</v>
      </c>
      <c r="F120" s="113">
        <v>0.26</v>
      </c>
      <c r="G120" s="113">
        <v>0.14000000000000001</v>
      </c>
      <c r="H120" s="114" t="s">
        <v>308</v>
      </c>
      <c r="I120" s="115">
        <v>2022</v>
      </c>
      <c r="J120" s="74"/>
      <c r="K120" s="31"/>
      <c r="L120" s="26"/>
      <c r="M120" s="18"/>
      <c r="N120" s="18"/>
    </row>
    <row r="121" spans="1:14" s="7" customFormat="1" ht="24" thickBot="1" x14ac:dyDescent="0.3">
      <c r="A121" s="69"/>
      <c r="B121" s="112" t="s">
        <v>352</v>
      </c>
      <c r="C121" s="112" t="s">
        <v>47</v>
      </c>
      <c r="D121" s="112" t="s">
        <v>353</v>
      </c>
      <c r="E121" s="165"/>
      <c r="F121" s="113">
        <v>0.09</v>
      </c>
      <c r="G121" s="113">
        <v>0.91</v>
      </c>
      <c r="H121" s="114" t="s">
        <v>354</v>
      </c>
      <c r="I121" s="115">
        <v>2021</v>
      </c>
      <c r="J121" s="74"/>
      <c r="K121" s="31"/>
      <c r="L121" s="26"/>
      <c r="M121" s="18"/>
      <c r="N121" s="18"/>
    </row>
    <row r="122" spans="1:14" s="5" customFormat="1" ht="32" x14ac:dyDescent="0.25">
      <c r="A122" s="218" t="s">
        <v>75</v>
      </c>
      <c r="B122" s="81" t="s">
        <v>236</v>
      </c>
      <c r="C122" s="81" t="s">
        <v>40</v>
      </c>
      <c r="D122" s="182" t="s">
        <v>195</v>
      </c>
      <c r="E122" s="93"/>
      <c r="F122" s="143">
        <v>0.31</v>
      </c>
      <c r="G122" s="103"/>
      <c r="H122" s="107" t="s">
        <v>16</v>
      </c>
      <c r="I122" s="105">
        <v>2021</v>
      </c>
      <c r="J122" s="32"/>
      <c r="K122" s="21"/>
      <c r="L122" s="26"/>
      <c r="M122" s="18"/>
      <c r="N122" s="18"/>
    </row>
    <row r="123" spans="1:14" s="5" customFormat="1" ht="32" x14ac:dyDescent="0.25">
      <c r="A123" s="219"/>
      <c r="B123" s="82" t="s">
        <v>237</v>
      </c>
      <c r="C123" s="82" t="s">
        <v>40</v>
      </c>
      <c r="D123" s="183" t="s">
        <v>269</v>
      </c>
      <c r="E123" s="90"/>
      <c r="F123" s="144">
        <v>0.22</v>
      </c>
      <c r="G123" s="102"/>
      <c r="H123" s="101" t="s">
        <v>16</v>
      </c>
      <c r="I123" s="83">
        <v>2021</v>
      </c>
      <c r="J123" s="32"/>
      <c r="K123" s="21"/>
      <c r="L123" s="26"/>
      <c r="M123" s="18"/>
      <c r="N123" s="18"/>
    </row>
    <row r="124" spans="1:14" s="5" customFormat="1" ht="48" x14ac:dyDescent="0.25">
      <c r="A124" s="219"/>
      <c r="B124" s="82" t="s">
        <v>238</v>
      </c>
      <c r="C124" s="82" t="s">
        <v>40</v>
      </c>
      <c r="D124" s="183" t="s">
        <v>270</v>
      </c>
      <c r="E124" s="90"/>
      <c r="F124" s="144">
        <v>0.23</v>
      </c>
      <c r="G124" s="102"/>
      <c r="H124" s="101" t="s">
        <v>16</v>
      </c>
      <c r="I124" s="83">
        <v>2021</v>
      </c>
      <c r="J124" s="32"/>
      <c r="K124" s="21"/>
      <c r="L124" s="20"/>
    </row>
    <row r="125" spans="1:14" s="5" customFormat="1" ht="48" x14ac:dyDescent="0.25">
      <c r="A125" s="219"/>
      <c r="B125" s="82" t="s">
        <v>239</v>
      </c>
      <c r="C125" s="82" t="s">
        <v>40</v>
      </c>
      <c r="D125" s="183" t="s">
        <v>271</v>
      </c>
      <c r="E125" s="90"/>
      <c r="F125" s="144">
        <v>0.26</v>
      </c>
      <c r="G125" s="102"/>
      <c r="H125" s="101" t="s">
        <v>16</v>
      </c>
      <c r="I125" s="83">
        <v>2021</v>
      </c>
      <c r="J125" s="32"/>
      <c r="K125" s="21"/>
      <c r="L125" s="20"/>
    </row>
    <row r="126" spans="1:14" s="5" customFormat="1" ht="64" x14ac:dyDescent="0.25">
      <c r="A126" s="219"/>
      <c r="B126" s="82" t="s">
        <v>77</v>
      </c>
      <c r="C126" s="82" t="s">
        <v>40</v>
      </c>
      <c r="D126" s="183" t="s">
        <v>196</v>
      </c>
      <c r="E126" s="210"/>
      <c r="F126" s="144">
        <v>0.98</v>
      </c>
      <c r="G126" s="144">
        <v>0.68</v>
      </c>
      <c r="H126" s="101" t="s">
        <v>12</v>
      </c>
      <c r="I126" s="83">
        <v>2018</v>
      </c>
      <c r="J126" s="22"/>
      <c r="K126" s="21"/>
      <c r="L126" s="20"/>
    </row>
    <row r="127" spans="1:14" s="5" customFormat="1" ht="32" x14ac:dyDescent="0.25">
      <c r="A127" s="219"/>
      <c r="B127" s="82" t="s">
        <v>78</v>
      </c>
      <c r="C127" s="82" t="s">
        <v>47</v>
      </c>
      <c r="D127" s="82" t="s">
        <v>197</v>
      </c>
      <c r="E127" s="90">
        <v>0.63</v>
      </c>
      <c r="F127" s="144">
        <v>0.63</v>
      </c>
      <c r="G127" s="144">
        <v>0.63</v>
      </c>
      <c r="H127" s="211" t="s">
        <v>248</v>
      </c>
      <c r="I127" s="83">
        <v>2018</v>
      </c>
      <c r="J127" s="22"/>
      <c r="K127" s="21"/>
      <c r="L127" s="20"/>
    </row>
    <row r="128" spans="1:14" s="5" customFormat="1" ht="32" x14ac:dyDescent="0.25">
      <c r="A128" s="219"/>
      <c r="B128" s="82" t="s">
        <v>240</v>
      </c>
      <c r="C128" s="183" t="s">
        <v>46</v>
      </c>
      <c r="D128" s="183" t="s">
        <v>198</v>
      </c>
      <c r="E128" s="210"/>
      <c r="F128" s="144">
        <v>0.71</v>
      </c>
      <c r="G128" s="102"/>
      <c r="H128" s="101" t="s">
        <v>247</v>
      </c>
      <c r="I128" s="83">
        <v>2021</v>
      </c>
      <c r="J128" s="22"/>
      <c r="K128" s="21"/>
      <c r="L128" s="20"/>
    </row>
    <row r="129" spans="1:12" s="5" customFormat="1" ht="32" x14ac:dyDescent="0.25">
      <c r="A129" s="219"/>
      <c r="B129" s="82" t="s">
        <v>241</v>
      </c>
      <c r="C129" s="183" t="s">
        <v>46</v>
      </c>
      <c r="D129" s="183" t="s">
        <v>199</v>
      </c>
      <c r="E129" s="210"/>
      <c r="F129" s="144">
        <v>0.38</v>
      </c>
      <c r="G129" s="102"/>
      <c r="H129" s="101" t="s">
        <v>247</v>
      </c>
      <c r="I129" s="83">
        <v>2021</v>
      </c>
      <c r="J129" s="22"/>
      <c r="K129" s="21"/>
      <c r="L129" s="20"/>
    </row>
    <row r="130" spans="1:12" s="18" customFormat="1" ht="33" thickBot="1" x14ac:dyDescent="0.3">
      <c r="A130" s="220"/>
      <c r="B130" s="84" t="s">
        <v>408</v>
      </c>
      <c r="C130" s="184" t="s">
        <v>46</v>
      </c>
      <c r="D130" s="184" t="s">
        <v>409</v>
      </c>
      <c r="E130" s="212"/>
      <c r="F130" s="163">
        <v>0.67</v>
      </c>
      <c r="G130" s="145"/>
      <c r="H130" s="106" t="s">
        <v>403</v>
      </c>
      <c r="I130" s="85">
        <v>2020</v>
      </c>
      <c r="J130" s="30"/>
      <c r="K130" s="31"/>
      <c r="L130" s="26"/>
    </row>
    <row r="131" spans="1:12" s="5" customFormat="1" ht="33" thickBot="1" x14ac:dyDescent="0.3">
      <c r="A131" s="217" t="s">
        <v>272</v>
      </c>
      <c r="B131" s="173" t="s">
        <v>272</v>
      </c>
      <c r="C131" s="213" t="s">
        <v>47</v>
      </c>
      <c r="D131" s="213" t="s">
        <v>273</v>
      </c>
      <c r="E131" s="214"/>
      <c r="F131" s="215">
        <v>0.17</v>
      </c>
      <c r="G131" s="174">
        <v>0.28000000000000003</v>
      </c>
      <c r="H131" s="181" t="s">
        <v>274</v>
      </c>
      <c r="I131" s="175">
        <v>2017</v>
      </c>
      <c r="J131" s="22"/>
      <c r="K131" s="21"/>
      <c r="L131" s="20"/>
    </row>
    <row r="132" spans="1:12" s="5" customFormat="1" ht="24" thickBot="1" x14ac:dyDescent="0.3">
      <c r="A132" s="266" t="s">
        <v>332</v>
      </c>
      <c r="B132" s="267"/>
      <c r="C132" s="267"/>
      <c r="D132" s="267"/>
      <c r="E132" s="267"/>
      <c r="F132" s="267"/>
      <c r="G132" s="267"/>
      <c r="H132" s="267"/>
      <c r="I132" s="268"/>
      <c r="J132" s="22"/>
      <c r="K132" s="21"/>
      <c r="L132" s="20"/>
    </row>
    <row r="133" spans="1:12" s="5" customFormat="1" ht="24" thickBot="1" x14ac:dyDescent="0.3">
      <c r="A133" s="269" t="s">
        <v>333</v>
      </c>
      <c r="B133" s="270"/>
      <c r="C133" s="270"/>
      <c r="D133" s="270"/>
      <c r="E133" s="270"/>
      <c r="F133" s="270"/>
      <c r="G133" s="270"/>
      <c r="H133" s="270"/>
      <c r="I133" s="271"/>
      <c r="J133" s="22"/>
      <c r="K133" s="21"/>
      <c r="L133" s="20"/>
    </row>
    <row r="134" spans="1:12" s="5" customFormat="1" ht="32" x14ac:dyDescent="0.25">
      <c r="A134" s="65" t="s">
        <v>41</v>
      </c>
      <c r="B134" s="50" t="s">
        <v>43</v>
      </c>
      <c r="C134" s="50" t="s">
        <v>47</v>
      </c>
      <c r="D134" s="81" t="s">
        <v>174</v>
      </c>
      <c r="E134" s="93">
        <v>0.02</v>
      </c>
      <c r="F134" s="143">
        <v>0.03</v>
      </c>
      <c r="G134" s="221">
        <v>2.0000000000000001E-4</v>
      </c>
      <c r="H134" s="222" t="s">
        <v>293</v>
      </c>
      <c r="I134" s="105">
        <v>2022</v>
      </c>
      <c r="J134" s="22"/>
      <c r="K134" s="21"/>
      <c r="L134" s="20"/>
    </row>
    <row r="135" spans="1:12" s="5" customFormat="1" ht="32" x14ac:dyDescent="0.25">
      <c r="A135" s="66"/>
      <c r="B135" s="55" t="s">
        <v>43</v>
      </c>
      <c r="C135" s="55" t="s">
        <v>47</v>
      </c>
      <c r="D135" s="82" t="s">
        <v>299</v>
      </c>
      <c r="E135" s="144">
        <v>0.01</v>
      </c>
      <c r="F135" s="223">
        <v>1.4999999999999999E-2</v>
      </c>
      <c r="G135" s="223">
        <v>5.0000000000000001E-3</v>
      </c>
      <c r="H135" s="101" t="s">
        <v>61</v>
      </c>
      <c r="I135" s="83">
        <v>2022</v>
      </c>
      <c r="J135" s="22"/>
      <c r="K135" s="21"/>
      <c r="L135" s="20"/>
    </row>
    <row r="136" spans="1:12" s="5" customFormat="1" ht="32" x14ac:dyDescent="0.25">
      <c r="A136" s="66"/>
      <c r="B136" s="55" t="s">
        <v>44</v>
      </c>
      <c r="C136" s="55" t="s">
        <v>46</v>
      </c>
      <c r="D136" s="82" t="s">
        <v>167</v>
      </c>
      <c r="E136" s="90">
        <v>0.2</v>
      </c>
      <c r="F136" s="144">
        <v>0.2</v>
      </c>
      <c r="G136" s="144">
        <v>0</v>
      </c>
      <c r="H136" s="101" t="s">
        <v>9</v>
      </c>
      <c r="I136" s="83">
        <v>2021</v>
      </c>
      <c r="J136" s="22"/>
      <c r="K136" s="21"/>
      <c r="L136" s="20"/>
    </row>
    <row r="137" spans="1:12" s="5" customFormat="1" ht="33" thickBot="1" x14ac:dyDescent="0.3">
      <c r="A137" s="67"/>
      <c r="B137" s="53" t="s">
        <v>471</v>
      </c>
      <c r="C137" s="53" t="s">
        <v>40</v>
      </c>
      <c r="D137" s="84" t="s">
        <v>350</v>
      </c>
      <c r="E137" s="94"/>
      <c r="F137" s="163">
        <v>0.19</v>
      </c>
      <c r="G137" s="163"/>
      <c r="H137" s="106" t="s">
        <v>351</v>
      </c>
      <c r="I137" s="85">
        <v>2020</v>
      </c>
      <c r="J137" s="22"/>
      <c r="K137" s="21"/>
      <c r="L137" s="20"/>
    </row>
    <row r="138" spans="1:12" s="5" customFormat="1" ht="24" thickBot="1" x14ac:dyDescent="0.3">
      <c r="A138" s="217" t="s">
        <v>281</v>
      </c>
      <c r="B138" s="180" t="s">
        <v>472</v>
      </c>
      <c r="C138" s="180" t="s">
        <v>46</v>
      </c>
      <c r="D138" s="173" t="s">
        <v>473</v>
      </c>
      <c r="E138" s="174">
        <v>0.05</v>
      </c>
      <c r="F138" s="215">
        <v>0.02</v>
      </c>
      <c r="G138" s="215">
        <v>0.08</v>
      </c>
      <c r="H138" s="181" t="s">
        <v>9</v>
      </c>
      <c r="I138" s="175">
        <v>2021</v>
      </c>
      <c r="J138" s="22"/>
      <c r="K138" s="21"/>
      <c r="L138" s="20"/>
    </row>
    <row r="139" spans="1:12" s="5" customFormat="1" ht="24" thickBot="1" x14ac:dyDescent="0.3">
      <c r="A139" s="224" t="s">
        <v>347</v>
      </c>
      <c r="B139" s="225" t="s">
        <v>348</v>
      </c>
      <c r="C139" s="225" t="s">
        <v>40</v>
      </c>
      <c r="D139" s="126" t="s">
        <v>346</v>
      </c>
      <c r="E139" s="127"/>
      <c r="F139" s="226">
        <v>0.9</v>
      </c>
      <c r="G139" s="226">
        <v>0.1</v>
      </c>
      <c r="H139" s="128" t="s">
        <v>349</v>
      </c>
      <c r="I139" s="227">
        <v>2022</v>
      </c>
      <c r="J139" s="22"/>
      <c r="K139" s="21"/>
      <c r="L139" s="20"/>
    </row>
    <row r="140" spans="1:12" s="5" customFormat="1" ht="24" thickBot="1" x14ac:dyDescent="0.3">
      <c r="A140" s="269" t="s">
        <v>300</v>
      </c>
      <c r="B140" s="270"/>
      <c r="C140" s="270"/>
      <c r="D140" s="270"/>
      <c r="E140" s="270"/>
      <c r="F140" s="270"/>
      <c r="G140" s="270"/>
      <c r="H140" s="270"/>
      <c r="I140" s="271"/>
      <c r="J140" s="21"/>
      <c r="K140" s="21"/>
      <c r="L140" s="20"/>
    </row>
    <row r="141" spans="1:12" s="5" customFormat="1" ht="24" thickBot="1" x14ac:dyDescent="0.3">
      <c r="A141" s="65" t="s">
        <v>276</v>
      </c>
      <c r="B141" s="81" t="s">
        <v>277</v>
      </c>
      <c r="C141" s="81" t="s">
        <v>46</v>
      </c>
      <c r="D141" s="81" t="s">
        <v>285</v>
      </c>
      <c r="E141" s="93">
        <v>0.16</v>
      </c>
      <c r="F141" s="93">
        <v>0.14000000000000001</v>
      </c>
      <c r="G141" s="93">
        <v>0.19</v>
      </c>
      <c r="H141" s="106" t="s">
        <v>9</v>
      </c>
      <c r="I141" s="85">
        <v>2021</v>
      </c>
      <c r="J141" s="22"/>
      <c r="K141" s="21"/>
      <c r="L141" s="20"/>
    </row>
    <row r="142" spans="1:12" s="5" customFormat="1" ht="33" thickBot="1" x14ac:dyDescent="0.3">
      <c r="A142" s="66"/>
      <c r="B142" s="82" t="s">
        <v>278</v>
      </c>
      <c r="C142" s="82" t="s">
        <v>46</v>
      </c>
      <c r="D142" s="82" t="s">
        <v>284</v>
      </c>
      <c r="E142" s="90">
        <v>0.54</v>
      </c>
      <c r="F142" s="90">
        <v>0.69</v>
      </c>
      <c r="G142" s="90">
        <v>0.41</v>
      </c>
      <c r="H142" s="106" t="s">
        <v>9</v>
      </c>
      <c r="I142" s="85">
        <v>2021</v>
      </c>
      <c r="J142" s="22"/>
      <c r="K142" s="21"/>
      <c r="L142" s="20"/>
    </row>
    <row r="143" spans="1:12" s="5" customFormat="1" ht="33" thickBot="1" x14ac:dyDescent="0.3">
      <c r="A143" s="67"/>
      <c r="B143" s="84" t="s">
        <v>278</v>
      </c>
      <c r="C143" s="84" t="s">
        <v>46</v>
      </c>
      <c r="D143" s="84" t="s">
        <v>283</v>
      </c>
      <c r="E143" s="94">
        <v>0.31</v>
      </c>
      <c r="F143" s="94">
        <v>0.17</v>
      </c>
      <c r="G143" s="94">
        <v>0.42</v>
      </c>
      <c r="H143" s="106" t="s">
        <v>9</v>
      </c>
      <c r="I143" s="85">
        <v>2021</v>
      </c>
      <c r="J143" s="22"/>
      <c r="K143" s="21"/>
      <c r="L143" s="20"/>
    </row>
    <row r="144" spans="1:12" s="5" customFormat="1" ht="33" thickBot="1" x14ac:dyDescent="0.3">
      <c r="A144" s="194" t="s">
        <v>282</v>
      </c>
      <c r="B144" s="196" t="s">
        <v>279</v>
      </c>
      <c r="C144" s="196" t="s">
        <v>46</v>
      </c>
      <c r="D144" s="196" t="s">
        <v>280</v>
      </c>
      <c r="E144" s="197">
        <v>0.31</v>
      </c>
      <c r="F144" s="197">
        <v>0.13</v>
      </c>
      <c r="G144" s="197">
        <v>0.33</v>
      </c>
      <c r="H144" s="106" t="s">
        <v>9</v>
      </c>
      <c r="I144" s="85">
        <v>2021</v>
      </c>
      <c r="J144" s="22"/>
      <c r="K144" s="21"/>
      <c r="L144" s="20"/>
    </row>
    <row r="145" spans="1:17" s="5" customFormat="1" ht="24" thickBot="1" x14ac:dyDescent="0.3">
      <c r="A145" s="269" t="s">
        <v>10</v>
      </c>
      <c r="B145" s="270"/>
      <c r="C145" s="270"/>
      <c r="D145" s="270"/>
      <c r="E145" s="270"/>
      <c r="F145" s="270"/>
      <c r="G145" s="270"/>
      <c r="H145" s="270"/>
      <c r="I145" s="271"/>
      <c r="J145" s="22"/>
      <c r="K145" s="21"/>
      <c r="L145" s="20"/>
    </row>
    <row r="146" spans="1:17" s="5" customFormat="1" ht="32" x14ac:dyDescent="0.25">
      <c r="A146" s="51" t="s">
        <v>34</v>
      </c>
      <c r="B146" s="81" t="s">
        <v>230</v>
      </c>
      <c r="C146" s="81" t="s">
        <v>47</v>
      </c>
      <c r="D146" s="81" t="s">
        <v>152</v>
      </c>
      <c r="E146" s="93">
        <v>0.5</v>
      </c>
      <c r="F146" s="103"/>
      <c r="G146" s="103"/>
      <c r="H146" s="107" t="s">
        <v>11</v>
      </c>
      <c r="I146" s="105">
        <v>2017</v>
      </c>
      <c r="J146" s="22"/>
      <c r="K146" s="21"/>
      <c r="L146" s="26"/>
      <c r="M146" s="18"/>
      <c r="N146" s="18"/>
    </row>
    <row r="147" spans="1:17" s="5" customFormat="1" ht="32" x14ac:dyDescent="0.25">
      <c r="A147" s="54"/>
      <c r="B147" s="82" t="s">
        <v>234</v>
      </c>
      <c r="C147" s="82" t="s">
        <v>47</v>
      </c>
      <c r="D147" s="82" t="s">
        <v>153</v>
      </c>
      <c r="E147" s="90"/>
      <c r="F147" s="144">
        <v>0.31</v>
      </c>
      <c r="G147" s="102"/>
      <c r="H147" s="101" t="s">
        <v>12</v>
      </c>
      <c r="I147" s="83">
        <v>2018</v>
      </c>
      <c r="J147" s="22"/>
      <c r="K147" s="21"/>
      <c r="L147" s="26"/>
      <c r="M147" s="18"/>
      <c r="N147" s="18"/>
    </row>
    <row r="148" spans="1:17" s="5" customFormat="1" ht="32" x14ac:dyDescent="0.25">
      <c r="A148" s="54"/>
      <c r="B148" s="82" t="s">
        <v>266</v>
      </c>
      <c r="C148" s="82" t="s">
        <v>32</v>
      </c>
      <c r="D148" s="82" t="s">
        <v>265</v>
      </c>
      <c r="E148" s="90"/>
      <c r="F148" s="144">
        <v>0.43</v>
      </c>
      <c r="G148" s="90">
        <v>0.3</v>
      </c>
      <c r="H148" s="101" t="s">
        <v>13</v>
      </c>
      <c r="I148" s="83">
        <v>2021</v>
      </c>
      <c r="J148" s="22"/>
      <c r="K148" s="21"/>
      <c r="L148" s="26"/>
      <c r="M148" s="18"/>
      <c r="N148" s="18"/>
    </row>
    <row r="149" spans="1:17" s="5" customFormat="1" ht="32" x14ac:dyDescent="0.25">
      <c r="A149" s="54"/>
      <c r="B149" s="82" t="s">
        <v>245</v>
      </c>
      <c r="C149" s="82" t="s">
        <v>188</v>
      </c>
      <c r="D149" s="82" t="s">
        <v>154</v>
      </c>
      <c r="E149" s="90">
        <v>0.54</v>
      </c>
      <c r="F149" s="90">
        <v>0.52</v>
      </c>
      <c r="G149" s="144">
        <v>0.48</v>
      </c>
      <c r="H149" s="101" t="s">
        <v>45</v>
      </c>
      <c r="I149" s="83">
        <v>2022</v>
      </c>
      <c r="J149" s="22"/>
      <c r="K149" s="21"/>
      <c r="L149" s="26"/>
      <c r="M149" s="18"/>
      <c r="N149" s="18"/>
    </row>
    <row r="150" spans="1:17" s="5" customFormat="1" ht="32" x14ac:dyDescent="0.25">
      <c r="A150" s="54"/>
      <c r="B150" s="82" t="s">
        <v>246</v>
      </c>
      <c r="C150" s="82" t="s">
        <v>244</v>
      </c>
      <c r="D150" s="82" t="s">
        <v>231</v>
      </c>
      <c r="E150" s="90"/>
      <c r="F150" s="90">
        <v>0.67</v>
      </c>
      <c r="G150" s="102"/>
      <c r="H150" s="101" t="s">
        <v>45</v>
      </c>
      <c r="I150" s="83">
        <v>2022</v>
      </c>
      <c r="J150" s="22"/>
      <c r="K150" s="21"/>
      <c r="L150" s="27"/>
      <c r="M150" s="19"/>
      <c r="N150" s="19"/>
      <c r="O150" s="8"/>
      <c r="P150" s="9"/>
      <c r="Q150" s="10"/>
    </row>
    <row r="151" spans="1:17" s="5" customFormat="1" ht="33" thickBot="1" x14ac:dyDescent="0.3">
      <c r="A151" s="54"/>
      <c r="B151" s="82" t="s">
        <v>292</v>
      </c>
      <c r="C151" s="82" t="s">
        <v>188</v>
      </c>
      <c r="D151" s="82" t="s">
        <v>254</v>
      </c>
      <c r="E151" s="90">
        <v>0.62</v>
      </c>
      <c r="F151" s="90"/>
      <c r="G151" s="102"/>
      <c r="H151" s="101" t="s">
        <v>69</v>
      </c>
      <c r="I151" s="83">
        <v>2021</v>
      </c>
      <c r="J151" s="22"/>
      <c r="K151" s="21"/>
      <c r="L151" s="28"/>
      <c r="M151" s="14"/>
      <c r="N151" s="14"/>
      <c r="O151" s="11"/>
      <c r="P151" s="12"/>
      <c r="Q151" s="13"/>
    </row>
    <row r="152" spans="1:17" s="18" customFormat="1" ht="24" thickBot="1" x14ac:dyDescent="0.3">
      <c r="A152" s="191"/>
      <c r="B152" s="131" t="s">
        <v>377</v>
      </c>
      <c r="C152" s="131" t="s">
        <v>47</v>
      </c>
      <c r="D152" s="131" t="s">
        <v>378</v>
      </c>
      <c r="E152" s="155">
        <v>0.61</v>
      </c>
      <c r="F152" s="155"/>
      <c r="G152" s="134"/>
      <c r="H152" s="116" t="s">
        <v>12</v>
      </c>
      <c r="I152" s="117">
        <v>2018</v>
      </c>
      <c r="J152" s="205"/>
      <c r="K152" s="31"/>
      <c r="L152" s="42"/>
      <c r="M152" s="43"/>
      <c r="N152" s="43"/>
      <c r="O152" s="203"/>
      <c r="P152" s="2"/>
      <c r="Q152" s="204"/>
    </row>
    <row r="153" spans="1:17" s="5" customFormat="1" ht="32" x14ac:dyDescent="0.25">
      <c r="A153" s="51" t="s">
        <v>163</v>
      </c>
      <c r="B153" s="81" t="s">
        <v>257</v>
      </c>
      <c r="C153" s="81" t="s">
        <v>32</v>
      </c>
      <c r="D153" s="81" t="s">
        <v>160</v>
      </c>
      <c r="E153" s="93">
        <v>1</v>
      </c>
      <c r="F153" s="93">
        <v>0.96</v>
      </c>
      <c r="G153" s="93">
        <v>0.04</v>
      </c>
      <c r="H153" s="107" t="s">
        <v>161</v>
      </c>
      <c r="I153" s="105">
        <v>2022</v>
      </c>
      <c r="J153" s="207"/>
      <c r="K153" s="22"/>
      <c r="L153" s="26"/>
      <c r="M153" s="18"/>
      <c r="N153" s="18"/>
    </row>
    <row r="154" spans="1:17" s="5" customFormat="1" ht="32" x14ac:dyDescent="0.25">
      <c r="A154" s="54"/>
      <c r="B154" s="82" t="s">
        <v>257</v>
      </c>
      <c r="C154" s="82" t="s">
        <v>56</v>
      </c>
      <c r="D154" s="82" t="s">
        <v>162</v>
      </c>
      <c r="E154" s="90">
        <v>0.02</v>
      </c>
      <c r="F154" s="90"/>
      <c r="G154" s="90"/>
      <c r="H154" s="101" t="s">
        <v>161</v>
      </c>
      <c r="I154" s="83">
        <v>2022</v>
      </c>
      <c r="J154" s="208"/>
      <c r="K154" s="22"/>
      <c r="L154" s="20"/>
    </row>
    <row r="155" spans="1:17" s="5" customFormat="1" ht="32" x14ac:dyDescent="0.25">
      <c r="A155" s="54"/>
      <c r="B155" s="82" t="s">
        <v>257</v>
      </c>
      <c r="C155" s="82" t="s">
        <v>46</v>
      </c>
      <c r="D155" s="82" t="s">
        <v>226</v>
      </c>
      <c r="E155" s="90">
        <v>0.67</v>
      </c>
      <c r="F155" s="144"/>
      <c r="G155" s="144"/>
      <c r="H155" s="101" t="s">
        <v>161</v>
      </c>
      <c r="I155" s="83">
        <v>2022</v>
      </c>
      <c r="J155" s="208"/>
      <c r="K155" s="22"/>
      <c r="L155" s="20"/>
    </row>
    <row r="156" spans="1:17" s="5" customFormat="1" ht="32" x14ac:dyDescent="0.25">
      <c r="A156" s="54"/>
      <c r="B156" s="82" t="s">
        <v>258</v>
      </c>
      <c r="C156" s="82" t="s">
        <v>32</v>
      </c>
      <c r="D156" s="82" t="s">
        <v>227</v>
      </c>
      <c r="E156" s="90">
        <v>0.38</v>
      </c>
      <c r="F156" s="144"/>
      <c r="G156" s="144"/>
      <c r="H156" s="101" t="s">
        <v>161</v>
      </c>
      <c r="I156" s="83">
        <v>2022</v>
      </c>
      <c r="J156" s="208"/>
      <c r="K156" s="22"/>
      <c r="L156" s="20"/>
    </row>
    <row r="157" spans="1:17" s="5" customFormat="1" ht="33" thickBot="1" x14ac:dyDescent="0.3">
      <c r="A157" s="52"/>
      <c r="B157" s="84" t="s">
        <v>258</v>
      </c>
      <c r="C157" s="84" t="s">
        <v>32</v>
      </c>
      <c r="D157" s="84" t="s">
        <v>228</v>
      </c>
      <c r="E157" s="94">
        <v>0.32</v>
      </c>
      <c r="F157" s="163"/>
      <c r="G157" s="163"/>
      <c r="H157" s="106" t="s">
        <v>161</v>
      </c>
      <c r="I157" s="85">
        <v>2022</v>
      </c>
      <c r="J157" s="209"/>
      <c r="K157" s="22"/>
      <c r="L157" s="20"/>
    </row>
    <row r="158" spans="1:17" s="5" customFormat="1" ht="32" x14ac:dyDescent="0.25">
      <c r="A158" s="69" t="s">
        <v>39</v>
      </c>
      <c r="B158" s="137" t="s">
        <v>157</v>
      </c>
      <c r="C158" s="137" t="s">
        <v>40</v>
      </c>
      <c r="D158" s="137" t="s">
        <v>155</v>
      </c>
      <c r="E158" s="177"/>
      <c r="F158" s="177">
        <v>5.2999999999999999E-2</v>
      </c>
      <c r="G158" s="177">
        <v>0.20899999999999999</v>
      </c>
      <c r="H158" s="141" t="s">
        <v>12</v>
      </c>
      <c r="I158" s="178">
        <v>2018</v>
      </c>
      <c r="J158" s="206"/>
      <c r="K158" s="21"/>
      <c r="L158" s="20"/>
    </row>
    <row r="159" spans="1:17" s="5" customFormat="1" ht="32" x14ac:dyDescent="0.25">
      <c r="A159" s="69"/>
      <c r="B159" s="82" t="s">
        <v>156</v>
      </c>
      <c r="C159" s="82" t="s">
        <v>40</v>
      </c>
      <c r="D159" s="82" t="s">
        <v>169</v>
      </c>
      <c r="E159" s="90"/>
      <c r="F159" s="144">
        <v>0.15</v>
      </c>
      <c r="G159" s="102"/>
      <c r="H159" s="101" t="s">
        <v>12</v>
      </c>
      <c r="I159" s="83">
        <v>2018</v>
      </c>
      <c r="J159" s="22"/>
      <c r="K159" s="21"/>
      <c r="L159" s="20"/>
    </row>
    <row r="160" spans="1:17" s="5" customFormat="1" ht="32" x14ac:dyDescent="0.25">
      <c r="A160" s="69"/>
      <c r="B160" s="82" t="s">
        <v>156</v>
      </c>
      <c r="C160" s="82" t="s">
        <v>40</v>
      </c>
      <c r="D160" s="82" t="s">
        <v>170</v>
      </c>
      <c r="E160" s="90"/>
      <c r="F160" s="102"/>
      <c r="G160" s="144">
        <v>7.0000000000000007E-2</v>
      </c>
      <c r="H160" s="101" t="s">
        <v>12</v>
      </c>
      <c r="I160" s="83">
        <v>2018</v>
      </c>
      <c r="J160" s="22"/>
      <c r="K160" s="21"/>
      <c r="L160" s="20"/>
    </row>
    <row r="161" spans="1:12" s="5" customFormat="1" ht="33" thickBot="1" x14ac:dyDescent="0.3">
      <c r="A161" s="69"/>
      <c r="B161" s="82" t="s">
        <v>158</v>
      </c>
      <c r="C161" s="82" t="s">
        <v>40</v>
      </c>
      <c r="D161" s="82" t="s">
        <v>171</v>
      </c>
      <c r="E161" s="90"/>
      <c r="F161" s="90">
        <v>0.37</v>
      </c>
      <c r="G161" s="90">
        <v>0.68</v>
      </c>
      <c r="H161" s="101" t="s">
        <v>12</v>
      </c>
      <c r="I161" s="83">
        <v>2018</v>
      </c>
      <c r="J161" s="22"/>
      <c r="K161" s="21"/>
      <c r="L161" s="20"/>
    </row>
    <row r="162" spans="1:12" s="5" customFormat="1" ht="32" x14ac:dyDescent="0.25">
      <c r="A162" s="69"/>
      <c r="B162" s="137" t="s">
        <v>267</v>
      </c>
      <c r="C162" s="228" t="s">
        <v>32</v>
      </c>
      <c r="D162" s="228" t="s">
        <v>268</v>
      </c>
      <c r="E162" s="229"/>
      <c r="F162" s="229">
        <v>0.27</v>
      </c>
      <c r="G162" s="229">
        <v>0.44</v>
      </c>
      <c r="H162" s="107" t="s">
        <v>13</v>
      </c>
      <c r="I162" s="105">
        <v>2021</v>
      </c>
      <c r="J162" s="22"/>
      <c r="K162" s="21"/>
      <c r="L162" s="20"/>
    </row>
    <row r="163" spans="1:12" s="5" customFormat="1" ht="32" x14ac:dyDescent="0.25">
      <c r="A163" s="69"/>
      <c r="B163" s="230" t="s">
        <v>251</v>
      </c>
      <c r="C163" s="231" t="s">
        <v>40</v>
      </c>
      <c r="D163" s="231" t="s">
        <v>193</v>
      </c>
      <c r="E163" s="232"/>
      <c r="F163" s="232">
        <v>0.17</v>
      </c>
      <c r="G163" s="232"/>
      <c r="H163" s="101" t="s">
        <v>16</v>
      </c>
      <c r="I163" s="233">
        <v>2021</v>
      </c>
      <c r="J163" s="22"/>
      <c r="K163" s="21"/>
      <c r="L163" s="20"/>
    </row>
    <row r="164" spans="1:12" s="5" customFormat="1" ht="33" thickBot="1" x14ac:dyDescent="0.3">
      <c r="A164" s="70"/>
      <c r="B164" s="234" t="s">
        <v>250</v>
      </c>
      <c r="C164" s="235" t="s">
        <v>40</v>
      </c>
      <c r="D164" s="235" t="s">
        <v>194</v>
      </c>
      <c r="E164" s="236"/>
      <c r="F164" s="236">
        <v>0.25</v>
      </c>
      <c r="G164" s="237"/>
      <c r="H164" s="101" t="s">
        <v>16</v>
      </c>
      <c r="I164" s="238">
        <v>2021</v>
      </c>
      <c r="J164" s="22"/>
      <c r="K164" s="21"/>
      <c r="L164" s="20"/>
    </row>
    <row r="165" spans="1:12" s="5" customFormat="1" ht="32" x14ac:dyDescent="0.25">
      <c r="A165" s="121" t="s">
        <v>38</v>
      </c>
      <c r="B165" s="81" t="s">
        <v>42</v>
      </c>
      <c r="C165" s="81" t="s">
        <v>32</v>
      </c>
      <c r="D165" s="81" t="s">
        <v>232</v>
      </c>
      <c r="E165" s="93"/>
      <c r="F165" s="143">
        <v>0.24</v>
      </c>
      <c r="G165" s="103"/>
      <c r="H165" s="107" t="s">
        <v>13</v>
      </c>
      <c r="I165" s="105">
        <v>2021</v>
      </c>
      <c r="J165" s="22"/>
      <c r="K165" s="21"/>
      <c r="L165" s="20"/>
    </row>
    <row r="166" spans="1:12" s="5" customFormat="1" ht="32" x14ac:dyDescent="0.25">
      <c r="A166" s="241"/>
      <c r="B166" s="82" t="s">
        <v>233</v>
      </c>
      <c r="C166" s="82" t="s">
        <v>46</v>
      </c>
      <c r="D166" s="82" t="s">
        <v>168</v>
      </c>
      <c r="E166" s="90"/>
      <c r="F166" s="144">
        <v>0.65</v>
      </c>
      <c r="G166" s="102"/>
      <c r="H166" s="101" t="s">
        <v>17</v>
      </c>
      <c r="I166" s="83">
        <v>2022</v>
      </c>
      <c r="J166" s="22"/>
      <c r="K166" s="21"/>
      <c r="L166" s="20"/>
    </row>
    <row r="167" spans="1:12" s="5" customFormat="1" ht="32" x14ac:dyDescent="0.25">
      <c r="A167" s="241"/>
      <c r="B167" s="82" t="s">
        <v>233</v>
      </c>
      <c r="C167" s="82" t="s">
        <v>46</v>
      </c>
      <c r="D167" s="82" t="s">
        <v>172</v>
      </c>
      <c r="E167" s="90"/>
      <c r="F167" s="144">
        <v>0.52</v>
      </c>
      <c r="G167" s="102"/>
      <c r="H167" s="101" t="s">
        <v>17</v>
      </c>
      <c r="I167" s="83">
        <v>2022</v>
      </c>
      <c r="J167" s="22"/>
      <c r="K167" s="21"/>
      <c r="L167" s="20"/>
    </row>
    <row r="168" spans="1:12" s="5" customFormat="1" ht="32" x14ac:dyDescent="0.25">
      <c r="A168" s="241"/>
      <c r="B168" s="131" t="s">
        <v>233</v>
      </c>
      <c r="C168" s="131" t="s">
        <v>46</v>
      </c>
      <c r="D168" s="131" t="s">
        <v>173</v>
      </c>
      <c r="E168" s="155"/>
      <c r="F168" s="164">
        <v>0.48</v>
      </c>
      <c r="G168" s="134"/>
      <c r="H168" s="116" t="s">
        <v>17</v>
      </c>
      <c r="I168" s="117">
        <v>2022</v>
      </c>
      <c r="J168" s="22"/>
      <c r="K168" s="21"/>
      <c r="L168" s="20"/>
    </row>
    <row r="169" spans="1:12" s="5" customFormat="1" ht="33" thickBot="1" x14ac:dyDescent="0.3">
      <c r="A169" s="241"/>
      <c r="B169" s="86" t="s">
        <v>429</v>
      </c>
      <c r="C169" s="86" t="s">
        <v>47</v>
      </c>
      <c r="D169" s="86" t="s">
        <v>430</v>
      </c>
      <c r="E169" s="95">
        <v>0.11</v>
      </c>
      <c r="F169" s="239"/>
      <c r="G169" s="109"/>
      <c r="H169" s="108" t="s">
        <v>61</v>
      </c>
      <c r="I169" s="240">
        <v>2022</v>
      </c>
      <c r="J169" s="33"/>
      <c r="K169" s="21"/>
      <c r="L169" s="20"/>
    </row>
    <row r="170" spans="1:12" s="5" customFormat="1" ht="24" thickBot="1" x14ac:dyDescent="0.3">
      <c r="A170" s="260" t="s">
        <v>337</v>
      </c>
      <c r="B170" s="261"/>
      <c r="C170" s="261"/>
      <c r="D170" s="261"/>
      <c r="E170" s="261"/>
      <c r="F170" s="261"/>
      <c r="G170" s="261"/>
      <c r="H170" s="261"/>
      <c r="I170" s="262"/>
      <c r="J170" s="34"/>
      <c r="K170" s="21"/>
      <c r="L170" s="20"/>
    </row>
    <row r="171" spans="1:12" s="5" customFormat="1" ht="23" x14ac:dyDescent="0.25">
      <c r="A171" s="65" t="s">
        <v>286</v>
      </c>
      <c r="B171" s="50" t="s">
        <v>288</v>
      </c>
      <c r="C171" s="81" t="s">
        <v>46</v>
      </c>
      <c r="D171" s="50" t="s">
        <v>287</v>
      </c>
      <c r="E171" s="93">
        <v>0.21</v>
      </c>
      <c r="F171" s="93">
        <v>0.32</v>
      </c>
      <c r="G171" s="143">
        <v>0.19</v>
      </c>
      <c r="H171" s="107" t="s">
        <v>9</v>
      </c>
      <c r="I171" s="105">
        <v>2021</v>
      </c>
      <c r="J171" s="34"/>
      <c r="K171" s="21"/>
      <c r="L171" s="20"/>
    </row>
    <row r="172" spans="1:12" s="5" customFormat="1" ht="23" x14ac:dyDescent="0.25">
      <c r="A172" s="66"/>
      <c r="B172" s="55" t="s">
        <v>289</v>
      </c>
      <c r="C172" s="82" t="s">
        <v>46</v>
      </c>
      <c r="D172" s="55" t="s">
        <v>290</v>
      </c>
      <c r="E172" s="90">
        <v>0.65</v>
      </c>
      <c r="F172" s="90">
        <v>0.56000000000000005</v>
      </c>
      <c r="G172" s="144">
        <v>0.67</v>
      </c>
      <c r="H172" s="101" t="s">
        <v>9</v>
      </c>
      <c r="I172" s="83">
        <v>2021</v>
      </c>
      <c r="J172" s="34"/>
      <c r="K172" s="21"/>
      <c r="L172" s="20"/>
    </row>
    <row r="173" spans="1:12" s="5" customFormat="1" ht="33" thickBot="1" x14ac:dyDescent="0.3">
      <c r="A173" s="67"/>
      <c r="B173" s="53" t="s">
        <v>291</v>
      </c>
      <c r="C173" s="84" t="s">
        <v>47</v>
      </c>
      <c r="D173" s="53" t="s">
        <v>427</v>
      </c>
      <c r="E173" s="94">
        <v>0.97</v>
      </c>
      <c r="F173" s="94">
        <v>0.97</v>
      </c>
      <c r="G173" s="163">
        <v>0.97</v>
      </c>
      <c r="H173" s="106" t="s">
        <v>61</v>
      </c>
      <c r="I173" s="85">
        <v>2022</v>
      </c>
      <c r="J173" s="34"/>
      <c r="K173" s="21"/>
      <c r="L173" s="20"/>
    </row>
    <row r="174" spans="1:12" s="5" customFormat="1" ht="33" thickBot="1" x14ac:dyDescent="0.3">
      <c r="A174" s="190" t="s">
        <v>425</v>
      </c>
      <c r="B174" s="186" t="s">
        <v>425</v>
      </c>
      <c r="C174" s="118" t="s">
        <v>47</v>
      </c>
      <c r="D174" s="186" t="s">
        <v>426</v>
      </c>
      <c r="E174" s="119">
        <v>0.68</v>
      </c>
      <c r="F174" s="119">
        <v>0.61</v>
      </c>
      <c r="G174" s="189">
        <v>0.7</v>
      </c>
      <c r="H174" s="181" t="s">
        <v>61</v>
      </c>
      <c r="I174" s="175">
        <v>2022</v>
      </c>
      <c r="J174" s="34"/>
      <c r="K174" s="21"/>
      <c r="L174" s="20"/>
    </row>
    <row r="175" spans="1:12" s="5" customFormat="1" ht="24" thickBot="1" x14ac:dyDescent="0.3">
      <c r="A175" s="260" t="s">
        <v>335</v>
      </c>
      <c r="B175" s="261"/>
      <c r="C175" s="261"/>
      <c r="D175" s="261"/>
      <c r="E175" s="261"/>
      <c r="F175" s="261"/>
      <c r="G175" s="261"/>
      <c r="H175" s="261"/>
      <c r="I175" s="262"/>
      <c r="J175" s="34"/>
      <c r="K175" s="21"/>
      <c r="L175" s="20"/>
    </row>
    <row r="176" spans="1:12" s="5" customFormat="1" ht="24" thickBot="1" x14ac:dyDescent="0.3">
      <c r="A176" s="269" t="s">
        <v>336</v>
      </c>
      <c r="B176" s="270"/>
      <c r="C176" s="270"/>
      <c r="D176" s="270"/>
      <c r="E176" s="270"/>
      <c r="F176" s="270"/>
      <c r="G176" s="270"/>
      <c r="H176" s="270"/>
      <c r="I176" s="271"/>
      <c r="J176" s="22"/>
      <c r="K176" s="21"/>
      <c r="L176" s="20"/>
    </row>
    <row r="177" spans="1:12" s="18" customFormat="1" ht="33" thickBot="1" x14ac:dyDescent="0.3">
      <c r="A177" s="272" t="s">
        <v>476</v>
      </c>
      <c r="B177" s="81" t="s">
        <v>394</v>
      </c>
      <c r="C177" s="81" t="s">
        <v>26</v>
      </c>
      <c r="D177" s="81" t="s">
        <v>396</v>
      </c>
      <c r="E177" s="93">
        <f>9/77</f>
        <v>0.11688311688311688</v>
      </c>
      <c r="F177" s="143"/>
      <c r="G177" s="93"/>
      <c r="H177" s="107" t="s">
        <v>381</v>
      </c>
      <c r="I177" s="105">
        <v>2022</v>
      </c>
      <c r="J177" s="30"/>
      <c r="K177" s="31"/>
      <c r="L177" s="26"/>
    </row>
    <row r="178" spans="1:12" s="5" customFormat="1" ht="32" x14ac:dyDescent="0.25">
      <c r="A178" s="56" t="s">
        <v>96</v>
      </c>
      <c r="B178" s="81" t="s">
        <v>395</v>
      </c>
      <c r="C178" s="81" t="s">
        <v>26</v>
      </c>
      <c r="D178" s="81" t="s">
        <v>216</v>
      </c>
      <c r="E178" s="93">
        <v>1</v>
      </c>
      <c r="F178" s="143">
        <v>0.04</v>
      </c>
      <c r="G178" s="93">
        <v>0.96</v>
      </c>
      <c r="H178" s="107" t="s">
        <v>17</v>
      </c>
      <c r="I178" s="105">
        <v>2021</v>
      </c>
      <c r="J178" s="22"/>
      <c r="K178" s="21"/>
      <c r="L178" s="20"/>
    </row>
    <row r="179" spans="1:12" s="5" customFormat="1" ht="32" x14ac:dyDescent="0.25">
      <c r="A179" s="57"/>
      <c r="B179" s="82" t="s">
        <v>97</v>
      </c>
      <c r="C179" s="82" t="s">
        <v>26</v>
      </c>
      <c r="D179" s="82" t="s">
        <v>217</v>
      </c>
      <c r="E179" s="90">
        <v>1</v>
      </c>
      <c r="F179" s="144">
        <v>0.05</v>
      </c>
      <c r="G179" s="144">
        <v>0.95</v>
      </c>
      <c r="H179" s="101" t="s">
        <v>14</v>
      </c>
      <c r="I179" s="83">
        <v>2021</v>
      </c>
      <c r="J179" s="22"/>
      <c r="K179" s="21"/>
      <c r="L179" s="20"/>
    </row>
    <row r="180" spans="1:12" s="5" customFormat="1" ht="32" x14ac:dyDescent="0.25">
      <c r="A180" s="57"/>
      <c r="B180" s="82" t="s">
        <v>97</v>
      </c>
      <c r="C180" s="82" t="s">
        <v>26</v>
      </c>
      <c r="D180" s="82" t="s">
        <v>323</v>
      </c>
      <c r="E180" s="90">
        <v>1</v>
      </c>
      <c r="F180" s="144">
        <f>8/128</f>
        <v>6.25E-2</v>
      </c>
      <c r="G180" s="144">
        <v>0.94</v>
      </c>
      <c r="H180" s="101"/>
      <c r="I180" s="83">
        <v>2022</v>
      </c>
      <c r="J180" s="22"/>
      <c r="K180" s="21"/>
      <c r="L180" s="20"/>
    </row>
    <row r="181" spans="1:12" s="5" customFormat="1" ht="23" x14ac:dyDescent="0.25">
      <c r="A181" s="57"/>
      <c r="B181" s="82" t="s">
        <v>99</v>
      </c>
      <c r="C181" s="82" t="s">
        <v>26</v>
      </c>
      <c r="D181" s="82" t="s">
        <v>218</v>
      </c>
      <c r="E181" s="90">
        <v>1</v>
      </c>
      <c r="F181" s="144">
        <v>0.06</v>
      </c>
      <c r="G181" s="144">
        <v>0.94</v>
      </c>
      <c r="H181" s="101" t="s">
        <v>18</v>
      </c>
      <c r="I181" s="83">
        <v>2016</v>
      </c>
      <c r="J181" s="22"/>
      <c r="K181" s="21"/>
      <c r="L181" s="20"/>
    </row>
    <row r="182" spans="1:12" s="5" customFormat="1" ht="23" x14ac:dyDescent="0.25">
      <c r="A182" s="57"/>
      <c r="B182" s="82" t="s">
        <v>100</v>
      </c>
      <c r="C182" s="82" t="s">
        <v>26</v>
      </c>
      <c r="D182" s="82" t="s">
        <v>220</v>
      </c>
      <c r="E182" s="90">
        <v>1</v>
      </c>
      <c r="F182" s="144">
        <v>0.02</v>
      </c>
      <c r="G182" s="144">
        <v>0.98</v>
      </c>
      <c r="H182" s="101" t="s">
        <v>18</v>
      </c>
      <c r="I182" s="83">
        <v>2016</v>
      </c>
      <c r="J182" s="22"/>
      <c r="K182" s="21"/>
      <c r="L182" s="20"/>
    </row>
    <row r="183" spans="1:12" s="5" customFormat="1" ht="32" x14ac:dyDescent="0.25">
      <c r="A183" s="57"/>
      <c r="B183" s="82" t="s">
        <v>101</v>
      </c>
      <c r="C183" s="82" t="s">
        <v>26</v>
      </c>
      <c r="D183" s="82" t="s">
        <v>102</v>
      </c>
      <c r="E183" s="90">
        <v>1</v>
      </c>
      <c r="F183" s="144">
        <f>113/583</f>
        <v>0.19382504288164665</v>
      </c>
      <c r="G183" s="144">
        <v>0.81</v>
      </c>
      <c r="H183" s="101" t="s">
        <v>14</v>
      </c>
      <c r="I183" s="83">
        <v>2021</v>
      </c>
      <c r="J183" s="22"/>
      <c r="K183" s="21"/>
      <c r="L183" s="20"/>
    </row>
    <row r="184" spans="1:12" s="5" customFormat="1" ht="32" x14ac:dyDescent="0.25">
      <c r="A184" s="57"/>
      <c r="B184" s="82" t="s">
        <v>101</v>
      </c>
      <c r="C184" s="82" t="s">
        <v>26</v>
      </c>
      <c r="D184" s="82" t="s">
        <v>103</v>
      </c>
      <c r="E184" s="90">
        <v>1</v>
      </c>
      <c r="F184" s="144">
        <v>0.15</v>
      </c>
      <c r="G184" s="144">
        <v>0.85</v>
      </c>
      <c r="H184" s="101" t="s">
        <v>104</v>
      </c>
      <c r="I184" s="83">
        <v>2022</v>
      </c>
      <c r="J184" s="22"/>
      <c r="K184" s="21"/>
      <c r="L184" s="20"/>
    </row>
    <row r="185" spans="1:12" s="5" customFormat="1" ht="32" x14ac:dyDescent="0.25">
      <c r="A185" s="57"/>
      <c r="B185" s="82" t="s">
        <v>98</v>
      </c>
      <c r="C185" s="82" t="s">
        <v>26</v>
      </c>
      <c r="D185" s="82" t="s">
        <v>219</v>
      </c>
      <c r="E185" s="90"/>
      <c r="F185" s="144">
        <v>0.89</v>
      </c>
      <c r="G185" s="144"/>
      <c r="H185" s="101" t="s">
        <v>14</v>
      </c>
      <c r="I185" s="83">
        <v>2021</v>
      </c>
      <c r="J185" s="22"/>
      <c r="K185" s="21"/>
      <c r="L185" s="20"/>
    </row>
    <row r="186" spans="1:12" s="5" customFormat="1" ht="32" x14ac:dyDescent="0.25">
      <c r="A186" s="57"/>
      <c r="B186" s="82" t="s">
        <v>107</v>
      </c>
      <c r="C186" s="82" t="s">
        <v>26</v>
      </c>
      <c r="D186" s="82" t="s">
        <v>106</v>
      </c>
      <c r="E186" s="90"/>
      <c r="F186" s="144">
        <v>0.78600000000000003</v>
      </c>
      <c r="G186" s="102"/>
      <c r="H186" s="101" t="s">
        <v>17</v>
      </c>
      <c r="I186" s="83">
        <v>2018</v>
      </c>
      <c r="J186" s="22"/>
      <c r="K186" s="21"/>
      <c r="L186" s="20"/>
    </row>
    <row r="187" spans="1:12" s="5" customFormat="1" ht="33" thickBot="1" x14ac:dyDescent="0.3">
      <c r="A187" s="64"/>
      <c r="B187" s="131" t="s">
        <v>242</v>
      </c>
      <c r="C187" s="131" t="s">
        <v>26</v>
      </c>
      <c r="D187" s="131" t="s">
        <v>105</v>
      </c>
      <c r="E187" s="155" t="s">
        <v>26</v>
      </c>
      <c r="F187" s="164">
        <v>0.81</v>
      </c>
      <c r="G187" s="164" t="s">
        <v>26</v>
      </c>
      <c r="H187" s="116" t="s">
        <v>16</v>
      </c>
      <c r="I187" s="117">
        <v>2021</v>
      </c>
      <c r="J187" s="22"/>
      <c r="K187" s="21"/>
      <c r="L187" s="20"/>
    </row>
    <row r="188" spans="1:12" s="18" customFormat="1" ht="23" x14ac:dyDescent="0.25">
      <c r="A188" s="65" t="s">
        <v>475</v>
      </c>
      <c r="B188" s="81" t="s">
        <v>229</v>
      </c>
      <c r="C188" s="81" t="s">
        <v>26</v>
      </c>
      <c r="D188" s="81" t="s">
        <v>221</v>
      </c>
      <c r="E188" s="93">
        <v>1</v>
      </c>
      <c r="F188" s="143">
        <v>0.49</v>
      </c>
      <c r="G188" s="143">
        <v>0.51</v>
      </c>
      <c r="H188" s="107" t="s">
        <v>18</v>
      </c>
      <c r="I188" s="105">
        <v>2016</v>
      </c>
      <c r="J188" s="30"/>
      <c r="K188" s="31"/>
      <c r="L188" s="26"/>
    </row>
    <row r="189" spans="1:12" s="18" customFormat="1" ht="23" x14ac:dyDescent="0.25">
      <c r="A189" s="66"/>
      <c r="B189" s="82" t="s">
        <v>359</v>
      </c>
      <c r="C189" s="82" t="s">
        <v>26</v>
      </c>
      <c r="D189" s="82" t="s">
        <v>360</v>
      </c>
      <c r="E189" s="90"/>
      <c r="F189" s="144">
        <v>0.52</v>
      </c>
      <c r="G189" s="144">
        <v>0.56000000000000005</v>
      </c>
      <c r="H189" s="101" t="s">
        <v>69</v>
      </c>
      <c r="I189" s="83">
        <v>2022</v>
      </c>
      <c r="J189" s="30"/>
      <c r="K189" s="31"/>
      <c r="L189" s="26"/>
    </row>
    <row r="190" spans="1:12" s="18" customFormat="1" ht="32" x14ac:dyDescent="0.25">
      <c r="A190" s="66"/>
      <c r="B190" s="82" t="s">
        <v>361</v>
      </c>
      <c r="C190" s="82" t="s">
        <v>26</v>
      </c>
      <c r="D190" s="82" t="s">
        <v>362</v>
      </c>
      <c r="E190" s="90"/>
      <c r="F190" s="144">
        <v>0.52</v>
      </c>
      <c r="G190" s="144">
        <v>0.46</v>
      </c>
      <c r="H190" s="101" t="s">
        <v>69</v>
      </c>
      <c r="I190" s="83">
        <v>2022</v>
      </c>
      <c r="J190" s="30"/>
      <c r="K190" s="31"/>
      <c r="L190" s="26"/>
    </row>
    <row r="191" spans="1:12" s="18" customFormat="1" ht="33" thickBot="1" x14ac:dyDescent="0.3">
      <c r="A191" s="67"/>
      <c r="B191" s="84" t="s">
        <v>363</v>
      </c>
      <c r="C191" s="84" t="s">
        <v>26</v>
      </c>
      <c r="D191" s="84" t="s">
        <v>364</v>
      </c>
      <c r="E191" s="94"/>
      <c r="F191" s="163">
        <v>0.38</v>
      </c>
      <c r="G191" s="163">
        <v>0.45</v>
      </c>
      <c r="H191" s="106" t="s">
        <v>365</v>
      </c>
      <c r="I191" s="85">
        <v>20212021</v>
      </c>
      <c r="J191" s="30"/>
      <c r="K191" s="31"/>
      <c r="L191" s="26"/>
    </row>
    <row r="192" spans="1:12" s="5" customFormat="1" ht="32" x14ac:dyDescent="0.25">
      <c r="A192" s="242" t="s">
        <v>355</v>
      </c>
      <c r="B192" s="137" t="s">
        <v>112</v>
      </c>
      <c r="C192" s="185" t="s">
        <v>26</v>
      </c>
      <c r="D192" s="185" t="s">
        <v>108</v>
      </c>
      <c r="E192" s="250">
        <v>1</v>
      </c>
      <c r="F192" s="251">
        <v>0.17</v>
      </c>
      <c r="G192" s="251">
        <v>0.83</v>
      </c>
      <c r="H192" s="141" t="s">
        <v>19</v>
      </c>
      <c r="I192" s="252">
        <v>2021</v>
      </c>
      <c r="J192" s="22"/>
      <c r="K192" s="21"/>
      <c r="L192" s="20"/>
    </row>
    <row r="193" spans="1:12" s="5" customFormat="1" ht="32" x14ac:dyDescent="0.25">
      <c r="A193" s="242"/>
      <c r="B193" s="82" t="s">
        <v>113</v>
      </c>
      <c r="C193" s="183" t="s">
        <v>26</v>
      </c>
      <c r="D193" s="183" t="s">
        <v>109</v>
      </c>
      <c r="E193" s="210">
        <v>1</v>
      </c>
      <c r="F193" s="243">
        <v>0.08</v>
      </c>
      <c r="G193" s="243">
        <v>0.92</v>
      </c>
      <c r="H193" s="101" t="s">
        <v>19</v>
      </c>
      <c r="I193" s="154">
        <v>2021</v>
      </c>
      <c r="J193" s="22"/>
      <c r="K193" s="21"/>
      <c r="L193" s="20"/>
    </row>
    <row r="194" spans="1:12" s="5" customFormat="1" ht="32" x14ac:dyDescent="0.25">
      <c r="A194" s="242"/>
      <c r="B194" s="82" t="s">
        <v>114</v>
      </c>
      <c r="C194" s="183" t="s">
        <v>26</v>
      </c>
      <c r="D194" s="183" t="s">
        <v>110</v>
      </c>
      <c r="E194" s="210">
        <v>1</v>
      </c>
      <c r="F194" s="243">
        <v>0</v>
      </c>
      <c r="G194" s="243">
        <v>1</v>
      </c>
      <c r="H194" s="101" t="s">
        <v>19</v>
      </c>
      <c r="I194" s="154">
        <v>2021</v>
      </c>
      <c r="J194" s="22"/>
      <c r="K194" s="21"/>
      <c r="L194" s="20"/>
    </row>
    <row r="195" spans="1:12" s="5" customFormat="1" ht="23" x14ac:dyDescent="0.25">
      <c r="A195" s="242"/>
      <c r="B195" s="82" t="s">
        <v>117</v>
      </c>
      <c r="C195" s="183" t="s">
        <v>26</v>
      </c>
      <c r="D195" s="183" t="s">
        <v>111</v>
      </c>
      <c r="E195" s="210">
        <v>1</v>
      </c>
      <c r="F195" s="243">
        <v>0.25</v>
      </c>
      <c r="G195" s="243">
        <v>0.75</v>
      </c>
      <c r="H195" s="101" t="s">
        <v>19</v>
      </c>
      <c r="I195" s="154">
        <v>2021</v>
      </c>
      <c r="J195" s="22"/>
      <c r="K195" s="21"/>
      <c r="L195" s="20"/>
    </row>
    <row r="196" spans="1:12" s="5" customFormat="1" ht="23" x14ac:dyDescent="0.25">
      <c r="A196" s="242"/>
      <c r="B196" s="82" t="s">
        <v>116</v>
      </c>
      <c r="C196" s="183" t="s">
        <v>26</v>
      </c>
      <c r="D196" s="183" t="s">
        <v>115</v>
      </c>
      <c r="E196" s="210">
        <v>1</v>
      </c>
      <c r="F196" s="243">
        <v>0.13</v>
      </c>
      <c r="G196" s="243">
        <v>0.87</v>
      </c>
      <c r="H196" s="101" t="s">
        <v>19</v>
      </c>
      <c r="I196" s="154">
        <v>2021</v>
      </c>
      <c r="J196" s="22"/>
      <c r="K196" s="21"/>
      <c r="L196" s="20"/>
    </row>
    <row r="197" spans="1:12" s="5" customFormat="1" ht="32" x14ac:dyDescent="0.25">
      <c r="A197" s="242"/>
      <c r="B197" s="82" t="s">
        <v>118</v>
      </c>
      <c r="C197" s="183" t="s">
        <v>26</v>
      </c>
      <c r="D197" s="183" t="s">
        <v>224</v>
      </c>
      <c r="E197" s="210">
        <v>1</v>
      </c>
      <c r="F197" s="243">
        <v>0.05</v>
      </c>
      <c r="G197" s="243">
        <v>0.95</v>
      </c>
      <c r="H197" s="101" t="s">
        <v>19</v>
      </c>
      <c r="I197" s="154">
        <v>2021</v>
      </c>
      <c r="J197" s="22"/>
      <c r="K197" s="21"/>
      <c r="L197" s="20"/>
    </row>
    <row r="198" spans="1:12" s="5" customFormat="1" ht="23" x14ac:dyDescent="0.25">
      <c r="A198" s="242"/>
      <c r="B198" s="82" t="s">
        <v>119</v>
      </c>
      <c r="C198" s="183" t="s">
        <v>26</v>
      </c>
      <c r="D198" s="183" t="s">
        <v>222</v>
      </c>
      <c r="E198" s="210">
        <v>1</v>
      </c>
      <c r="F198" s="243">
        <v>0.62</v>
      </c>
      <c r="G198" s="243">
        <v>0.38</v>
      </c>
      <c r="H198" s="101" t="s">
        <v>19</v>
      </c>
      <c r="I198" s="154">
        <v>2021</v>
      </c>
      <c r="J198" s="22"/>
      <c r="K198" s="21"/>
      <c r="L198" s="20"/>
    </row>
    <row r="199" spans="1:12" s="5" customFormat="1" ht="32" x14ac:dyDescent="0.25">
      <c r="A199" s="242"/>
      <c r="B199" s="131" t="s">
        <v>356</v>
      </c>
      <c r="C199" s="244" t="s">
        <v>26</v>
      </c>
      <c r="D199" s="244" t="s">
        <v>357</v>
      </c>
      <c r="E199" s="245">
        <v>1</v>
      </c>
      <c r="F199" s="246">
        <v>0.19</v>
      </c>
      <c r="G199" s="246">
        <v>0.81</v>
      </c>
      <c r="H199" s="116" t="s">
        <v>358</v>
      </c>
      <c r="I199" s="247">
        <v>2018</v>
      </c>
      <c r="J199" s="22"/>
      <c r="K199" s="21"/>
      <c r="L199" s="20"/>
    </row>
    <row r="200" spans="1:12" s="5" customFormat="1" ht="24" thickBot="1" x14ac:dyDescent="0.3">
      <c r="A200" s="242"/>
      <c r="B200" s="84" t="s">
        <v>120</v>
      </c>
      <c r="C200" s="184" t="s">
        <v>26</v>
      </c>
      <c r="D200" s="184" t="s">
        <v>223</v>
      </c>
      <c r="E200" s="158">
        <v>0</v>
      </c>
      <c r="F200" s="145"/>
      <c r="G200" s="248"/>
      <c r="H200" s="106" t="s">
        <v>19</v>
      </c>
      <c r="I200" s="159">
        <v>2021</v>
      </c>
      <c r="J200" s="22"/>
      <c r="K200" s="21"/>
      <c r="L200" s="20"/>
    </row>
    <row r="201" spans="1:12" s="5" customFormat="1" ht="23" x14ac:dyDescent="0.25">
      <c r="A201" s="65" t="s">
        <v>124</v>
      </c>
      <c r="B201" s="81" t="s">
        <v>125</v>
      </c>
      <c r="C201" s="182" t="s">
        <v>26</v>
      </c>
      <c r="D201" s="81" t="s">
        <v>121</v>
      </c>
      <c r="E201" s="93">
        <v>1</v>
      </c>
      <c r="F201" s="93">
        <v>3.5999999999999997E-2</v>
      </c>
      <c r="G201" s="93">
        <v>0.96</v>
      </c>
      <c r="H201" s="103" t="s">
        <v>20</v>
      </c>
      <c r="I201" s="105">
        <v>2020</v>
      </c>
      <c r="J201" s="22"/>
      <c r="K201" s="21"/>
      <c r="L201" s="20"/>
    </row>
    <row r="202" spans="1:12" s="5" customFormat="1" ht="23" x14ac:dyDescent="0.25">
      <c r="A202" s="66"/>
      <c r="B202" s="82" t="s">
        <v>126</v>
      </c>
      <c r="C202" s="183" t="s">
        <v>26</v>
      </c>
      <c r="D202" s="82" t="s">
        <v>122</v>
      </c>
      <c r="E202" s="90">
        <v>1</v>
      </c>
      <c r="F202" s="90">
        <v>4.7E-2</v>
      </c>
      <c r="G202" s="90">
        <v>0.95</v>
      </c>
      <c r="H202" s="102" t="s">
        <v>20</v>
      </c>
      <c r="I202" s="83">
        <v>2020</v>
      </c>
      <c r="J202" s="22"/>
      <c r="K202" s="21"/>
      <c r="L202" s="20"/>
    </row>
    <row r="203" spans="1:12" s="5" customFormat="1" ht="33" thickBot="1" x14ac:dyDescent="0.3">
      <c r="A203" s="67"/>
      <c r="B203" s="84" t="s">
        <v>127</v>
      </c>
      <c r="C203" s="184" t="s">
        <v>26</v>
      </c>
      <c r="D203" s="84" t="s">
        <v>123</v>
      </c>
      <c r="E203" s="94">
        <v>1</v>
      </c>
      <c r="F203" s="163">
        <v>0.05</v>
      </c>
      <c r="G203" s="94">
        <v>0.95</v>
      </c>
      <c r="H203" s="145" t="s">
        <v>20</v>
      </c>
      <c r="I203" s="85">
        <v>2020</v>
      </c>
      <c r="J203" s="22"/>
      <c r="K203" s="21"/>
      <c r="L203" s="20"/>
    </row>
    <row r="204" spans="1:12" s="5" customFormat="1" ht="23" x14ac:dyDescent="0.25">
      <c r="A204" s="65" t="s">
        <v>275</v>
      </c>
      <c r="B204" s="81" t="s">
        <v>128</v>
      </c>
      <c r="C204" s="182" t="s">
        <v>26</v>
      </c>
      <c r="D204" s="81" t="s">
        <v>225</v>
      </c>
      <c r="E204" s="93">
        <v>1</v>
      </c>
      <c r="F204" s="143">
        <v>0</v>
      </c>
      <c r="G204" s="93">
        <v>1</v>
      </c>
      <c r="H204" s="107" t="s">
        <v>21</v>
      </c>
      <c r="I204" s="105">
        <v>2019</v>
      </c>
      <c r="J204" s="22"/>
      <c r="K204" s="21"/>
      <c r="L204" s="20"/>
    </row>
    <row r="205" spans="1:12" s="5" customFormat="1" ht="33" thickBot="1" x14ac:dyDescent="0.3">
      <c r="A205" s="67"/>
      <c r="B205" s="84" t="s">
        <v>253</v>
      </c>
      <c r="C205" s="184" t="s">
        <v>26</v>
      </c>
      <c r="D205" s="84" t="s">
        <v>252</v>
      </c>
      <c r="E205" s="94">
        <v>1</v>
      </c>
      <c r="F205" s="163">
        <v>0</v>
      </c>
      <c r="G205" s="94">
        <v>1</v>
      </c>
      <c r="H205" s="106" t="s">
        <v>22</v>
      </c>
      <c r="I205" s="85">
        <v>2017</v>
      </c>
      <c r="J205" s="35"/>
      <c r="K205" s="36"/>
      <c r="L205" s="20"/>
    </row>
    <row r="206" spans="1:12" s="3" customFormat="1" ht="20" thickBot="1" x14ac:dyDescent="0.25">
      <c r="A206" s="269" t="s">
        <v>338</v>
      </c>
      <c r="B206" s="270"/>
      <c r="C206" s="270"/>
      <c r="D206" s="270"/>
      <c r="E206" s="270"/>
      <c r="F206" s="270"/>
      <c r="G206" s="270"/>
      <c r="H206" s="270"/>
      <c r="I206" s="271"/>
      <c r="K206" s="4"/>
    </row>
    <row r="207" spans="1:12" s="3" customFormat="1" ht="32" x14ac:dyDescent="0.2">
      <c r="A207" s="65" t="s">
        <v>477</v>
      </c>
      <c r="B207" s="81" t="s">
        <v>380</v>
      </c>
      <c r="C207" s="182" t="s">
        <v>26</v>
      </c>
      <c r="D207" s="81" t="s">
        <v>379</v>
      </c>
      <c r="E207" s="93">
        <v>1</v>
      </c>
      <c r="F207" s="143">
        <v>0.16</v>
      </c>
      <c r="G207" s="93">
        <v>0.84</v>
      </c>
      <c r="H207" s="107" t="s">
        <v>381</v>
      </c>
      <c r="I207" s="105">
        <v>2021</v>
      </c>
      <c r="K207" s="4"/>
    </row>
    <row r="208" spans="1:12" s="3" customFormat="1" ht="33" thickBot="1" x14ac:dyDescent="0.25">
      <c r="A208" s="67"/>
      <c r="B208" s="84" t="s">
        <v>399</v>
      </c>
      <c r="C208" s="184" t="s">
        <v>26</v>
      </c>
      <c r="D208" s="84" t="s">
        <v>400</v>
      </c>
      <c r="E208" s="94">
        <v>1</v>
      </c>
      <c r="F208" s="163">
        <v>0.11</v>
      </c>
      <c r="G208" s="94">
        <v>0.89</v>
      </c>
      <c r="H208" s="106" t="s">
        <v>381</v>
      </c>
      <c r="I208" s="85">
        <v>2022</v>
      </c>
      <c r="K208" s="4"/>
    </row>
    <row r="209" spans="1:12" s="3" customFormat="1" ht="33" thickBot="1" x14ac:dyDescent="0.25">
      <c r="A209" s="194" t="s">
        <v>478</v>
      </c>
      <c r="B209" s="196" t="s">
        <v>402</v>
      </c>
      <c r="C209" s="216" t="s">
        <v>26</v>
      </c>
      <c r="D209" s="196" t="s">
        <v>401</v>
      </c>
      <c r="E209" s="197">
        <v>0.03</v>
      </c>
      <c r="F209" s="198"/>
      <c r="G209" s="197"/>
      <c r="H209" s="199" t="s">
        <v>381</v>
      </c>
      <c r="I209" s="129">
        <v>2022</v>
      </c>
      <c r="K209" s="4"/>
    </row>
    <row r="210" spans="1:12" s="3" customFormat="1" ht="19" x14ac:dyDescent="0.2">
      <c r="A210" s="65" t="s">
        <v>383</v>
      </c>
      <c r="B210" s="50" t="s">
        <v>390</v>
      </c>
      <c r="C210" s="50" t="s">
        <v>26</v>
      </c>
      <c r="D210" s="50" t="s">
        <v>391</v>
      </c>
      <c r="E210" s="93">
        <v>1</v>
      </c>
      <c r="F210" s="143">
        <v>0.47</v>
      </c>
      <c r="G210" s="143">
        <v>0.53</v>
      </c>
      <c r="H210" s="254" t="s">
        <v>382</v>
      </c>
      <c r="I210" s="255">
        <v>2022</v>
      </c>
      <c r="K210" s="4"/>
    </row>
    <row r="211" spans="1:12" s="3" customFormat="1" ht="19" x14ac:dyDescent="0.2">
      <c r="A211" s="66"/>
      <c r="B211" s="82" t="s">
        <v>387</v>
      </c>
      <c r="C211" s="183" t="s">
        <v>26</v>
      </c>
      <c r="D211" s="82" t="s">
        <v>384</v>
      </c>
      <c r="E211" s="90">
        <v>1</v>
      </c>
      <c r="F211" s="144">
        <v>0.43</v>
      </c>
      <c r="G211" s="90">
        <v>0.56999999999999995</v>
      </c>
      <c r="H211" s="101" t="s">
        <v>382</v>
      </c>
      <c r="I211" s="83">
        <v>2022</v>
      </c>
      <c r="K211" s="4"/>
    </row>
    <row r="212" spans="1:12" s="3" customFormat="1" ht="19" x14ac:dyDescent="0.2">
      <c r="A212" s="66"/>
      <c r="B212" s="82" t="s">
        <v>388</v>
      </c>
      <c r="C212" s="183" t="s">
        <v>26</v>
      </c>
      <c r="D212" s="82" t="s">
        <v>385</v>
      </c>
      <c r="E212" s="90">
        <v>1</v>
      </c>
      <c r="F212" s="144">
        <v>0.5</v>
      </c>
      <c r="G212" s="90">
        <v>0.5</v>
      </c>
      <c r="H212" s="253" t="s">
        <v>382</v>
      </c>
      <c r="I212" s="256">
        <v>2022</v>
      </c>
      <c r="K212" s="4"/>
    </row>
    <row r="213" spans="1:12" s="3" customFormat="1" ht="19" x14ac:dyDescent="0.2">
      <c r="A213" s="66"/>
      <c r="B213" s="82" t="s">
        <v>389</v>
      </c>
      <c r="C213" s="55" t="s">
        <v>26</v>
      </c>
      <c r="D213" s="82" t="s">
        <v>386</v>
      </c>
      <c r="E213" s="90">
        <v>1</v>
      </c>
      <c r="F213" s="144">
        <v>0.5</v>
      </c>
      <c r="G213" s="90">
        <v>0.5</v>
      </c>
      <c r="H213" s="253" t="s">
        <v>382</v>
      </c>
      <c r="I213" s="256">
        <v>2022</v>
      </c>
      <c r="K213" s="4"/>
    </row>
    <row r="214" spans="1:12" s="3" customFormat="1" ht="20" thickBot="1" x14ac:dyDescent="0.25">
      <c r="A214" s="67"/>
      <c r="B214" s="84" t="s">
        <v>393</v>
      </c>
      <c r="C214" s="53" t="s">
        <v>26</v>
      </c>
      <c r="D214" s="84" t="s">
        <v>392</v>
      </c>
      <c r="E214" s="94">
        <v>1</v>
      </c>
      <c r="F214" s="163">
        <v>0.12</v>
      </c>
      <c r="G214" s="94">
        <v>0.88</v>
      </c>
      <c r="H214" s="257" t="s">
        <v>382</v>
      </c>
      <c r="I214" s="258">
        <v>2021</v>
      </c>
      <c r="K214" s="4"/>
    </row>
    <row r="215" spans="1:12" s="3" customFormat="1" ht="20" thickBot="1" x14ac:dyDescent="0.25">
      <c r="A215" s="273" t="s">
        <v>339</v>
      </c>
      <c r="B215" s="274"/>
      <c r="C215" s="274"/>
      <c r="D215" s="274"/>
      <c r="E215" s="274"/>
      <c r="F215" s="274"/>
      <c r="G215" s="274"/>
      <c r="H215" s="274"/>
      <c r="I215" s="275"/>
      <c r="K215" s="4"/>
    </row>
    <row r="216" spans="1:12" s="3" customFormat="1" ht="20" thickBot="1" x14ac:dyDescent="0.25">
      <c r="A216" s="224" t="s">
        <v>480</v>
      </c>
      <c r="B216" s="225" t="s">
        <v>483</v>
      </c>
      <c r="C216" s="225" t="s">
        <v>47</v>
      </c>
      <c r="D216" s="225" t="s">
        <v>397</v>
      </c>
      <c r="E216" s="127">
        <v>1</v>
      </c>
      <c r="F216" s="226">
        <v>0.51</v>
      </c>
      <c r="G216" s="226">
        <v>0.49</v>
      </c>
      <c r="H216" s="259" t="s">
        <v>398</v>
      </c>
      <c r="I216" s="227">
        <v>2020</v>
      </c>
      <c r="K216" s="4"/>
    </row>
    <row r="217" spans="1:12" s="18" customFormat="1" ht="33" thickBot="1" x14ac:dyDescent="0.3">
      <c r="A217" s="194" t="s">
        <v>481</v>
      </c>
      <c r="B217" s="196" t="s">
        <v>366</v>
      </c>
      <c r="C217" s="196" t="s">
        <v>47</v>
      </c>
      <c r="D217" s="196" t="s">
        <v>367</v>
      </c>
      <c r="E217" s="197">
        <v>1</v>
      </c>
      <c r="F217" s="197">
        <v>0.39</v>
      </c>
      <c r="G217" s="197">
        <v>0.61</v>
      </c>
      <c r="H217" s="199" t="s">
        <v>368</v>
      </c>
      <c r="I217" s="129">
        <v>2019</v>
      </c>
      <c r="J217" s="30"/>
      <c r="K217" s="31"/>
      <c r="L217" s="26"/>
    </row>
    <row r="218" spans="1:12" s="3" customFormat="1" ht="33" thickBot="1" x14ac:dyDescent="0.25">
      <c r="A218" s="224" t="s">
        <v>482</v>
      </c>
      <c r="B218" s="225" t="s">
        <v>375</v>
      </c>
      <c r="C218" s="196" t="s">
        <v>47</v>
      </c>
      <c r="D218" s="225" t="s">
        <v>376</v>
      </c>
      <c r="E218" s="127">
        <v>1</v>
      </c>
      <c r="F218" s="127">
        <f>152698/464544</f>
        <v>0.32870513880278296</v>
      </c>
      <c r="G218" s="226">
        <v>0.67</v>
      </c>
      <c r="H218" s="128" t="s">
        <v>358</v>
      </c>
      <c r="I218" s="227">
        <v>2011</v>
      </c>
      <c r="K218" s="4"/>
    </row>
    <row r="219" spans="1:12" s="3" customFormat="1" ht="20" thickBot="1" x14ac:dyDescent="0.25">
      <c r="A219" s="190" t="s">
        <v>484</v>
      </c>
      <c r="B219" s="186" t="s">
        <v>479</v>
      </c>
      <c r="C219" s="173" t="s">
        <v>47</v>
      </c>
      <c r="D219" s="186" t="s">
        <v>485</v>
      </c>
      <c r="E219" s="119">
        <v>1</v>
      </c>
      <c r="F219" s="189">
        <v>0.7</v>
      </c>
      <c r="G219" s="189">
        <v>0.3</v>
      </c>
      <c r="H219" s="187" t="s">
        <v>398</v>
      </c>
      <c r="I219" s="120">
        <v>2020</v>
      </c>
      <c r="K219" s="4"/>
    </row>
    <row r="220" spans="1:12" s="3" customFormat="1" ht="20" thickBot="1" x14ac:dyDescent="0.25">
      <c r="A220" s="260" t="s">
        <v>474</v>
      </c>
      <c r="B220" s="261"/>
      <c r="C220" s="261"/>
      <c r="D220" s="261"/>
      <c r="E220" s="261"/>
      <c r="F220" s="261"/>
      <c r="G220" s="261"/>
      <c r="H220" s="261"/>
      <c r="I220" s="262"/>
      <c r="J220" s="276"/>
      <c r="K220" s="4"/>
    </row>
    <row r="221" spans="1:12" s="3" customFormat="1" ht="32" x14ac:dyDescent="0.2">
      <c r="A221" s="51" t="s">
        <v>215</v>
      </c>
      <c r="B221" s="50" t="s">
        <v>95</v>
      </c>
      <c r="C221" s="50" t="s">
        <v>32</v>
      </c>
      <c r="D221" s="50" t="s">
        <v>261</v>
      </c>
      <c r="E221" s="146">
        <v>0.52</v>
      </c>
      <c r="F221" s="143"/>
      <c r="G221" s="103"/>
      <c r="H221" s="107" t="s">
        <v>61</v>
      </c>
      <c r="I221" s="105">
        <v>2021</v>
      </c>
      <c r="K221" s="4"/>
    </row>
    <row r="222" spans="1:12" s="3" customFormat="1" ht="32" x14ac:dyDescent="0.2">
      <c r="A222" s="54"/>
      <c r="B222" s="55" t="s">
        <v>95</v>
      </c>
      <c r="C222" s="82" t="s">
        <v>59</v>
      </c>
      <c r="D222" s="55" t="s">
        <v>261</v>
      </c>
      <c r="E222" s="147">
        <v>0.71</v>
      </c>
      <c r="F222" s="102"/>
      <c r="G222" s="102"/>
      <c r="H222" s="101" t="s">
        <v>61</v>
      </c>
      <c r="I222" s="83">
        <v>2021</v>
      </c>
      <c r="K222" s="4"/>
    </row>
    <row r="223" spans="1:12" s="3" customFormat="1" ht="32" x14ac:dyDescent="0.2">
      <c r="A223" s="54"/>
      <c r="B223" s="55" t="s">
        <v>95</v>
      </c>
      <c r="C223" s="82" t="s">
        <v>262</v>
      </c>
      <c r="D223" s="55" t="s">
        <v>261</v>
      </c>
      <c r="E223" s="147">
        <v>0.6</v>
      </c>
      <c r="F223" s="102"/>
      <c r="G223" s="102"/>
      <c r="H223" s="101" t="s">
        <v>61</v>
      </c>
      <c r="I223" s="83">
        <v>2021</v>
      </c>
      <c r="K223" s="4"/>
    </row>
    <row r="224" spans="1:12" s="3" customFormat="1" ht="33" thickBot="1" x14ac:dyDescent="0.25">
      <c r="A224" s="52"/>
      <c r="B224" s="53" t="s">
        <v>95</v>
      </c>
      <c r="C224" s="84" t="s">
        <v>53</v>
      </c>
      <c r="D224" s="53" t="s">
        <v>261</v>
      </c>
      <c r="E224" s="148">
        <v>0.6</v>
      </c>
      <c r="F224" s="145"/>
      <c r="G224" s="145"/>
      <c r="H224" s="106" t="s">
        <v>61</v>
      </c>
      <c r="I224" s="85">
        <v>2021</v>
      </c>
    </row>
    <row r="225" spans="1:9" s="3" customFormat="1" x14ac:dyDescent="0.2">
      <c r="A225" s="40"/>
      <c r="B225" s="41"/>
      <c r="C225" s="41"/>
      <c r="D225" s="41"/>
      <c r="E225" s="96"/>
      <c r="F225" s="40"/>
      <c r="G225" s="40"/>
      <c r="H225" s="40"/>
      <c r="I225" s="40"/>
    </row>
    <row r="226" spans="1:9" s="3" customFormat="1" x14ac:dyDescent="0.2">
      <c r="A226" s="40"/>
      <c r="B226" s="41"/>
      <c r="C226" s="41"/>
      <c r="D226" s="41"/>
      <c r="E226" s="96"/>
      <c r="F226" s="40"/>
      <c r="G226" s="40"/>
      <c r="H226" s="40"/>
      <c r="I226" s="40"/>
    </row>
    <row r="227" spans="1:9" s="3" customFormat="1" x14ac:dyDescent="0.2">
      <c r="A227" s="40"/>
      <c r="B227" s="41"/>
      <c r="C227" s="41"/>
      <c r="D227" s="41"/>
      <c r="E227" s="96"/>
      <c r="F227" s="40"/>
      <c r="G227" s="40"/>
      <c r="H227" s="40"/>
      <c r="I227" s="40"/>
    </row>
    <row r="228" spans="1:9" s="3" customFormat="1" x14ac:dyDescent="0.2">
      <c r="A228" s="40"/>
      <c r="B228" s="41"/>
      <c r="C228" s="41"/>
      <c r="D228" s="41"/>
      <c r="E228" s="96"/>
      <c r="F228" s="40"/>
      <c r="G228" s="40"/>
      <c r="H228" s="40"/>
      <c r="I228" s="40"/>
    </row>
    <row r="229" spans="1:9" s="3" customFormat="1" x14ac:dyDescent="0.2">
      <c r="A229" s="40"/>
      <c r="B229" s="41"/>
      <c r="C229" s="41"/>
      <c r="D229" s="41"/>
      <c r="E229" s="96"/>
      <c r="F229" s="40"/>
      <c r="G229" s="40"/>
      <c r="H229" s="40"/>
      <c r="I229" s="40"/>
    </row>
    <row r="230" spans="1:9" s="3" customFormat="1" x14ac:dyDescent="0.2">
      <c r="A230" s="40"/>
      <c r="B230" s="41"/>
      <c r="C230" s="41"/>
      <c r="D230" s="41"/>
      <c r="E230" s="96"/>
      <c r="F230" s="40"/>
      <c r="G230" s="40"/>
      <c r="H230" s="40"/>
      <c r="I230" s="40"/>
    </row>
    <row r="231" spans="1:9" s="3" customFormat="1" x14ac:dyDescent="0.2">
      <c r="A231" s="40"/>
      <c r="B231" s="41"/>
      <c r="C231" s="41"/>
      <c r="D231" s="41"/>
      <c r="E231" s="96"/>
      <c r="F231" s="40"/>
      <c r="G231" s="40"/>
      <c r="H231" s="40"/>
      <c r="I231" s="40"/>
    </row>
    <row r="232" spans="1:9" s="3" customFormat="1" x14ac:dyDescent="0.2">
      <c r="A232" s="40"/>
      <c r="B232" s="41"/>
      <c r="C232" s="41"/>
      <c r="D232" s="41"/>
      <c r="E232" s="96"/>
      <c r="F232" s="40"/>
      <c r="G232" s="40"/>
      <c r="H232" s="40"/>
      <c r="I232" s="40"/>
    </row>
    <row r="233" spans="1:9" s="3" customFormat="1" x14ac:dyDescent="0.2">
      <c r="A233" s="40"/>
      <c r="B233" s="41"/>
      <c r="C233" s="41"/>
      <c r="D233" s="41"/>
      <c r="E233" s="96"/>
      <c r="F233" s="40"/>
      <c r="G233" s="40"/>
      <c r="H233" s="40"/>
      <c r="I233" s="40"/>
    </row>
    <row r="234" spans="1:9" s="3" customFormat="1" x14ac:dyDescent="0.2">
      <c r="A234" s="40"/>
      <c r="B234" s="41"/>
      <c r="C234" s="41"/>
      <c r="D234" s="41"/>
      <c r="E234" s="96"/>
      <c r="F234" s="40"/>
      <c r="G234" s="40"/>
      <c r="H234" s="40"/>
      <c r="I234" s="40"/>
    </row>
    <row r="235" spans="1:9" s="3" customFormat="1" x14ac:dyDescent="0.2">
      <c r="A235" s="40"/>
      <c r="B235" s="41"/>
      <c r="C235" s="41"/>
      <c r="D235" s="41"/>
      <c r="E235" s="96"/>
      <c r="F235" s="40"/>
      <c r="G235" s="40"/>
      <c r="H235" s="40"/>
      <c r="I235" s="40"/>
    </row>
    <row r="236" spans="1:9" s="3" customFormat="1" x14ac:dyDescent="0.2">
      <c r="A236" s="40"/>
      <c r="B236" s="41"/>
      <c r="C236" s="41"/>
      <c r="D236" s="41"/>
      <c r="E236" s="96"/>
      <c r="F236" s="40"/>
      <c r="G236" s="40"/>
      <c r="H236" s="40"/>
      <c r="I236" s="40"/>
    </row>
    <row r="237" spans="1:9" s="3" customFormat="1" x14ac:dyDescent="0.2">
      <c r="A237" s="40"/>
      <c r="B237" s="41"/>
      <c r="C237" s="41"/>
      <c r="D237" s="41"/>
      <c r="E237" s="96"/>
      <c r="F237" s="40"/>
      <c r="G237" s="40"/>
      <c r="H237" s="40"/>
      <c r="I237" s="40"/>
    </row>
    <row r="238" spans="1:9" s="3" customFormat="1" x14ac:dyDescent="0.2">
      <c r="A238" s="40"/>
      <c r="B238" s="41"/>
      <c r="C238" s="41"/>
      <c r="D238" s="41"/>
      <c r="E238" s="96"/>
      <c r="F238" s="40"/>
      <c r="G238" s="40"/>
      <c r="H238" s="40"/>
      <c r="I238" s="40"/>
    </row>
    <row r="239" spans="1:9" s="3" customFormat="1" x14ac:dyDescent="0.2">
      <c r="A239" s="40"/>
      <c r="B239" s="41"/>
      <c r="C239" s="41"/>
      <c r="D239" s="41"/>
      <c r="E239" s="96"/>
      <c r="F239" s="40"/>
      <c r="G239" s="40"/>
      <c r="H239" s="40"/>
      <c r="I239" s="40"/>
    </row>
    <row r="240" spans="1:9" s="3" customFormat="1" x14ac:dyDescent="0.2">
      <c r="A240" s="40"/>
      <c r="B240" s="41"/>
      <c r="C240" s="41"/>
      <c r="D240" s="41"/>
      <c r="E240" s="96"/>
      <c r="F240" s="40"/>
      <c r="G240" s="40"/>
      <c r="H240" s="40"/>
      <c r="I240" s="40"/>
    </row>
    <row r="241" spans="1:9" s="3" customFormat="1" x14ac:dyDescent="0.2">
      <c r="A241" s="40"/>
      <c r="B241" s="41"/>
      <c r="C241" s="41"/>
      <c r="D241" s="41"/>
      <c r="E241" s="96"/>
      <c r="F241" s="40"/>
      <c r="G241" s="40"/>
      <c r="H241" s="40"/>
      <c r="I241" s="40"/>
    </row>
    <row r="242" spans="1:9" s="3" customFormat="1" x14ac:dyDescent="0.2">
      <c r="A242" s="40"/>
      <c r="B242" s="41"/>
      <c r="C242" s="41"/>
      <c r="D242" s="41"/>
      <c r="E242" s="96"/>
      <c r="F242" s="40"/>
      <c r="G242" s="40"/>
      <c r="H242" s="40"/>
      <c r="I242" s="40"/>
    </row>
    <row r="243" spans="1:9" s="3" customFormat="1" x14ac:dyDescent="0.2">
      <c r="A243" s="40"/>
      <c r="B243" s="41"/>
      <c r="C243" s="41"/>
      <c r="D243" s="41"/>
      <c r="E243" s="96"/>
      <c r="F243" s="40"/>
      <c r="G243" s="40"/>
      <c r="H243" s="40"/>
      <c r="I243" s="40"/>
    </row>
    <row r="244" spans="1:9" s="3" customFormat="1" x14ac:dyDescent="0.2">
      <c r="A244" s="40"/>
      <c r="B244" s="41"/>
      <c r="C244" s="41"/>
      <c r="D244" s="41"/>
      <c r="E244" s="96"/>
      <c r="F244" s="40"/>
      <c r="G244" s="40"/>
      <c r="H244" s="40"/>
      <c r="I244" s="40"/>
    </row>
    <row r="245" spans="1:9" s="3" customFormat="1" x14ac:dyDescent="0.2">
      <c r="A245" s="40"/>
      <c r="B245" s="41"/>
      <c r="C245" s="41"/>
      <c r="D245" s="41"/>
      <c r="E245" s="96"/>
      <c r="F245" s="40"/>
      <c r="G245" s="40"/>
      <c r="H245" s="40"/>
      <c r="I245" s="40"/>
    </row>
    <row r="246" spans="1:9" s="3" customFormat="1" x14ac:dyDescent="0.2">
      <c r="A246" s="40"/>
      <c r="B246" s="41"/>
      <c r="C246" s="41"/>
      <c r="D246" s="41"/>
      <c r="E246" s="96"/>
      <c r="F246" s="40"/>
      <c r="G246" s="40"/>
      <c r="H246" s="40"/>
      <c r="I246" s="40"/>
    </row>
    <row r="247" spans="1:9" s="3" customFormat="1" x14ac:dyDescent="0.2">
      <c r="A247" s="40"/>
      <c r="B247" s="41"/>
      <c r="C247" s="41"/>
      <c r="D247" s="41"/>
      <c r="E247" s="96"/>
      <c r="F247" s="40"/>
      <c r="G247" s="40"/>
      <c r="H247" s="40"/>
      <c r="I247" s="40"/>
    </row>
    <row r="248" spans="1:9" s="3" customFormat="1" x14ac:dyDescent="0.2">
      <c r="A248" s="40"/>
      <c r="B248" s="41"/>
      <c r="C248" s="41"/>
      <c r="D248" s="41"/>
      <c r="E248" s="96"/>
      <c r="F248" s="40"/>
      <c r="G248" s="40"/>
      <c r="H248" s="40"/>
      <c r="I248" s="40"/>
    </row>
    <row r="249" spans="1:9" s="3" customFormat="1" x14ac:dyDescent="0.2">
      <c r="A249" s="40"/>
      <c r="B249" s="41"/>
      <c r="C249" s="41"/>
      <c r="D249" s="41"/>
      <c r="E249" s="96"/>
      <c r="F249" s="40"/>
      <c r="G249" s="40"/>
      <c r="H249" s="40"/>
      <c r="I249" s="40"/>
    </row>
    <row r="250" spans="1:9" s="3" customFormat="1" x14ac:dyDescent="0.2">
      <c r="A250" s="40"/>
      <c r="B250" s="41"/>
      <c r="C250" s="41"/>
      <c r="D250" s="41"/>
      <c r="E250" s="96"/>
      <c r="F250" s="40"/>
      <c r="G250" s="40"/>
      <c r="H250" s="40"/>
      <c r="I250" s="40"/>
    </row>
    <row r="251" spans="1:9" s="3" customFormat="1" x14ac:dyDescent="0.2">
      <c r="A251" s="40"/>
      <c r="B251" s="41"/>
      <c r="C251" s="41"/>
      <c r="D251" s="41"/>
      <c r="E251" s="96"/>
      <c r="F251" s="40"/>
      <c r="G251" s="40"/>
      <c r="H251" s="40"/>
      <c r="I251" s="40"/>
    </row>
    <row r="252" spans="1:9" s="3" customFormat="1" x14ac:dyDescent="0.2">
      <c r="A252" s="40"/>
      <c r="B252" s="41"/>
      <c r="C252" s="41"/>
      <c r="D252" s="41"/>
      <c r="E252" s="96"/>
      <c r="F252" s="40"/>
      <c r="G252" s="40"/>
      <c r="H252" s="40"/>
      <c r="I252" s="40"/>
    </row>
    <row r="253" spans="1:9" s="3" customFormat="1" x14ac:dyDescent="0.2">
      <c r="A253" s="40"/>
      <c r="B253" s="41"/>
      <c r="C253" s="41"/>
      <c r="D253" s="41"/>
      <c r="E253" s="96"/>
      <c r="F253" s="40"/>
      <c r="G253" s="40"/>
      <c r="H253" s="40"/>
      <c r="I253" s="40"/>
    </row>
    <row r="254" spans="1:9" s="3" customFormat="1" x14ac:dyDescent="0.2">
      <c r="A254" s="40"/>
      <c r="B254" s="41"/>
      <c r="C254" s="41"/>
      <c r="D254" s="41"/>
      <c r="E254" s="96"/>
      <c r="F254" s="40"/>
      <c r="G254" s="40"/>
      <c r="H254" s="40"/>
      <c r="I254" s="40"/>
    </row>
    <row r="255" spans="1:9" s="3" customFormat="1" x14ac:dyDescent="0.2">
      <c r="A255" s="40"/>
      <c r="B255" s="41"/>
      <c r="C255" s="41"/>
      <c r="D255" s="41"/>
      <c r="E255" s="96"/>
      <c r="F255" s="40"/>
      <c r="G255" s="40"/>
      <c r="H255" s="40"/>
      <c r="I255" s="40"/>
    </row>
    <row r="256" spans="1:9" s="3" customFormat="1" x14ac:dyDescent="0.2">
      <c r="A256" s="40"/>
      <c r="B256" s="41"/>
      <c r="C256" s="41"/>
      <c r="D256" s="41"/>
      <c r="E256" s="96"/>
      <c r="F256" s="40"/>
      <c r="G256" s="40"/>
      <c r="H256" s="40"/>
      <c r="I256" s="40"/>
    </row>
    <row r="257" spans="1:9" s="3" customFormat="1" x14ac:dyDescent="0.2">
      <c r="A257" s="40"/>
      <c r="B257" s="41"/>
      <c r="C257" s="41"/>
      <c r="D257" s="41"/>
      <c r="E257" s="96"/>
      <c r="F257" s="40"/>
      <c r="G257" s="40"/>
      <c r="H257" s="40"/>
      <c r="I257" s="40"/>
    </row>
    <row r="258" spans="1:9" s="3" customFormat="1" x14ac:dyDescent="0.2">
      <c r="A258" s="40"/>
      <c r="B258" s="41"/>
      <c r="C258" s="41"/>
      <c r="D258" s="41"/>
      <c r="E258" s="96"/>
      <c r="F258" s="40"/>
      <c r="G258" s="40"/>
      <c r="H258" s="40"/>
      <c r="I258" s="40"/>
    </row>
    <row r="259" spans="1:9" s="3" customFormat="1" x14ac:dyDescent="0.2">
      <c r="A259" s="40"/>
      <c r="B259" s="41"/>
      <c r="C259" s="41"/>
      <c r="D259" s="41"/>
      <c r="E259" s="96"/>
      <c r="F259" s="40"/>
      <c r="G259" s="40"/>
      <c r="H259" s="40"/>
      <c r="I259" s="40"/>
    </row>
    <row r="260" spans="1:9" s="3" customFormat="1" x14ac:dyDescent="0.2">
      <c r="A260" s="40"/>
      <c r="B260" s="41"/>
      <c r="C260" s="41"/>
      <c r="D260" s="41"/>
      <c r="E260" s="96"/>
      <c r="F260" s="40"/>
      <c r="G260" s="40"/>
      <c r="H260" s="40"/>
      <c r="I260" s="40"/>
    </row>
    <row r="261" spans="1:9" s="3" customFormat="1" x14ac:dyDescent="0.2">
      <c r="A261" s="40"/>
      <c r="B261" s="41"/>
      <c r="C261" s="41"/>
      <c r="D261" s="41"/>
      <c r="E261" s="96"/>
      <c r="F261" s="40"/>
      <c r="G261" s="40"/>
      <c r="H261" s="40"/>
      <c r="I261" s="40"/>
    </row>
    <row r="262" spans="1:9" s="3" customFormat="1" x14ac:dyDescent="0.2">
      <c r="A262" s="40"/>
      <c r="B262" s="41"/>
      <c r="C262" s="41"/>
      <c r="D262" s="41"/>
      <c r="E262" s="96"/>
      <c r="F262" s="40"/>
      <c r="G262" s="40"/>
      <c r="H262" s="40"/>
      <c r="I262" s="40"/>
    </row>
    <row r="263" spans="1:9" s="3" customFormat="1" x14ac:dyDescent="0.2">
      <c r="A263" s="40"/>
      <c r="B263" s="41"/>
      <c r="C263" s="41"/>
      <c r="D263" s="41"/>
      <c r="E263" s="96"/>
      <c r="F263" s="40"/>
      <c r="G263" s="40"/>
      <c r="H263" s="40"/>
      <c r="I263" s="40"/>
    </row>
    <row r="264" spans="1:9" s="3" customFormat="1" x14ac:dyDescent="0.2">
      <c r="A264" s="40"/>
      <c r="B264" s="41"/>
      <c r="C264" s="41"/>
      <c r="D264" s="41"/>
      <c r="E264" s="96"/>
      <c r="F264" s="40"/>
      <c r="G264" s="40"/>
      <c r="H264" s="40"/>
      <c r="I264" s="40"/>
    </row>
    <row r="265" spans="1:9" s="3" customFormat="1" x14ac:dyDescent="0.2">
      <c r="A265" s="40"/>
      <c r="B265" s="41"/>
      <c r="C265" s="41"/>
      <c r="D265" s="41"/>
      <c r="E265" s="96"/>
      <c r="F265" s="40"/>
      <c r="G265" s="40"/>
      <c r="H265" s="40"/>
      <c r="I265" s="40"/>
    </row>
    <row r="266" spans="1:9" s="3" customFormat="1" x14ac:dyDescent="0.2">
      <c r="A266" s="40"/>
      <c r="B266" s="41"/>
      <c r="C266" s="41"/>
      <c r="D266" s="41"/>
      <c r="E266" s="96"/>
      <c r="F266" s="40"/>
      <c r="G266" s="40"/>
      <c r="H266" s="40"/>
      <c r="I266" s="40"/>
    </row>
    <row r="267" spans="1:9" s="3" customFormat="1" x14ac:dyDescent="0.2">
      <c r="A267" s="40"/>
      <c r="B267" s="41"/>
      <c r="C267" s="41"/>
      <c r="D267" s="41"/>
      <c r="E267" s="96"/>
      <c r="F267" s="40"/>
      <c r="G267" s="40"/>
      <c r="H267" s="40"/>
      <c r="I267" s="40"/>
    </row>
    <row r="268" spans="1:9" s="3" customFormat="1" x14ac:dyDescent="0.2">
      <c r="A268" s="40"/>
      <c r="B268" s="41"/>
      <c r="C268" s="41"/>
      <c r="D268" s="41"/>
      <c r="E268" s="96"/>
      <c r="F268" s="40"/>
      <c r="G268" s="40"/>
      <c r="H268" s="40"/>
      <c r="I268" s="40"/>
    </row>
    <row r="269" spans="1:9" s="3" customFormat="1" x14ac:dyDescent="0.2">
      <c r="A269" s="40"/>
      <c r="B269" s="41"/>
      <c r="C269" s="41"/>
      <c r="D269" s="41"/>
      <c r="E269" s="96"/>
      <c r="F269" s="40"/>
      <c r="G269" s="40"/>
      <c r="H269" s="40"/>
      <c r="I269" s="40"/>
    </row>
    <row r="270" spans="1:9" s="3" customFormat="1" x14ac:dyDescent="0.2">
      <c r="A270" s="40"/>
      <c r="B270" s="41"/>
      <c r="C270" s="41"/>
      <c r="D270" s="41"/>
      <c r="E270" s="96"/>
      <c r="F270" s="40"/>
      <c r="G270" s="40"/>
      <c r="H270" s="40"/>
      <c r="I270" s="40"/>
    </row>
    <row r="271" spans="1:9" s="3" customFormat="1" x14ac:dyDescent="0.2">
      <c r="A271" s="40"/>
      <c r="B271" s="41"/>
      <c r="C271" s="41"/>
      <c r="D271" s="41"/>
      <c r="E271" s="96"/>
      <c r="F271" s="40"/>
      <c r="G271" s="40"/>
      <c r="H271" s="40"/>
      <c r="I271" s="40"/>
    </row>
    <row r="272" spans="1:9" s="3" customFormat="1" x14ac:dyDescent="0.2">
      <c r="A272" s="40"/>
      <c r="B272" s="41"/>
      <c r="C272" s="41"/>
      <c r="D272" s="41"/>
      <c r="E272" s="96"/>
      <c r="F272" s="40"/>
      <c r="G272" s="40"/>
      <c r="H272" s="40"/>
      <c r="I272" s="40"/>
    </row>
    <row r="273" spans="1:9" s="3" customFormat="1" x14ac:dyDescent="0.2">
      <c r="A273" s="40"/>
      <c r="B273" s="41"/>
      <c r="C273" s="41"/>
      <c r="D273" s="41"/>
      <c r="E273" s="96"/>
      <c r="F273" s="40"/>
      <c r="G273" s="40"/>
      <c r="H273" s="40"/>
      <c r="I273" s="40"/>
    </row>
    <row r="274" spans="1:9" s="3" customFormat="1" x14ac:dyDescent="0.2">
      <c r="A274" s="40"/>
      <c r="B274" s="41"/>
      <c r="C274" s="41"/>
      <c r="D274" s="41"/>
      <c r="E274" s="96"/>
      <c r="F274" s="40"/>
      <c r="G274" s="40"/>
      <c r="H274" s="40"/>
      <c r="I274" s="40"/>
    </row>
    <row r="275" spans="1:9" s="3" customFormat="1" x14ac:dyDescent="0.2">
      <c r="A275" s="40"/>
      <c r="B275" s="41"/>
      <c r="C275" s="41"/>
      <c r="D275" s="41"/>
      <c r="E275" s="96"/>
      <c r="F275" s="40"/>
      <c r="G275" s="40"/>
      <c r="H275" s="40"/>
      <c r="I275" s="40"/>
    </row>
    <row r="276" spans="1:9" s="3" customFormat="1" x14ac:dyDescent="0.2">
      <c r="A276" s="40"/>
      <c r="B276" s="41"/>
      <c r="C276" s="41"/>
      <c r="D276" s="41"/>
      <c r="E276" s="96"/>
      <c r="F276" s="40"/>
      <c r="G276" s="40"/>
      <c r="H276" s="40"/>
      <c r="I276" s="40"/>
    </row>
    <row r="277" spans="1:9" s="3" customFormat="1" x14ac:dyDescent="0.2">
      <c r="A277" s="40"/>
      <c r="B277" s="41"/>
      <c r="C277" s="41"/>
      <c r="D277" s="41"/>
      <c r="E277" s="96"/>
      <c r="F277" s="40"/>
      <c r="G277" s="40"/>
      <c r="H277" s="40"/>
      <c r="I277" s="40"/>
    </row>
    <row r="278" spans="1:9" s="3" customFormat="1" x14ac:dyDescent="0.2">
      <c r="A278" s="40"/>
      <c r="B278" s="41"/>
      <c r="C278" s="41"/>
      <c r="D278" s="41"/>
      <c r="E278" s="96"/>
      <c r="F278" s="40"/>
      <c r="G278" s="40"/>
      <c r="H278" s="40"/>
      <c r="I278" s="40"/>
    </row>
    <row r="279" spans="1:9" s="3" customFormat="1" x14ac:dyDescent="0.2">
      <c r="A279" s="40"/>
      <c r="B279" s="41"/>
      <c r="C279" s="41"/>
      <c r="D279" s="41"/>
      <c r="E279" s="96"/>
      <c r="F279" s="40"/>
      <c r="G279" s="40"/>
      <c r="H279" s="40"/>
      <c r="I279" s="40"/>
    </row>
    <row r="280" spans="1:9" s="3" customFormat="1" x14ac:dyDescent="0.2">
      <c r="A280" s="40"/>
      <c r="B280" s="41"/>
      <c r="C280" s="41"/>
      <c r="D280" s="41"/>
      <c r="E280" s="96"/>
      <c r="F280" s="40"/>
      <c r="G280" s="40"/>
      <c r="H280" s="40"/>
      <c r="I280" s="40"/>
    </row>
    <row r="281" spans="1:9" s="3" customFormat="1" x14ac:dyDescent="0.2">
      <c r="A281" s="40"/>
      <c r="B281" s="41"/>
      <c r="C281" s="41"/>
      <c r="D281" s="41"/>
      <c r="E281" s="96"/>
      <c r="F281" s="40"/>
      <c r="G281" s="40"/>
      <c r="H281" s="40"/>
      <c r="I281" s="40"/>
    </row>
    <row r="282" spans="1:9" s="3" customFormat="1" x14ac:dyDescent="0.2">
      <c r="A282" s="40"/>
      <c r="B282" s="41"/>
      <c r="C282" s="41"/>
      <c r="D282" s="41"/>
      <c r="E282" s="96"/>
      <c r="F282" s="40"/>
      <c r="G282" s="40"/>
      <c r="H282" s="40"/>
      <c r="I282" s="40"/>
    </row>
    <row r="283" spans="1:9" s="3" customFormat="1" x14ac:dyDescent="0.2">
      <c r="A283" s="40"/>
      <c r="B283" s="41"/>
      <c r="C283" s="41"/>
      <c r="D283" s="41"/>
      <c r="E283" s="96"/>
      <c r="F283" s="40"/>
      <c r="G283" s="40"/>
      <c r="H283" s="40"/>
      <c r="I283" s="40"/>
    </row>
    <row r="284" spans="1:9" s="3" customFormat="1" x14ac:dyDescent="0.2">
      <c r="A284" s="40"/>
      <c r="B284" s="41"/>
      <c r="C284" s="41"/>
      <c r="D284" s="41"/>
      <c r="E284" s="96"/>
      <c r="F284" s="40"/>
      <c r="G284" s="40"/>
      <c r="H284" s="40"/>
      <c r="I284" s="40"/>
    </row>
    <row r="285" spans="1:9" s="3" customFormat="1" x14ac:dyDescent="0.2">
      <c r="A285" s="40"/>
      <c r="B285" s="41"/>
      <c r="C285" s="41"/>
      <c r="D285" s="41"/>
      <c r="E285" s="96"/>
      <c r="F285" s="40"/>
      <c r="G285" s="40"/>
      <c r="H285" s="40"/>
      <c r="I285" s="40"/>
    </row>
    <row r="286" spans="1:9" s="3" customFormat="1" x14ac:dyDescent="0.2">
      <c r="A286" s="40"/>
      <c r="B286" s="41"/>
      <c r="C286" s="41"/>
      <c r="D286" s="41"/>
      <c r="E286" s="96"/>
      <c r="F286" s="40"/>
      <c r="G286" s="40"/>
      <c r="H286" s="40"/>
      <c r="I286" s="40"/>
    </row>
    <row r="287" spans="1:9" s="3" customFormat="1" x14ac:dyDescent="0.2">
      <c r="A287" s="40"/>
      <c r="B287" s="41"/>
      <c r="C287" s="41"/>
      <c r="D287" s="41"/>
      <c r="E287" s="96"/>
      <c r="F287" s="40"/>
      <c r="G287" s="40"/>
      <c r="H287" s="40"/>
      <c r="I287" s="40"/>
    </row>
    <row r="288" spans="1:9" s="3" customFormat="1" x14ac:dyDescent="0.2">
      <c r="A288" s="40"/>
      <c r="B288" s="41"/>
      <c r="C288" s="41"/>
      <c r="D288" s="41"/>
      <c r="E288" s="96"/>
      <c r="F288" s="40"/>
      <c r="G288" s="40"/>
      <c r="H288" s="40"/>
      <c r="I288" s="40"/>
    </row>
    <row r="289" spans="1:9" s="3" customFormat="1" x14ac:dyDescent="0.2">
      <c r="A289" s="40"/>
      <c r="B289" s="41"/>
      <c r="C289" s="41"/>
      <c r="D289" s="41"/>
      <c r="E289" s="96"/>
      <c r="F289" s="40"/>
      <c r="G289" s="40"/>
      <c r="H289" s="40"/>
      <c r="I289" s="40"/>
    </row>
    <row r="290" spans="1:9" s="3" customFormat="1" x14ac:dyDescent="0.2">
      <c r="A290" s="40"/>
      <c r="B290" s="41"/>
      <c r="C290" s="41"/>
      <c r="D290" s="41"/>
      <c r="E290" s="96"/>
      <c r="F290" s="40"/>
      <c r="G290" s="40"/>
      <c r="H290" s="40"/>
      <c r="I290" s="40"/>
    </row>
    <row r="291" spans="1:9" s="3" customFormat="1" x14ac:dyDescent="0.2">
      <c r="A291" s="40"/>
      <c r="B291" s="41"/>
      <c r="C291" s="41"/>
      <c r="D291" s="41"/>
      <c r="E291" s="96"/>
      <c r="F291" s="40"/>
      <c r="G291" s="40"/>
      <c r="H291" s="40"/>
      <c r="I291" s="40"/>
    </row>
    <row r="292" spans="1:9" s="3" customFormat="1" x14ac:dyDescent="0.2">
      <c r="A292" s="40"/>
      <c r="B292" s="41"/>
      <c r="C292" s="41"/>
      <c r="D292" s="41"/>
      <c r="E292" s="96"/>
      <c r="F292" s="40"/>
      <c r="G292" s="40"/>
      <c r="H292" s="40"/>
      <c r="I292" s="40"/>
    </row>
    <row r="293" spans="1:9" s="3" customFormat="1" x14ac:dyDescent="0.2">
      <c r="A293" s="40"/>
      <c r="B293" s="41"/>
      <c r="C293" s="41"/>
      <c r="D293" s="41"/>
      <c r="E293" s="96"/>
      <c r="F293" s="40"/>
      <c r="G293" s="40"/>
      <c r="H293" s="40"/>
      <c r="I293" s="40"/>
    </row>
    <row r="294" spans="1:9" s="3" customFormat="1" x14ac:dyDescent="0.2">
      <c r="A294" s="40"/>
      <c r="B294" s="41"/>
      <c r="C294" s="41"/>
      <c r="D294" s="41"/>
      <c r="E294" s="96"/>
      <c r="F294" s="40"/>
      <c r="G294" s="40"/>
      <c r="H294" s="40"/>
      <c r="I294" s="40"/>
    </row>
    <row r="295" spans="1:9" s="3" customFormat="1" x14ac:dyDescent="0.2">
      <c r="A295" s="40"/>
      <c r="B295" s="41"/>
      <c r="C295" s="41"/>
      <c r="D295" s="41"/>
      <c r="E295" s="96"/>
      <c r="F295" s="40"/>
      <c r="G295" s="40"/>
      <c r="H295" s="40"/>
      <c r="I295" s="40"/>
    </row>
    <row r="296" spans="1:9" s="3" customFormat="1" x14ac:dyDescent="0.2">
      <c r="A296" s="40"/>
      <c r="B296" s="41"/>
      <c r="C296" s="41"/>
      <c r="D296" s="41"/>
      <c r="E296" s="96"/>
      <c r="F296" s="40"/>
      <c r="G296" s="40"/>
      <c r="H296" s="40"/>
      <c r="I296" s="40"/>
    </row>
    <row r="297" spans="1:9" s="3" customFormat="1" x14ac:dyDescent="0.2">
      <c r="A297" s="40"/>
      <c r="B297" s="41"/>
      <c r="C297" s="41"/>
      <c r="D297" s="41"/>
      <c r="E297" s="96"/>
      <c r="F297" s="40"/>
      <c r="G297" s="40"/>
      <c r="H297" s="40"/>
      <c r="I297" s="40"/>
    </row>
    <row r="298" spans="1:9" s="3" customFormat="1" x14ac:dyDescent="0.2">
      <c r="A298" s="40"/>
      <c r="B298" s="41"/>
      <c r="C298" s="41"/>
      <c r="D298" s="41"/>
      <c r="E298" s="96"/>
      <c r="F298" s="40"/>
      <c r="G298" s="40"/>
      <c r="H298" s="40"/>
      <c r="I298" s="40"/>
    </row>
    <row r="299" spans="1:9" s="3" customFormat="1" x14ac:dyDescent="0.2">
      <c r="A299" s="40"/>
      <c r="B299" s="41"/>
      <c r="C299" s="41"/>
      <c r="D299" s="41"/>
      <c r="E299" s="96"/>
      <c r="F299" s="40"/>
      <c r="G299" s="40"/>
      <c r="H299" s="40"/>
      <c r="I299" s="40"/>
    </row>
    <row r="300" spans="1:9" s="3" customFormat="1" x14ac:dyDescent="0.2">
      <c r="A300" s="40"/>
      <c r="B300" s="41"/>
      <c r="C300" s="41"/>
      <c r="D300" s="41"/>
      <c r="E300" s="96"/>
      <c r="F300" s="40"/>
      <c r="G300" s="40"/>
      <c r="H300" s="40"/>
      <c r="I300" s="40"/>
    </row>
    <row r="301" spans="1:9" s="3" customFormat="1" x14ac:dyDescent="0.2">
      <c r="A301" s="40"/>
      <c r="B301" s="41"/>
      <c r="C301" s="41"/>
      <c r="D301" s="41"/>
      <c r="E301" s="96"/>
      <c r="F301" s="40"/>
      <c r="G301" s="40"/>
      <c r="H301" s="40"/>
      <c r="I301" s="40"/>
    </row>
    <row r="302" spans="1:9" s="3" customFormat="1" x14ac:dyDescent="0.2">
      <c r="A302" s="40"/>
      <c r="B302" s="41"/>
      <c r="C302" s="41"/>
      <c r="D302" s="41"/>
      <c r="E302" s="96"/>
      <c r="F302" s="40"/>
      <c r="G302" s="40"/>
      <c r="H302" s="40"/>
      <c r="I302" s="40"/>
    </row>
    <row r="303" spans="1:9" s="3" customFormat="1" x14ac:dyDescent="0.2">
      <c r="A303" s="40"/>
      <c r="B303" s="41"/>
      <c r="C303" s="41"/>
      <c r="D303" s="41"/>
      <c r="E303" s="96"/>
      <c r="F303" s="40"/>
      <c r="G303" s="40"/>
      <c r="H303" s="40"/>
      <c r="I303" s="40"/>
    </row>
    <row r="304" spans="1:9" s="3" customFormat="1" x14ac:dyDescent="0.2">
      <c r="A304" s="40"/>
      <c r="B304" s="41"/>
      <c r="C304" s="41"/>
      <c r="D304" s="41"/>
      <c r="E304" s="96"/>
      <c r="F304" s="40"/>
      <c r="G304" s="40"/>
      <c r="H304" s="40"/>
      <c r="I304" s="40"/>
    </row>
    <row r="305" spans="1:9" s="3" customFormat="1" x14ac:dyDescent="0.2">
      <c r="A305" s="40"/>
      <c r="B305" s="41"/>
      <c r="C305" s="41"/>
      <c r="D305" s="41"/>
      <c r="E305" s="96"/>
      <c r="F305" s="40"/>
      <c r="G305" s="40"/>
      <c r="H305" s="40"/>
      <c r="I305" s="40"/>
    </row>
    <row r="306" spans="1:9" s="3" customFormat="1" x14ac:dyDescent="0.2">
      <c r="A306" s="40"/>
      <c r="B306" s="41"/>
      <c r="C306" s="41"/>
      <c r="D306" s="41"/>
      <c r="E306" s="96"/>
      <c r="F306" s="40"/>
      <c r="G306" s="40"/>
      <c r="H306" s="40"/>
      <c r="I306" s="40"/>
    </row>
    <row r="307" spans="1:9" s="3" customFormat="1" x14ac:dyDescent="0.2">
      <c r="A307" s="40"/>
      <c r="B307" s="41"/>
      <c r="C307" s="41"/>
      <c r="D307" s="41"/>
      <c r="E307" s="96"/>
      <c r="F307" s="40"/>
      <c r="G307" s="40"/>
      <c r="H307" s="40"/>
      <c r="I307" s="40"/>
    </row>
    <row r="308" spans="1:9" s="3" customFormat="1" x14ac:dyDescent="0.2">
      <c r="A308" s="40"/>
      <c r="B308" s="41"/>
      <c r="C308" s="41"/>
      <c r="D308" s="41"/>
      <c r="E308" s="96"/>
      <c r="F308" s="40"/>
      <c r="G308" s="40"/>
      <c r="H308" s="40"/>
      <c r="I308" s="40"/>
    </row>
    <row r="309" spans="1:9" s="3" customFormat="1" x14ac:dyDescent="0.2">
      <c r="A309" s="40"/>
      <c r="B309" s="41"/>
      <c r="C309" s="41"/>
      <c r="D309" s="41"/>
      <c r="E309" s="96"/>
      <c r="F309" s="40"/>
      <c r="G309" s="40"/>
      <c r="H309" s="40"/>
      <c r="I309" s="40"/>
    </row>
    <row r="310" spans="1:9" s="3" customFormat="1" x14ac:dyDescent="0.2">
      <c r="A310" s="40"/>
      <c r="B310" s="41"/>
      <c r="C310" s="41"/>
      <c r="D310" s="41"/>
      <c r="E310" s="96"/>
      <c r="F310" s="40"/>
      <c r="G310" s="40"/>
      <c r="H310" s="40"/>
      <c r="I310" s="40"/>
    </row>
    <row r="311" spans="1:9" s="3" customFormat="1" x14ac:dyDescent="0.2">
      <c r="A311" s="40"/>
      <c r="B311" s="41"/>
      <c r="C311" s="41"/>
      <c r="D311" s="41"/>
      <c r="E311" s="96"/>
      <c r="F311" s="40"/>
      <c r="G311" s="40"/>
      <c r="H311" s="40"/>
      <c r="I311" s="40"/>
    </row>
    <row r="312" spans="1:9" s="3" customFormat="1" x14ac:dyDescent="0.2">
      <c r="A312" s="40"/>
      <c r="B312" s="41"/>
      <c r="C312" s="41"/>
      <c r="D312" s="41"/>
      <c r="E312" s="96"/>
      <c r="F312" s="40"/>
      <c r="G312" s="40"/>
      <c r="H312" s="40"/>
      <c r="I312" s="40"/>
    </row>
    <row r="313" spans="1:9" s="3" customFormat="1" x14ac:dyDescent="0.2">
      <c r="A313" s="40"/>
      <c r="B313" s="41"/>
      <c r="C313" s="41"/>
      <c r="D313" s="41"/>
      <c r="E313" s="96"/>
      <c r="F313" s="40"/>
      <c r="G313" s="40"/>
      <c r="H313" s="40"/>
      <c r="I313" s="40"/>
    </row>
    <row r="314" spans="1:9" s="3" customFormat="1" x14ac:dyDescent="0.2">
      <c r="A314" s="40"/>
      <c r="B314" s="41"/>
      <c r="C314" s="41"/>
      <c r="D314" s="41"/>
      <c r="E314" s="96"/>
      <c r="F314" s="40"/>
      <c r="G314" s="40"/>
      <c r="H314" s="40"/>
      <c r="I314" s="40"/>
    </row>
    <row r="315" spans="1:9" s="3" customFormat="1" x14ac:dyDescent="0.2">
      <c r="A315" s="40"/>
      <c r="B315" s="41"/>
      <c r="C315" s="41"/>
      <c r="D315" s="41"/>
      <c r="E315" s="96"/>
      <c r="F315" s="40"/>
      <c r="G315" s="40"/>
      <c r="H315" s="40"/>
      <c r="I315" s="40"/>
    </row>
    <row r="316" spans="1:9" s="3" customFormat="1" x14ac:dyDescent="0.2">
      <c r="A316" s="40"/>
      <c r="B316" s="41"/>
      <c r="C316" s="41"/>
      <c r="D316" s="41"/>
      <c r="E316" s="96"/>
      <c r="F316" s="40"/>
      <c r="G316" s="40"/>
      <c r="H316" s="40"/>
      <c r="I316" s="40"/>
    </row>
    <row r="317" spans="1:9" s="3" customFormat="1" x14ac:dyDescent="0.2">
      <c r="A317" s="40"/>
      <c r="B317" s="41"/>
      <c r="C317" s="41"/>
      <c r="D317" s="41"/>
      <c r="E317" s="96"/>
      <c r="F317" s="40"/>
      <c r="G317" s="40"/>
      <c r="H317" s="40"/>
      <c r="I317" s="40"/>
    </row>
    <row r="318" spans="1:9" s="3" customFormat="1" x14ac:dyDescent="0.2">
      <c r="A318" s="40"/>
      <c r="B318" s="41"/>
      <c r="C318" s="41"/>
      <c r="D318" s="41"/>
      <c r="E318" s="96"/>
      <c r="F318" s="40"/>
      <c r="G318" s="40"/>
      <c r="H318" s="40"/>
      <c r="I318" s="40"/>
    </row>
    <row r="319" spans="1:9" s="3" customFormat="1" x14ac:dyDescent="0.2">
      <c r="A319" s="40"/>
      <c r="B319" s="41"/>
      <c r="C319" s="41"/>
      <c r="D319" s="41"/>
      <c r="E319" s="96"/>
      <c r="F319" s="40"/>
      <c r="G319" s="40"/>
      <c r="H319" s="40"/>
      <c r="I319" s="40"/>
    </row>
    <row r="320" spans="1:9" s="3" customFormat="1" x14ac:dyDescent="0.2">
      <c r="A320" s="40"/>
      <c r="B320" s="41"/>
      <c r="C320" s="41"/>
      <c r="D320" s="41"/>
      <c r="E320" s="96"/>
      <c r="F320" s="40"/>
      <c r="G320" s="40"/>
      <c r="H320" s="40"/>
      <c r="I320" s="40"/>
    </row>
    <row r="321" spans="1:9" s="3" customFormat="1" x14ac:dyDescent="0.2">
      <c r="A321" s="40"/>
      <c r="B321" s="41"/>
      <c r="C321" s="41"/>
      <c r="D321" s="41"/>
      <c r="E321" s="96"/>
      <c r="F321" s="40"/>
      <c r="G321" s="40"/>
      <c r="H321" s="40"/>
      <c r="I321" s="40"/>
    </row>
    <row r="322" spans="1:9" s="3" customFormat="1" x14ac:dyDescent="0.2">
      <c r="A322" s="40"/>
      <c r="B322" s="41"/>
      <c r="C322" s="41"/>
      <c r="D322" s="41"/>
      <c r="E322" s="96"/>
      <c r="F322" s="40"/>
      <c r="G322" s="40"/>
      <c r="H322" s="40"/>
      <c r="I322" s="40"/>
    </row>
    <row r="323" spans="1:9" s="3" customFormat="1" x14ac:dyDescent="0.2">
      <c r="A323" s="40"/>
      <c r="B323" s="41"/>
      <c r="C323" s="41"/>
      <c r="D323" s="41"/>
      <c r="E323" s="96"/>
      <c r="F323" s="40"/>
      <c r="G323" s="40"/>
      <c r="H323" s="40"/>
      <c r="I323" s="40"/>
    </row>
    <row r="324" spans="1:9" s="3" customFormat="1" x14ac:dyDescent="0.2">
      <c r="A324" s="40"/>
      <c r="B324" s="41"/>
      <c r="C324" s="41"/>
      <c r="D324" s="41"/>
      <c r="E324" s="96"/>
      <c r="F324" s="40"/>
      <c r="G324" s="40"/>
      <c r="H324" s="40"/>
      <c r="I324" s="40"/>
    </row>
    <row r="325" spans="1:9" s="3" customFormat="1" x14ac:dyDescent="0.2">
      <c r="A325" s="40"/>
      <c r="B325" s="41"/>
      <c r="C325" s="41"/>
      <c r="D325" s="41"/>
      <c r="E325" s="96"/>
      <c r="F325" s="40"/>
      <c r="G325" s="40"/>
      <c r="H325" s="40"/>
      <c r="I325" s="40"/>
    </row>
    <row r="326" spans="1:9" s="3" customFormat="1" x14ac:dyDescent="0.2">
      <c r="A326" s="40"/>
      <c r="B326" s="41"/>
      <c r="C326" s="41"/>
      <c r="D326" s="41"/>
      <c r="E326" s="96"/>
      <c r="F326" s="40"/>
      <c r="G326" s="40"/>
      <c r="H326" s="40"/>
      <c r="I326" s="40"/>
    </row>
    <row r="327" spans="1:9" s="3" customFormat="1" x14ac:dyDescent="0.2">
      <c r="A327" s="40"/>
      <c r="B327" s="41"/>
      <c r="C327" s="41"/>
      <c r="D327" s="41"/>
      <c r="E327" s="96"/>
      <c r="F327" s="40"/>
      <c r="G327" s="40"/>
      <c r="H327" s="40"/>
      <c r="I327" s="40"/>
    </row>
    <row r="328" spans="1:9" s="3" customFormat="1" x14ac:dyDescent="0.2">
      <c r="A328" s="40"/>
      <c r="B328" s="41"/>
      <c r="C328" s="41"/>
      <c r="D328" s="41"/>
      <c r="E328" s="96"/>
      <c r="F328" s="40"/>
      <c r="G328" s="40"/>
      <c r="H328" s="40"/>
      <c r="I328" s="40"/>
    </row>
    <row r="329" spans="1:9" s="3" customFormat="1" x14ac:dyDescent="0.2">
      <c r="A329" s="40"/>
      <c r="B329" s="41"/>
      <c r="C329" s="41"/>
      <c r="D329" s="41"/>
      <c r="E329" s="96"/>
      <c r="F329" s="40"/>
      <c r="G329" s="40"/>
      <c r="H329" s="40"/>
      <c r="I329" s="40"/>
    </row>
    <row r="330" spans="1:9" s="3" customFormat="1" x14ac:dyDescent="0.2">
      <c r="A330" s="40"/>
      <c r="B330" s="41"/>
      <c r="C330" s="41"/>
      <c r="D330" s="41"/>
      <c r="E330" s="96"/>
      <c r="F330" s="40"/>
      <c r="G330" s="40"/>
      <c r="H330" s="40"/>
      <c r="I330" s="40"/>
    </row>
    <row r="331" spans="1:9" s="3" customFormat="1" x14ac:dyDescent="0.2">
      <c r="A331" s="40"/>
      <c r="B331" s="41"/>
      <c r="C331" s="41"/>
      <c r="D331" s="41"/>
      <c r="E331" s="96"/>
      <c r="F331" s="40"/>
      <c r="G331" s="40"/>
      <c r="H331" s="40"/>
      <c r="I331" s="40"/>
    </row>
    <row r="332" spans="1:9" s="3" customFormat="1" x14ac:dyDescent="0.2">
      <c r="A332" s="40"/>
      <c r="B332" s="41"/>
      <c r="C332" s="41"/>
      <c r="D332" s="41"/>
      <c r="E332" s="96"/>
      <c r="F332" s="40"/>
      <c r="G332" s="40"/>
      <c r="H332" s="40"/>
      <c r="I332" s="40"/>
    </row>
    <row r="333" spans="1:9" s="3" customFormat="1" x14ac:dyDescent="0.2">
      <c r="A333" s="40"/>
      <c r="B333" s="41"/>
      <c r="C333" s="41"/>
      <c r="D333" s="41"/>
      <c r="E333" s="96"/>
      <c r="F333" s="40"/>
      <c r="G333" s="40"/>
      <c r="H333" s="40"/>
      <c r="I333" s="40"/>
    </row>
    <row r="334" spans="1:9" s="3" customFormat="1" x14ac:dyDescent="0.2">
      <c r="A334" s="40"/>
      <c r="B334" s="41"/>
      <c r="C334" s="41"/>
      <c r="D334" s="41"/>
      <c r="E334" s="96"/>
      <c r="F334" s="40"/>
      <c r="G334" s="40"/>
      <c r="H334" s="40"/>
      <c r="I334" s="40"/>
    </row>
    <row r="335" spans="1:9" s="3" customFormat="1" x14ac:dyDescent="0.2">
      <c r="A335" s="40"/>
      <c r="B335" s="41"/>
      <c r="C335" s="41"/>
      <c r="D335" s="41"/>
      <c r="E335" s="96"/>
      <c r="F335" s="40"/>
      <c r="G335" s="40"/>
      <c r="H335" s="40"/>
      <c r="I335" s="40"/>
    </row>
    <row r="336" spans="1:9" s="3" customFormat="1" x14ac:dyDescent="0.2">
      <c r="A336" s="40"/>
      <c r="B336" s="41"/>
      <c r="C336" s="41"/>
      <c r="D336" s="41"/>
      <c r="E336" s="96"/>
      <c r="F336" s="40"/>
      <c r="G336" s="40"/>
      <c r="H336" s="40"/>
      <c r="I336" s="40"/>
    </row>
    <row r="337" spans="1:9" s="3" customFormat="1" x14ac:dyDescent="0.2">
      <c r="A337" s="40"/>
      <c r="B337" s="41"/>
      <c r="C337" s="41"/>
      <c r="D337" s="41"/>
      <c r="E337" s="96"/>
      <c r="F337" s="40"/>
      <c r="G337" s="40"/>
      <c r="H337" s="40"/>
      <c r="I337" s="40"/>
    </row>
    <row r="338" spans="1:9" s="3" customFormat="1" x14ac:dyDescent="0.2">
      <c r="A338" s="40"/>
      <c r="B338" s="41"/>
      <c r="C338" s="41"/>
      <c r="D338" s="41"/>
      <c r="E338" s="96"/>
      <c r="F338" s="40"/>
      <c r="G338" s="40"/>
      <c r="H338" s="40"/>
      <c r="I338" s="40"/>
    </row>
    <row r="339" spans="1:9" s="3" customFormat="1" x14ac:dyDescent="0.2">
      <c r="A339" s="40"/>
      <c r="B339" s="41"/>
      <c r="C339" s="41"/>
      <c r="D339" s="41"/>
      <c r="E339" s="96"/>
      <c r="F339" s="40"/>
      <c r="G339" s="40"/>
      <c r="H339" s="40"/>
      <c r="I339" s="40"/>
    </row>
    <row r="340" spans="1:9" s="3" customFormat="1" x14ac:dyDescent="0.2">
      <c r="A340" s="40"/>
      <c r="B340" s="41"/>
      <c r="C340" s="41"/>
      <c r="D340" s="41"/>
      <c r="E340" s="96"/>
      <c r="F340" s="40"/>
      <c r="G340" s="40"/>
      <c r="H340" s="40"/>
      <c r="I340" s="40"/>
    </row>
    <row r="341" spans="1:9" s="3" customFormat="1" x14ac:dyDescent="0.2">
      <c r="A341" s="40"/>
      <c r="B341" s="41"/>
      <c r="C341" s="41"/>
      <c r="D341" s="41"/>
      <c r="E341" s="96"/>
      <c r="F341" s="40"/>
      <c r="G341" s="40"/>
      <c r="H341" s="40"/>
      <c r="I341" s="40"/>
    </row>
    <row r="342" spans="1:9" s="3" customFormat="1" x14ac:dyDescent="0.2">
      <c r="A342" s="40"/>
      <c r="B342" s="41"/>
      <c r="C342" s="41"/>
      <c r="D342" s="41"/>
      <c r="E342" s="96"/>
      <c r="F342" s="40"/>
      <c r="G342" s="40"/>
      <c r="H342" s="40"/>
      <c r="I342" s="40"/>
    </row>
    <row r="343" spans="1:9" s="3" customFormat="1" x14ac:dyDescent="0.2">
      <c r="A343" s="40"/>
      <c r="B343" s="41"/>
      <c r="C343" s="41"/>
      <c r="D343" s="41"/>
      <c r="E343" s="96"/>
      <c r="F343" s="40"/>
      <c r="G343" s="40"/>
      <c r="H343" s="40"/>
      <c r="I343" s="40"/>
    </row>
    <row r="344" spans="1:9" s="3" customFormat="1" x14ac:dyDescent="0.2">
      <c r="A344" s="40"/>
      <c r="B344" s="41"/>
      <c r="C344" s="41"/>
      <c r="D344" s="41"/>
      <c r="E344" s="96"/>
      <c r="F344" s="40"/>
      <c r="G344" s="40"/>
      <c r="H344" s="40"/>
      <c r="I344" s="40"/>
    </row>
    <row r="345" spans="1:9" s="3" customFormat="1" x14ac:dyDescent="0.2">
      <c r="A345" s="40"/>
      <c r="B345" s="41"/>
      <c r="C345" s="41"/>
      <c r="D345" s="41"/>
      <c r="E345" s="96"/>
      <c r="F345" s="40"/>
      <c r="G345" s="40"/>
      <c r="H345" s="40"/>
      <c r="I345" s="40"/>
    </row>
    <row r="346" spans="1:9" s="3" customFormat="1" x14ac:dyDescent="0.2">
      <c r="A346" s="40"/>
      <c r="B346" s="41"/>
      <c r="C346" s="41"/>
      <c r="D346" s="41"/>
      <c r="E346" s="96"/>
      <c r="F346" s="40"/>
      <c r="G346" s="40"/>
      <c r="H346" s="40"/>
      <c r="I346" s="40"/>
    </row>
    <row r="347" spans="1:9" s="3" customFormat="1" x14ac:dyDescent="0.2">
      <c r="A347" s="40"/>
      <c r="B347" s="41"/>
      <c r="C347" s="41"/>
      <c r="D347" s="41"/>
      <c r="E347" s="96"/>
      <c r="F347" s="40"/>
      <c r="G347" s="40"/>
      <c r="H347" s="40"/>
      <c r="I347" s="40"/>
    </row>
    <row r="348" spans="1:9" s="3" customFormat="1" x14ac:dyDescent="0.2">
      <c r="A348" s="40"/>
      <c r="B348" s="41"/>
      <c r="C348" s="41"/>
      <c r="D348" s="41"/>
      <c r="E348" s="96"/>
      <c r="F348" s="40"/>
      <c r="G348" s="40"/>
      <c r="H348" s="40"/>
      <c r="I348" s="40"/>
    </row>
    <row r="349" spans="1:9" s="3" customFormat="1" x14ac:dyDescent="0.2">
      <c r="A349" s="40"/>
      <c r="B349" s="41"/>
      <c r="C349" s="41"/>
      <c r="D349" s="41"/>
      <c r="E349" s="96"/>
      <c r="F349" s="40"/>
      <c r="G349" s="40"/>
      <c r="H349" s="40"/>
      <c r="I349" s="40"/>
    </row>
    <row r="350" spans="1:9" s="3" customFormat="1" x14ac:dyDescent="0.2">
      <c r="A350" s="40"/>
      <c r="B350" s="41"/>
      <c r="C350" s="41"/>
      <c r="D350" s="41"/>
      <c r="E350" s="96"/>
      <c r="F350" s="40"/>
      <c r="G350" s="40"/>
      <c r="H350" s="40"/>
      <c r="I350" s="40"/>
    </row>
    <row r="351" spans="1:9" s="3" customFormat="1" x14ac:dyDescent="0.2">
      <c r="A351" s="40"/>
      <c r="B351" s="41"/>
      <c r="C351" s="41"/>
      <c r="D351" s="41"/>
      <c r="E351" s="96"/>
      <c r="F351" s="40"/>
      <c r="G351" s="40"/>
      <c r="H351" s="40"/>
      <c r="I351" s="40"/>
    </row>
    <row r="352" spans="1:9" s="3" customFormat="1" x14ac:dyDescent="0.2">
      <c r="A352" s="40"/>
      <c r="B352" s="41"/>
      <c r="C352" s="41"/>
      <c r="D352" s="41"/>
      <c r="E352" s="96"/>
      <c r="F352" s="40"/>
      <c r="G352" s="40"/>
      <c r="H352" s="40"/>
      <c r="I352" s="40"/>
    </row>
    <row r="353" spans="1:9" s="3" customFormat="1" x14ac:dyDescent="0.2">
      <c r="A353" s="40"/>
      <c r="B353" s="41"/>
      <c r="C353" s="41"/>
      <c r="D353" s="41"/>
      <c r="E353" s="96"/>
      <c r="F353" s="40"/>
      <c r="G353" s="40"/>
      <c r="H353" s="40"/>
      <c r="I353" s="40"/>
    </row>
    <row r="354" spans="1:9" s="3" customFormat="1" x14ac:dyDescent="0.2">
      <c r="A354" s="40"/>
      <c r="B354" s="41"/>
      <c r="C354" s="41"/>
      <c r="D354" s="41"/>
      <c r="E354" s="96"/>
      <c r="F354" s="40"/>
      <c r="G354" s="40"/>
      <c r="H354" s="40"/>
      <c r="I354" s="40"/>
    </row>
    <row r="355" spans="1:9" s="3" customFormat="1" x14ac:dyDescent="0.2">
      <c r="A355" s="40"/>
      <c r="B355" s="41"/>
      <c r="C355" s="41"/>
      <c r="D355" s="41"/>
      <c r="E355" s="96"/>
      <c r="F355" s="40"/>
      <c r="G355" s="40"/>
      <c r="H355" s="40"/>
      <c r="I355" s="40"/>
    </row>
    <row r="356" spans="1:9" s="3" customFormat="1" x14ac:dyDescent="0.2">
      <c r="A356" s="40"/>
      <c r="B356" s="41"/>
      <c r="C356" s="41"/>
      <c r="D356" s="41"/>
      <c r="E356" s="96"/>
      <c r="F356" s="40"/>
      <c r="G356" s="40"/>
      <c r="H356" s="40"/>
      <c r="I356" s="40"/>
    </row>
    <row r="357" spans="1:9" s="3" customFormat="1" x14ac:dyDescent="0.2">
      <c r="A357" s="40"/>
      <c r="B357" s="41"/>
      <c r="C357" s="41"/>
      <c r="D357" s="41"/>
      <c r="E357" s="96"/>
      <c r="F357" s="40"/>
      <c r="G357" s="40"/>
      <c r="H357" s="40"/>
      <c r="I357" s="40"/>
    </row>
    <row r="358" spans="1:9" s="3" customFormat="1" x14ac:dyDescent="0.2">
      <c r="A358" s="40"/>
      <c r="B358" s="41"/>
      <c r="C358" s="41"/>
      <c r="D358" s="41"/>
      <c r="E358" s="96"/>
      <c r="F358" s="40"/>
      <c r="G358" s="40"/>
      <c r="H358" s="40"/>
      <c r="I358" s="40"/>
    </row>
    <row r="359" spans="1:9" s="3" customFormat="1" x14ac:dyDescent="0.2">
      <c r="A359" s="40"/>
      <c r="B359" s="41"/>
      <c r="C359" s="41"/>
      <c r="D359" s="41"/>
      <c r="E359" s="96"/>
      <c r="F359" s="40"/>
      <c r="G359" s="40"/>
      <c r="H359" s="40"/>
      <c r="I359" s="40"/>
    </row>
    <row r="360" spans="1:9" s="3" customFormat="1" x14ac:dyDescent="0.2">
      <c r="A360" s="40"/>
      <c r="B360" s="41"/>
      <c r="C360" s="41"/>
      <c r="D360" s="41"/>
      <c r="E360" s="96"/>
      <c r="F360" s="40"/>
      <c r="G360" s="40"/>
      <c r="H360" s="40"/>
      <c r="I360" s="40"/>
    </row>
    <row r="361" spans="1:9" s="3" customFormat="1" x14ac:dyDescent="0.2">
      <c r="A361" s="40"/>
      <c r="B361" s="41"/>
      <c r="C361" s="41"/>
      <c r="D361" s="41"/>
      <c r="E361" s="96"/>
      <c r="F361" s="40"/>
      <c r="G361" s="40"/>
      <c r="H361" s="40"/>
      <c r="I361" s="40"/>
    </row>
    <row r="362" spans="1:9" s="3" customFormat="1" x14ac:dyDescent="0.2">
      <c r="A362" s="40"/>
      <c r="B362" s="41"/>
      <c r="C362" s="41"/>
      <c r="D362" s="41"/>
      <c r="E362" s="96"/>
      <c r="F362" s="40"/>
      <c r="G362" s="40"/>
      <c r="H362" s="40"/>
      <c r="I362" s="40"/>
    </row>
    <row r="363" spans="1:9" s="3" customFormat="1" x14ac:dyDescent="0.2">
      <c r="A363" s="40"/>
      <c r="B363" s="41"/>
      <c r="C363" s="41"/>
      <c r="D363" s="41"/>
      <c r="E363" s="96"/>
      <c r="F363" s="40"/>
      <c r="G363" s="40"/>
      <c r="H363" s="40"/>
      <c r="I363" s="40"/>
    </row>
    <row r="364" spans="1:9" s="3" customFormat="1" x14ac:dyDescent="0.2">
      <c r="A364" s="40"/>
      <c r="B364" s="41"/>
      <c r="C364" s="41"/>
      <c r="D364" s="41"/>
      <c r="E364" s="96"/>
      <c r="F364" s="40"/>
      <c r="G364" s="40"/>
      <c r="H364" s="40"/>
      <c r="I364" s="40"/>
    </row>
    <row r="365" spans="1:9" s="3" customFormat="1" x14ac:dyDescent="0.2">
      <c r="A365" s="40"/>
      <c r="B365" s="41"/>
      <c r="C365" s="41"/>
      <c r="D365" s="41"/>
      <c r="E365" s="96"/>
      <c r="F365" s="40"/>
      <c r="G365" s="40"/>
      <c r="H365" s="40"/>
      <c r="I365" s="40"/>
    </row>
    <row r="366" spans="1:9" s="3" customFormat="1" x14ac:dyDescent="0.2">
      <c r="A366" s="40"/>
      <c r="B366" s="41"/>
      <c r="C366" s="41"/>
      <c r="D366" s="41"/>
      <c r="E366" s="96"/>
      <c r="F366" s="40"/>
      <c r="G366" s="40"/>
      <c r="H366" s="40"/>
      <c r="I366" s="40"/>
    </row>
    <row r="367" spans="1:9" s="3" customFormat="1" x14ac:dyDescent="0.2">
      <c r="A367" s="40"/>
      <c r="B367" s="41"/>
      <c r="C367" s="41"/>
      <c r="D367" s="41"/>
      <c r="E367" s="96"/>
      <c r="F367" s="40"/>
      <c r="G367" s="40"/>
      <c r="H367" s="40"/>
      <c r="I367" s="40"/>
    </row>
    <row r="368" spans="1:9" s="3" customFormat="1" x14ac:dyDescent="0.2">
      <c r="A368" s="40"/>
      <c r="B368" s="41"/>
      <c r="C368" s="41"/>
      <c r="D368" s="41"/>
      <c r="E368" s="96"/>
      <c r="F368" s="40"/>
      <c r="G368" s="40"/>
      <c r="H368" s="40"/>
      <c r="I368" s="40"/>
    </row>
    <row r="369" spans="1:9" s="3" customFormat="1" x14ac:dyDescent="0.2">
      <c r="A369" s="40"/>
      <c r="B369" s="41"/>
      <c r="C369" s="41"/>
      <c r="D369" s="41"/>
      <c r="E369" s="96"/>
      <c r="F369" s="40"/>
      <c r="G369" s="40"/>
      <c r="H369" s="40"/>
      <c r="I369" s="40"/>
    </row>
    <row r="370" spans="1:9" s="3" customFormat="1" x14ac:dyDescent="0.2">
      <c r="A370" s="40"/>
      <c r="B370" s="41"/>
      <c r="C370" s="41"/>
      <c r="D370" s="41"/>
      <c r="E370" s="96"/>
      <c r="F370" s="40"/>
      <c r="G370" s="40"/>
      <c r="H370" s="40"/>
      <c r="I370" s="40"/>
    </row>
    <row r="371" spans="1:9" s="3" customFormat="1" x14ac:dyDescent="0.2">
      <c r="A371" s="40"/>
      <c r="B371" s="41"/>
      <c r="C371" s="41"/>
      <c r="D371" s="41"/>
      <c r="E371" s="96"/>
      <c r="F371" s="40"/>
      <c r="G371" s="40"/>
      <c r="H371" s="40"/>
      <c r="I371" s="40"/>
    </row>
    <row r="372" spans="1:9" s="3" customFormat="1" x14ac:dyDescent="0.2">
      <c r="A372" s="40"/>
      <c r="B372" s="41"/>
      <c r="C372" s="41"/>
      <c r="D372" s="41"/>
      <c r="E372" s="96"/>
      <c r="F372" s="40"/>
      <c r="G372" s="40"/>
      <c r="H372" s="40"/>
      <c r="I372" s="40"/>
    </row>
    <row r="373" spans="1:9" s="3" customFormat="1" x14ac:dyDescent="0.2">
      <c r="A373" s="40"/>
      <c r="B373" s="41"/>
      <c r="C373" s="41"/>
      <c r="D373" s="41"/>
      <c r="E373" s="96"/>
      <c r="F373" s="40"/>
      <c r="G373" s="40"/>
      <c r="H373" s="40"/>
      <c r="I373" s="40"/>
    </row>
    <row r="374" spans="1:9" s="3" customFormat="1" x14ac:dyDescent="0.2">
      <c r="A374" s="40"/>
      <c r="B374" s="41"/>
      <c r="C374" s="41"/>
      <c r="D374" s="41"/>
      <c r="E374" s="96"/>
      <c r="F374" s="40"/>
      <c r="G374" s="40"/>
      <c r="H374" s="40"/>
      <c r="I374" s="40"/>
    </row>
    <row r="375" spans="1:9" s="3" customFormat="1" x14ac:dyDescent="0.2">
      <c r="A375" s="40"/>
      <c r="B375" s="41"/>
      <c r="C375" s="41"/>
      <c r="D375" s="41"/>
      <c r="E375" s="96"/>
      <c r="F375" s="40"/>
      <c r="G375" s="40"/>
      <c r="H375" s="40"/>
      <c r="I375" s="40"/>
    </row>
    <row r="376" spans="1:9" s="3" customFormat="1" x14ac:dyDescent="0.2">
      <c r="A376" s="40"/>
      <c r="B376" s="41"/>
      <c r="C376" s="41"/>
      <c r="D376" s="41"/>
      <c r="E376" s="96"/>
      <c r="F376" s="40"/>
      <c r="G376" s="40"/>
      <c r="H376" s="40"/>
      <c r="I376" s="40"/>
    </row>
    <row r="377" spans="1:9" s="3" customFormat="1" x14ac:dyDescent="0.2">
      <c r="A377" s="40"/>
      <c r="B377" s="41"/>
      <c r="C377" s="41"/>
      <c r="D377" s="41"/>
      <c r="E377" s="96"/>
      <c r="F377" s="40"/>
      <c r="G377" s="40"/>
      <c r="H377" s="40"/>
      <c r="I377" s="40"/>
    </row>
    <row r="378" spans="1:9" s="3" customFormat="1" x14ac:dyDescent="0.2">
      <c r="A378" s="40"/>
      <c r="B378" s="41"/>
      <c r="C378" s="41"/>
      <c r="D378" s="41"/>
      <c r="E378" s="96"/>
      <c r="F378" s="40"/>
      <c r="G378" s="40"/>
      <c r="H378" s="40"/>
      <c r="I378" s="40"/>
    </row>
    <row r="379" spans="1:9" s="3" customFormat="1" x14ac:dyDescent="0.2">
      <c r="A379" s="40"/>
      <c r="B379" s="41"/>
      <c r="C379" s="41"/>
      <c r="D379" s="41"/>
      <c r="E379" s="96"/>
      <c r="F379" s="40"/>
      <c r="G379" s="40"/>
      <c r="H379" s="40"/>
      <c r="I379" s="40"/>
    </row>
    <row r="380" spans="1:9" s="3" customFormat="1" x14ac:dyDescent="0.2">
      <c r="A380" s="40"/>
      <c r="B380" s="41"/>
      <c r="C380" s="41"/>
      <c r="D380" s="41"/>
      <c r="E380" s="96"/>
      <c r="F380" s="40"/>
      <c r="G380" s="40"/>
      <c r="H380" s="40"/>
      <c r="I380" s="40"/>
    </row>
    <row r="381" spans="1:9" s="3" customFormat="1" x14ac:dyDescent="0.2">
      <c r="A381" s="40"/>
      <c r="B381" s="41"/>
      <c r="C381" s="41"/>
      <c r="D381" s="41"/>
      <c r="E381" s="96"/>
      <c r="F381" s="40"/>
      <c r="G381" s="40"/>
      <c r="H381" s="40"/>
      <c r="I381" s="40"/>
    </row>
    <row r="382" spans="1:9" s="3" customFormat="1" x14ac:dyDescent="0.2">
      <c r="A382" s="40"/>
      <c r="B382" s="41"/>
      <c r="C382" s="41"/>
      <c r="D382" s="41"/>
      <c r="E382" s="96"/>
      <c r="F382" s="40"/>
      <c r="G382" s="40"/>
      <c r="H382" s="40"/>
      <c r="I382" s="40"/>
    </row>
    <row r="383" spans="1:9" s="3" customFormat="1" x14ac:dyDescent="0.2">
      <c r="A383" s="40"/>
      <c r="B383" s="41"/>
      <c r="C383" s="41"/>
      <c r="D383" s="41"/>
      <c r="E383" s="96"/>
      <c r="F383" s="40"/>
      <c r="G383" s="40"/>
      <c r="H383" s="40"/>
      <c r="I383" s="40"/>
    </row>
    <row r="384" spans="1:9" s="3" customFormat="1" x14ac:dyDescent="0.2">
      <c r="A384" s="40"/>
      <c r="B384" s="41"/>
      <c r="C384" s="41"/>
      <c r="D384" s="41"/>
      <c r="E384" s="96"/>
      <c r="F384" s="40"/>
      <c r="G384" s="40"/>
      <c r="H384" s="40"/>
      <c r="I384" s="40"/>
    </row>
    <row r="385" spans="1:9" s="3" customFormat="1" x14ac:dyDescent="0.2">
      <c r="A385" s="40"/>
      <c r="B385" s="41"/>
      <c r="C385" s="41"/>
      <c r="D385" s="41"/>
      <c r="E385" s="96"/>
      <c r="F385" s="40"/>
      <c r="G385" s="40"/>
      <c r="H385" s="40"/>
      <c r="I385" s="40"/>
    </row>
    <row r="386" spans="1:9" s="3" customFormat="1" x14ac:dyDescent="0.2">
      <c r="A386" s="40"/>
      <c r="B386" s="41"/>
      <c r="C386" s="41"/>
      <c r="D386" s="41"/>
      <c r="E386" s="96"/>
      <c r="F386" s="40"/>
      <c r="G386" s="40"/>
      <c r="H386" s="40"/>
      <c r="I386" s="40"/>
    </row>
    <row r="387" spans="1:9" s="3" customFormat="1" x14ac:dyDescent="0.2">
      <c r="A387" s="40"/>
      <c r="B387" s="41"/>
      <c r="C387" s="41"/>
      <c r="D387" s="41"/>
      <c r="E387" s="96"/>
      <c r="F387" s="40"/>
      <c r="G387" s="40"/>
      <c r="H387" s="40"/>
      <c r="I387" s="40"/>
    </row>
    <row r="388" spans="1:9" s="3" customFormat="1" x14ac:dyDescent="0.2">
      <c r="A388" s="40"/>
      <c r="B388" s="41"/>
      <c r="C388" s="41"/>
      <c r="D388" s="41"/>
      <c r="E388" s="96"/>
      <c r="F388" s="40"/>
      <c r="G388" s="40"/>
      <c r="H388" s="40"/>
      <c r="I388" s="40"/>
    </row>
    <row r="389" spans="1:9" s="3" customFormat="1" x14ac:dyDescent="0.2">
      <c r="A389" s="40"/>
      <c r="B389" s="41"/>
      <c r="C389" s="41"/>
      <c r="D389" s="41"/>
      <c r="E389" s="96"/>
      <c r="F389" s="40"/>
      <c r="G389" s="40"/>
      <c r="H389" s="40"/>
      <c r="I389" s="40"/>
    </row>
    <row r="390" spans="1:9" s="3" customFormat="1" x14ac:dyDescent="0.2">
      <c r="A390" s="40"/>
      <c r="B390" s="41"/>
      <c r="C390" s="41"/>
      <c r="D390" s="41"/>
      <c r="E390" s="96"/>
      <c r="F390" s="40"/>
      <c r="G390" s="40"/>
      <c r="H390" s="40"/>
      <c r="I390" s="40"/>
    </row>
    <row r="391" spans="1:9" s="3" customFormat="1" x14ac:dyDescent="0.2">
      <c r="A391" s="40"/>
      <c r="B391" s="41"/>
      <c r="C391" s="41"/>
      <c r="D391" s="41"/>
      <c r="E391" s="96"/>
      <c r="F391" s="40"/>
      <c r="G391" s="40"/>
      <c r="H391" s="40"/>
      <c r="I391" s="40"/>
    </row>
    <row r="392" spans="1:9" s="3" customFormat="1" x14ac:dyDescent="0.2">
      <c r="A392" s="40"/>
      <c r="B392" s="41"/>
      <c r="C392" s="41"/>
      <c r="D392" s="41"/>
      <c r="E392" s="96"/>
      <c r="F392" s="40"/>
      <c r="G392" s="40"/>
      <c r="H392" s="40"/>
      <c r="I392" s="40"/>
    </row>
    <row r="393" spans="1:9" s="3" customFormat="1" x14ac:dyDescent="0.2">
      <c r="A393" s="40"/>
      <c r="B393" s="41"/>
      <c r="C393" s="41"/>
      <c r="D393" s="41"/>
      <c r="E393" s="96"/>
      <c r="F393" s="40"/>
      <c r="G393" s="40"/>
      <c r="H393" s="40"/>
      <c r="I393" s="40"/>
    </row>
    <row r="394" spans="1:9" s="3" customFormat="1" x14ac:dyDescent="0.2">
      <c r="A394" s="15"/>
      <c r="B394" s="87"/>
      <c r="C394" s="87"/>
      <c r="D394" s="87"/>
      <c r="E394" s="97"/>
      <c r="F394" s="15"/>
      <c r="G394" s="15"/>
      <c r="H394" s="15"/>
      <c r="I394" s="15"/>
    </row>
    <row r="395" spans="1:9" s="3" customFormat="1" x14ac:dyDescent="0.2">
      <c r="A395" s="15"/>
      <c r="B395" s="87"/>
      <c r="C395" s="87"/>
      <c r="D395" s="87"/>
      <c r="E395" s="97"/>
      <c r="F395" s="15"/>
      <c r="G395" s="15"/>
      <c r="H395" s="15"/>
      <c r="I395" s="15"/>
    </row>
    <row r="396" spans="1:9" s="3" customFormat="1" x14ac:dyDescent="0.2">
      <c r="A396" s="15"/>
      <c r="B396" s="87"/>
      <c r="C396" s="87"/>
      <c r="D396" s="87"/>
      <c r="E396" s="97"/>
      <c r="F396" s="15"/>
      <c r="G396" s="15"/>
      <c r="H396" s="15"/>
      <c r="I396" s="15"/>
    </row>
    <row r="397" spans="1:9" s="3" customFormat="1" x14ac:dyDescent="0.2">
      <c r="A397" s="15"/>
      <c r="B397" s="87"/>
      <c r="C397" s="87"/>
      <c r="D397" s="87"/>
      <c r="E397" s="97"/>
      <c r="F397" s="15"/>
      <c r="G397" s="15"/>
      <c r="H397" s="15"/>
      <c r="I397" s="15"/>
    </row>
    <row r="398" spans="1:9" s="3" customFormat="1" x14ac:dyDescent="0.2">
      <c r="A398" s="15"/>
      <c r="B398" s="87"/>
      <c r="C398" s="87"/>
      <c r="D398" s="87"/>
      <c r="E398" s="97"/>
      <c r="F398" s="15"/>
      <c r="G398" s="15"/>
      <c r="H398" s="15"/>
      <c r="I398" s="15"/>
    </row>
    <row r="399" spans="1:9" s="3" customFormat="1" x14ac:dyDescent="0.2">
      <c r="A399" s="15"/>
      <c r="B399" s="87"/>
      <c r="C399" s="87"/>
      <c r="D399" s="87"/>
      <c r="E399" s="97"/>
      <c r="F399" s="15"/>
      <c r="G399" s="15"/>
      <c r="H399" s="15"/>
      <c r="I399" s="15"/>
    </row>
    <row r="400" spans="1:9" s="3" customFormat="1" x14ac:dyDescent="0.2">
      <c r="A400" s="15"/>
      <c r="B400" s="87"/>
      <c r="C400" s="87"/>
      <c r="D400" s="87"/>
      <c r="E400" s="97"/>
      <c r="F400" s="15"/>
      <c r="G400" s="15"/>
      <c r="H400" s="15"/>
      <c r="I400" s="15"/>
    </row>
    <row r="401" spans="1:9" s="3" customFormat="1" x14ac:dyDescent="0.2">
      <c r="A401" s="15"/>
      <c r="B401" s="87"/>
      <c r="C401" s="87"/>
      <c r="D401" s="87"/>
      <c r="E401" s="97"/>
      <c r="F401" s="15"/>
      <c r="G401" s="15"/>
      <c r="H401" s="15"/>
      <c r="I401" s="15"/>
    </row>
    <row r="402" spans="1:9" s="3" customFormat="1" x14ac:dyDescent="0.2">
      <c r="A402" s="15"/>
      <c r="B402" s="87"/>
      <c r="C402" s="87"/>
      <c r="D402" s="87"/>
      <c r="E402" s="97"/>
      <c r="F402" s="15"/>
      <c r="G402" s="15"/>
      <c r="H402" s="15"/>
      <c r="I402" s="15"/>
    </row>
    <row r="403" spans="1:9" s="3" customFormat="1" x14ac:dyDescent="0.2">
      <c r="A403" s="15"/>
      <c r="B403" s="87"/>
      <c r="C403" s="87"/>
      <c r="D403" s="87"/>
      <c r="E403" s="97"/>
      <c r="F403" s="15"/>
      <c r="G403" s="15"/>
      <c r="H403" s="15"/>
      <c r="I403" s="15"/>
    </row>
    <row r="404" spans="1:9" s="3" customFormat="1" x14ac:dyDescent="0.2">
      <c r="A404" s="15"/>
      <c r="B404" s="87"/>
      <c r="C404" s="87"/>
      <c r="D404" s="87"/>
      <c r="E404" s="97"/>
      <c r="F404" s="15"/>
      <c r="G404" s="15"/>
      <c r="H404" s="15"/>
      <c r="I404" s="15"/>
    </row>
    <row r="405" spans="1:9" s="3" customFormat="1" x14ac:dyDescent="0.2">
      <c r="A405" s="15"/>
      <c r="B405" s="87"/>
      <c r="C405" s="87"/>
      <c r="D405" s="87"/>
      <c r="E405" s="97"/>
      <c r="F405" s="15"/>
      <c r="G405" s="15"/>
      <c r="H405" s="15"/>
      <c r="I405" s="15"/>
    </row>
    <row r="406" spans="1:9" s="3" customFormat="1" x14ac:dyDescent="0.2">
      <c r="A406" s="15"/>
      <c r="B406" s="87"/>
      <c r="C406" s="87"/>
      <c r="D406" s="87"/>
      <c r="E406" s="97"/>
      <c r="F406" s="15"/>
      <c r="G406" s="15"/>
      <c r="H406" s="15"/>
      <c r="I406" s="15"/>
    </row>
    <row r="407" spans="1:9" s="3" customFormat="1" x14ac:dyDescent="0.2">
      <c r="A407" s="15"/>
      <c r="B407" s="87"/>
      <c r="C407" s="87"/>
      <c r="D407" s="87"/>
      <c r="E407" s="97"/>
      <c r="F407" s="15"/>
      <c r="G407" s="15"/>
      <c r="H407" s="15"/>
      <c r="I407" s="15"/>
    </row>
    <row r="408" spans="1:9" s="3" customFormat="1" x14ac:dyDescent="0.2">
      <c r="A408" s="15"/>
      <c r="B408" s="87"/>
      <c r="C408" s="87"/>
      <c r="D408" s="87"/>
      <c r="E408" s="97"/>
      <c r="F408" s="15"/>
      <c r="G408" s="15"/>
      <c r="H408" s="15"/>
      <c r="I408" s="15"/>
    </row>
    <row r="409" spans="1:9" s="3" customFormat="1" x14ac:dyDescent="0.2">
      <c r="A409" s="15"/>
      <c r="B409" s="87"/>
      <c r="C409" s="87"/>
      <c r="D409" s="87"/>
      <c r="E409" s="97"/>
      <c r="F409" s="15"/>
      <c r="G409" s="15"/>
      <c r="H409" s="15"/>
      <c r="I409" s="15"/>
    </row>
    <row r="410" spans="1:9" s="3" customFormat="1" x14ac:dyDescent="0.2">
      <c r="A410" s="15"/>
      <c r="B410" s="87"/>
      <c r="C410" s="87"/>
      <c r="D410" s="87"/>
      <c r="E410" s="97"/>
      <c r="F410" s="15"/>
      <c r="G410" s="15"/>
      <c r="H410" s="15"/>
      <c r="I410" s="15"/>
    </row>
    <row r="411" spans="1:9" s="3" customFormat="1" x14ac:dyDescent="0.2">
      <c r="A411" s="15"/>
      <c r="B411" s="87"/>
      <c r="C411" s="87"/>
      <c r="D411" s="87"/>
      <c r="E411" s="97"/>
      <c r="F411" s="15"/>
      <c r="G411" s="15"/>
      <c r="H411" s="15"/>
      <c r="I411" s="15"/>
    </row>
    <row r="412" spans="1:9" s="3" customFormat="1" x14ac:dyDescent="0.2">
      <c r="A412" s="15"/>
      <c r="B412" s="87"/>
      <c r="C412" s="87"/>
      <c r="D412" s="87"/>
      <c r="E412" s="97"/>
      <c r="F412" s="15"/>
      <c r="G412" s="15"/>
      <c r="H412" s="15"/>
      <c r="I412" s="15"/>
    </row>
    <row r="413" spans="1:9" s="3" customFormat="1" x14ac:dyDescent="0.2">
      <c r="A413" s="15"/>
      <c r="B413" s="87"/>
      <c r="C413" s="87"/>
      <c r="D413" s="87"/>
      <c r="E413" s="97"/>
      <c r="F413" s="15"/>
      <c r="G413" s="15"/>
      <c r="H413" s="15"/>
      <c r="I413" s="15"/>
    </row>
    <row r="414" spans="1:9" s="3" customFormat="1" x14ac:dyDescent="0.2">
      <c r="A414" s="15"/>
      <c r="B414" s="87"/>
      <c r="C414" s="87"/>
      <c r="D414" s="87"/>
      <c r="E414" s="97"/>
      <c r="F414" s="15"/>
      <c r="G414" s="15"/>
      <c r="H414" s="15"/>
      <c r="I414" s="15"/>
    </row>
    <row r="415" spans="1:9" s="3" customFormat="1" x14ac:dyDescent="0.2">
      <c r="A415" s="15"/>
      <c r="B415" s="87"/>
      <c r="C415" s="87"/>
      <c r="D415" s="87"/>
      <c r="E415" s="97"/>
      <c r="F415" s="15"/>
      <c r="G415" s="15"/>
      <c r="H415" s="15"/>
      <c r="I415" s="15"/>
    </row>
    <row r="416" spans="1:9" s="3" customFormat="1" x14ac:dyDescent="0.2">
      <c r="A416" s="15"/>
      <c r="B416" s="87"/>
      <c r="C416" s="87"/>
      <c r="D416" s="87"/>
      <c r="E416" s="97"/>
      <c r="F416" s="15"/>
      <c r="G416" s="15"/>
      <c r="H416" s="15"/>
      <c r="I416" s="15"/>
    </row>
    <row r="417" spans="1:9" s="3" customFormat="1" x14ac:dyDescent="0.2">
      <c r="A417" s="15"/>
      <c r="B417" s="87"/>
      <c r="C417" s="87"/>
      <c r="D417" s="87"/>
      <c r="E417" s="97"/>
      <c r="F417" s="15"/>
      <c r="G417" s="15"/>
      <c r="H417" s="15"/>
      <c r="I417" s="15"/>
    </row>
    <row r="418" spans="1:9" s="3" customFormat="1" x14ac:dyDescent="0.2">
      <c r="A418" s="15"/>
      <c r="B418" s="87"/>
      <c r="C418" s="87"/>
      <c r="D418" s="87"/>
      <c r="E418" s="97"/>
      <c r="F418" s="15"/>
      <c r="G418" s="15"/>
      <c r="H418" s="15"/>
      <c r="I418" s="15"/>
    </row>
    <row r="419" spans="1:9" s="3" customFormat="1" x14ac:dyDescent="0.2">
      <c r="A419" s="15"/>
      <c r="B419" s="87"/>
      <c r="C419" s="87"/>
      <c r="D419" s="87"/>
      <c r="E419" s="97"/>
      <c r="F419" s="15"/>
      <c r="G419" s="15"/>
      <c r="H419" s="15"/>
      <c r="I419" s="15"/>
    </row>
    <row r="420" spans="1:9" s="3" customFormat="1" x14ac:dyDescent="0.2">
      <c r="A420" s="15"/>
      <c r="B420" s="87"/>
      <c r="C420" s="87"/>
      <c r="D420" s="87"/>
      <c r="E420" s="97"/>
      <c r="F420" s="15"/>
      <c r="G420" s="15"/>
      <c r="H420" s="15"/>
      <c r="I420" s="15"/>
    </row>
    <row r="421" spans="1:9" s="3" customFormat="1" x14ac:dyDescent="0.2">
      <c r="A421" s="15"/>
      <c r="B421" s="87"/>
      <c r="C421" s="87"/>
      <c r="D421" s="87"/>
      <c r="E421" s="97"/>
      <c r="F421" s="15"/>
      <c r="G421" s="15"/>
      <c r="H421" s="15"/>
      <c r="I421" s="15"/>
    </row>
    <row r="422" spans="1:9" s="3" customFormat="1" x14ac:dyDescent="0.2">
      <c r="A422" s="15"/>
      <c r="B422" s="87"/>
      <c r="C422" s="87"/>
      <c r="D422" s="87"/>
      <c r="E422" s="97"/>
      <c r="F422" s="15"/>
      <c r="G422" s="15"/>
      <c r="H422" s="15"/>
      <c r="I422" s="15"/>
    </row>
    <row r="423" spans="1:9" s="3" customFormat="1" x14ac:dyDescent="0.2">
      <c r="A423" s="15"/>
      <c r="B423" s="87"/>
      <c r="C423" s="87"/>
      <c r="D423" s="87"/>
      <c r="E423" s="97"/>
      <c r="F423" s="15"/>
      <c r="G423" s="15"/>
      <c r="H423" s="15"/>
      <c r="I423" s="15"/>
    </row>
    <row r="424" spans="1:9" s="3" customFormat="1" x14ac:dyDescent="0.2">
      <c r="A424" s="15"/>
      <c r="B424" s="87"/>
      <c r="C424" s="87"/>
      <c r="D424" s="87"/>
      <c r="E424" s="97"/>
      <c r="F424" s="15"/>
      <c r="G424" s="15"/>
      <c r="H424" s="15"/>
      <c r="I424" s="15"/>
    </row>
    <row r="425" spans="1:9" s="3" customFormat="1" x14ac:dyDescent="0.2">
      <c r="A425" s="15"/>
      <c r="B425" s="87"/>
      <c r="C425" s="87"/>
      <c r="D425" s="87"/>
      <c r="E425" s="97"/>
      <c r="F425" s="15"/>
      <c r="G425" s="15"/>
      <c r="H425" s="15"/>
      <c r="I425" s="15"/>
    </row>
    <row r="426" spans="1:9" s="3" customFormat="1" x14ac:dyDescent="0.2">
      <c r="A426" s="15"/>
      <c r="B426" s="87"/>
      <c r="C426" s="87"/>
      <c r="D426" s="87"/>
      <c r="E426" s="97"/>
      <c r="F426" s="15"/>
      <c r="G426" s="15"/>
      <c r="H426" s="15"/>
      <c r="I426" s="15"/>
    </row>
    <row r="427" spans="1:9" s="3" customFormat="1" x14ac:dyDescent="0.2">
      <c r="A427" s="15"/>
      <c r="B427" s="87"/>
      <c r="C427" s="87"/>
      <c r="D427" s="87"/>
      <c r="E427" s="97"/>
      <c r="F427" s="15"/>
      <c r="G427" s="15"/>
      <c r="H427" s="15"/>
      <c r="I427" s="15"/>
    </row>
    <row r="428" spans="1:9" s="3" customFormat="1" x14ac:dyDescent="0.2">
      <c r="A428" s="15"/>
      <c r="B428" s="87"/>
      <c r="C428" s="87"/>
      <c r="D428" s="87"/>
      <c r="E428" s="97"/>
      <c r="F428" s="15"/>
      <c r="G428" s="15"/>
      <c r="H428" s="15"/>
      <c r="I428" s="15"/>
    </row>
    <row r="429" spans="1:9" s="3" customFormat="1" x14ac:dyDescent="0.2">
      <c r="A429" s="15"/>
      <c r="B429" s="87"/>
      <c r="C429" s="87"/>
      <c r="D429" s="87"/>
      <c r="E429" s="97"/>
      <c r="F429" s="15"/>
      <c r="G429" s="15"/>
      <c r="H429" s="15"/>
      <c r="I429" s="15"/>
    </row>
    <row r="430" spans="1:9" s="3" customFormat="1" x14ac:dyDescent="0.2">
      <c r="A430" s="15"/>
      <c r="B430" s="87"/>
      <c r="C430" s="87"/>
      <c r="D430" s="87"/>
      <c r="E430" s="97"/>
      <c r="F430" s="15"/>
      <c r="G430" s="15"/>
      <c r="H430" s="15"/>
      <c r="I430" s="15"/>
    </row>
    <row r="431" spans="1:9" s="3" customFormat="1" x14ac:dyDescent="0.2">
      <c r="A431" s="15"/>
      <c r="B431" s="87"/>
      <c r="C431" s="87"/>
      <c r="D431" s="87"/>
      <c r="E431" s="97"/>
      <c r="F431" s="15"/>
      <c r="G431" s="15"/>
      <c r="H431" s="15"/>
      <c r="I431" s="15"/>
    </row>
    <row r="432" spans="1:9" s="3" customFormat="1" x14ac:dyDescent="0.2">
      <c r="A432" s="15"/>
      <c r="B432" s="87"/>
      <c r="C432" s="87"/>
      <c r="D432" s="87"/>
      <c r="E432" s="97"/>
      <c r="F432" s="15"/>
      <c r="G432" s="15"/>
      <c r="H432" s="15"/>
      <c r="I432" s="15"/>
    </row>
    <row r="433" spans="1:9" s="3" customFormat="1" x14ac:dyDescent="0.2">
      <c r="A433" s="15"/>
      <c r="B433" s="87"/>
      <c r="C433" s="87"/>
      <c r="D433" s="87"/>
      <c r="E433" s="97"/>
      <c r="F433" s="15"/>
      <c r="G433" s="15"/>
      <c r="H433" s="15"/>
      <c r="I433" s="15"/>
    </row>
    <row r="434" spans="1:9" s="3" customFormat="1" x14ac:dyDescent="0.2">
      <c r="A434" s="15"/>
      <c r="B434" s="87"/>
      <c r="C434" s="87"/>
      <c r="D434" s="87"/>
      <c r="E434" s="97"/>
      <c r="F434" s="15"/>
      <c r="G434" s="15"/>
      <c r="H434" s="15"/>
      <c r="I434" s="15"/>
    </row>
    <row r="435" spans="1:9" s="3" customFormat="1" x14ac:dyDescent="0.2">
      <c r="A435" s="15"/>
      <c r="B435" s="87"/>
      <c r="C435" s="87"/>
      <c r="D435" s="87"/>
      <c r="E435" s="97"/>
      <c r="F435" s="15"/>
      <c r="G435" s="15"/>
      <c r="H435" s="15"/>
      <c r="I435" s="15"/>
    </row>
    <row r="436" spans="1:9" s="3" customFormat="1" x14ac:dyDescent="0.2">
      <c r="A436" s="15"/>
      <c r="B436" s="87"/>
      <c r="C436" s="87"/>
      <c r="D436" s="87"/>
      <c r="E436" s="97"/>
      <c r="F436" s="15"/>
      <c r="G436" s="15"/>
      <c r="H436" s="15"/>
      <c r="I436" s="15"/>
    </row>
    <row r="437" spans="1:9" s="3" customFormat="1" x14ac:dyDescent="0.2">
      <c r="A437" s="15"/>
      <c r="B437" s="87"/>
      <c r="C437" s="87"/>
      <c r="D437" s="87"/>
      <c r="E437" s="97"/>
      <c r="F437" s="15"/>
      <c r="G437" s="15"/>
      <c r="H437" s="15"/>
      <c r="I437" s="15"/>
    </row>
    <row r="438" spans="1:9" s="3" customFormat="1" x14ac:dyDescent="0.2">
      <c r="A438" s="15"/>
      <c r="B438" s="87"/>
      <c r="C438" s="87"/>
      <c r="D438" s="87"/>
      <c r="E438" s="97"/>
      <c r="F438" s="15"/>
      <c r="G438" s="15"/>
      <c r="H438" s="15"/>
      <c r="I438" s="15"/>
    </row>
    <row r="439" spans="1:9" s="3" customFormat="1" x14ac:dyDescent="0.2">
      <c r="A439" s="15"/>
      <c r="B439" s="87"/>
      <c r="C439" s="87"/>
      <c r="D439" s="87"/>
      <c r="E439" s="97"/>
      <c r="F439" s="15"/>
      <c r="G439" s="15"/>
      <c r="H439" s="15"/>
      <c r="I439" s="15"/>
    </row>
    <row r="440" spans="1:9" s="3" customFormat="1" x14ac:dyDescent="0.2">
      <c r="A440" s="15"/>
      <c r="B440" s="87"/>
      <c r="C440" s="87"/>
      <c r="D440" s="87"/>
      <c r="E440" s="97"/>
      <c r="F440" s="15"/>
      <c r="G440" s="15"/>
      <c r="H440" s="15"/>
      <c r="I440" s="15"/>
    </row>
    <row r="441" spans="1:9" s="3" customFormat="1" x14ac:dyDescent="0.2">
      <c r="A441" s="15"/>
      <c r="B441" s="87"/>
      <c r="C441" s="87"/>
      <c r="D441" s="87"/>
      <c r="E441" s="97"/>
      <c r="F441" s="15"/>
      <c r="G441" s="15"/>
      <c r="H441" s="15"/>
      <c r="I441" s="15"/>
    </row>
    <row r="442" spans="1:9" s="3" customFormat="1" x14ac:dyDescent="0.2">
      <c r="A442" s="15"/>
      <c r="B442" s="87"/>
      <c r="C442" s="87"/>
      <c r="D442" s="87"/>
      <c r="E442" s="97"/>
      <c r="F442" s="15"/>
      <c r="G442" s="15"/>
      <c r="H442" s="15"/>
      <c r="I442" s="15"/>
    </row>
    <row r="443" spans="1:9" s="3" customFormat="1" x14ac:dyDescent="0.2">
      <c r="A443" s="15"/>
      <c r="B443" s="87"/>
      <c r="C443" s="87"/>
      <c r="D443" s="87"/>
      <c r="E443" s="97"/>
      <c r="F443" s="15"/>
      <c r="G443" s="15"/>
      <c r="H443" s="15"/>
      <c r="I443" s="15"/>
    </row>
    <row r="444" spans="1:9" s="3" customFormat="1" x14ac:dyDescent="0.2">
      <c r="A444" s="15"/>
      <c r="B444" s="87"/>
      <c r="C444" s="87"/>
      <c r="D444" s="87"/>
      <c r="E444" s="97"/>
      <c r="F444" s="15"/>
      <c r="G444" s="15"/>
      <c r="H444" s="15"/>
      <c r="I444" s="15"/>
    </row>
    <row r="445" spans="1:9" s="3" customFormat="1" x14ac:dyDescent="0.2">
      <c r="A445" s="15"/>
      <c r="B445" s="87"/>
      <c r="C445" s="87"/>
      <c r="D445" s="87"/>
      <c r="E445" s="97"/>
      <c r="F445" s="15"/>
      <c r="G445" s="15"/>
      <c r="H445" s="15"/>
      <c r="I445" s="15"/>
    </row>
    <row r="446" spans="1:9" s="3" customFormat="1" x14ac:dyDescent="0.2">
      <c r="A446" s="15"/>
      <c r="B446" s="87"/>
      <c r="C446" s="87"/>
      <c r="D446" s="87"/>
      <c r="E446" s="97"/>
      <c r="F446" s="15"/>
      <c r="G446" s="15"/>
      <c r="H446" s="15"/>
      <c r="I446" s="15"/>
    </row>
    <row r="447" spans="1:9" s="3" customFormat="1" x14ac:dyDescent="0.2">
      <c r="A447" s="15"/>
      <c r="B447" s="87"/>
      <c r="C447" s="87"/>
      <c r="D447" s="87"/>
      <c r="E447" s="97"/>
      <c r="F447" s="15"/>
      <c r="G447" s="15"/>
      <c r="H447" s="15"/>
      <c r="I447" s="15"/>
    </row>
    <row r="448" spans="1:9" s="3" customFormat="1" x14ac:dyDescent="0.2">
      <c r="A448" s="15"/>
      <c r="B448" s="87"/>
      <c r="C448" s="87"/>
      <c r="D448" s="87"/>
      <c r="E448" s="97"/>
      <c r="F448" s="15"/>
      <c r="G448" s="15"/>
      <c r="H448" s="15"/>
      <c r="I448" s="15"/>
    </row>
    <row r="449" spans="1:9" s="3" customFormat="1" x14ac:dyDescent="0.2">
      <c r="A449" s="15"/>
      <c r="B449" s="87"/>
      <c r="C449" s="87"/>
      <c r="D449" s="87"/>
      <c r="E449" s="97"/>
      <c r="F449" s="15"/>
      <c r="G449" s="15"/>
      <c r="H449" s="15"/>
      <c r="I449" s="15"/>
    </row>
    <row r="450" spans="1:9" s="3" customFormat="1" x14ac:dyDescent="0.2">
      <c r="A450" s="15"/>
      <c r="B450" s="87"/>
      <c r="C450" s="87"/>
      <c r="D450" s="87"/>
      <c r="E450" s="97"/>
      <c r="F450" s="15"/>
      <c r="G450" s="15"/>
      <c r="H450" s="15"/>
      <c r="I450" s="15"/>
    </row>
    <row r="451" spans="1:9" s="3" customFormat="1" x14ac:dyDescent="0.2">
      <c r="A451" s="15"/>
      <c r="B451" s="87"/>
      <c r="C451" s="87"/>
      <c r="D451" s="87"/>
      <c r="E451" s="97"/>
      <c r="F451" s="15"/>
      <c r="G451" s="15"/>
      <c r="H451" s="15"/>
      <c r="I451" s="15"/>
    </row>
    <row r="452" spans="1:9" s="3" customFormat="1" x14ac:dyDescent="0.2">
      <c r="A452" s="15"/>
      <c r="B452" s="87"/>
      <c r="C452" s="87"/>
      <c r="D452" s="87"/>
      <c r="E452" s="97"/>
      <c r="F452" s="15"/>
      <c r="G452" s="15"/>
      <c r="H452" s="15"/>
      <c r="I452" s="15"/>
    </row>
    <row r="453" spans="1:9" s="3" customFormat="1" x14ac:dyDescent="0.2">
      <c r="A453" s="15"/>
      <c r="B453" s="87"/>
      <c r="C453" s="87"/>
      <c r="D453" s="87"/>
      <c r="E453" s="97"/>
      <c r="F453" s="15"/>
      <c r="G453" s="15"/>
      <c r="H453" s="15"/>
      <c r="I453" s="15"/>
    </row>
    <row r="454" spans="1:9" s="3" customFormat="1" x14ac:dyDescent="0.2">
      <c r="A454" s="15"/>
      <c r="B454" s="87"/>
      <c r="C454" s="87"/>
      <c r="D454" s="87"/>
      <c r="E454" s="97"/>
      <c r="F454" s="15"/>
      <c r="G454" s="15"/>
      <c r="H454" s="15"/>
      <c r="I454" s="15"/>
    </row>
    <row r="455" spans="1:9" s="3" customFormat="1" x14ac:dyDescent="0.2">
      <c r="A455" s="15"/>
      <c r="B455" s="87"/>
      <c r="C455" s="87"/>
      <c r="D455" s="87"/>
      <c r="E455" s="97"/>
      <c r="F455" s="15"/>
      <c r="G455" s="15"/>
      <c r="H455" s="15"/>
      <c r="I455" s="15"/>
    </row>
    <row r="456" spans="1:9" s="3" customFormat="1" x14ac:dyDescent="0.2">
      <c r="A456" s="15"/>
      <c r="B456" s="87"/>
      <c r="C456" s="87"/>
      <c r="D456" s="87"/>
      <c r="E456" s="97"/>
      <c r="F456" s="15"/>
      <c r="G456" s="15"/>
      <c r="H456" s="15"/>
      <c r="I456" s="15"/>
    </row>
    <row r="457" spans="1:9" s="3" customFormat="1" x14ac:dyDescent="0.2">
      <c r="A457" s="15"/>
      <c r="B457" s="87"/>
      <c r="C457" s="87"/>
      <c r="D457" s="87"/>
      <c r="E457" s="97"/>
      <c r="F457" s="15"/>
      <c r="G457" s="15"/>
      <c r="H457" s="15"/>
      <c r="I457" s="15"/>
    </row>
    <row r="458" spans="1:9" s="3" customFormat="1" x14ac:dyDescent="0.2">
      <c r="A458" s="15"/>
      <c r="B458" s="87"/>
      <c r="C458" s="87"/>
      <c r="D458" s="87"/>
      <c r="E458" s="97"/>
      <c r="F458" s="15"/>
      <c r="G458" s="15"/>
      <c r="H458" s="15"/>
      <c r="I458" s="15"/>
    </row>
    <row r="459" spans="1:9" s="3" customFormat="1" x14ac:dyDescent="0.2">
      <c r="A459" s="15"/>
      <c r="B459" s="87"/>
      <c r="C459" s="87"/>
      <c r="D459" s="87"/>
      <c r="E459" s="97"/>
      <c r="F459" s="15"/>
      <c r="G459" s="15"/>
      <c r="H459" s="15"/>
      <c r="I459" s="15"/>
    </row>
    <row r="460" spans="1:9" s="3" customFormat="1" x14ac:dyDescent="0.2">
      <c r="A460" s="15"/>
      <c r="B460" s="87"/>
      <c r="C460" s="87"/>
      <c r="D460" s="87"/>
      <c r="E460" s="97"/>
      <c r="F460" s="15"/>
      <c r="G460" s="15"/>
      <c r="H460" s="15"/>
      <c r="I460" s="15"/>
    </row>
    <row r="461" spans="1:9" s="3" customFormat="1" x14ac:dyDescent="0.2">
      <c r="A461" s="15"/>
      <c r="B461" s="87"/>
      <c r="C461" s="87"/>
      <c r="D461" s="87"/>
      <c r="E461" s="97"/>
      <c r="F461" s="15"/>
      <c r="G461" s="15"/>
      <c r="H461" s="15"/>
      <c r="I461" s="15"/>
    </row>
    <row r="462" spans="1:9" s="3" customFormat="1" x14ac:dyDescent="0.2">
      <c r="A462" s="15"/>
      <c r="B462" s="87"/>
      <c r="C462" s="87"/>
      <c r="D462" s="87"/>
      <c r="E462" s="97"/>
      <c r="F462" s="15"/>
      <c r="G462" s="15"/>
      <c r="H462" s="15"/>
      <c r="I462" s="15"/>
    </row>
    <row r="463" spans="1:9" s="3" customFormat="1" x14ac:dyDescent="0.2">
      <c r="A463" s="15"/>
      <c r="B463" s="87"/>
      <c r="C463" s="87"/>
      <c r="D463" s="87"/>
      <c r="E463" s="97"/>
      <c r="F463" s="15"/>
      <c r="G463" s="15"/>
      <c r="H463" s="15"/>
      <c r="I463" s="15"/>
    </row>
    <row r="464" spans="1:9" s="3" customFormat="1" x14ac:dyDescent="0.2">
      <c r="A464" s="15"/>
      <c r="B464" s="87"/>
      <c r="C464" s="87"/>
      <c r="D464" s="87"/>
      <c r="E464" s="97"/>
      <c r="F464" s="15"/>
      <c r="G464" s="15"/>
      <c r="H464" s="15"/>
      <c r="I464" s="15"/>
    </row>
    <row r="465" spans="1:9" x14ac:dyDescent="0.2">
      <c r="A465" s="16"/>
      <c r="H465" s="111"/>
      <c r="I465" s="111"/>
    </row>
    <row r="466" spans="1:9" x14ac:dyDescent="0.2">
      <c r="H466" s="111"/>
      <c r="I466" s="111"/>
    </row>
    <row r="467" spans="1:9" x14ac:dyDescent="0.2">
      <c r="H467" s="111"/>
      <c r="I467" s="111"/>
    </row>
    <row r="468" spans="1:9" x14ac:dyDescent="0.2">
      <c r="H468" s="111"/>
      <c r="I468" s="111"/>
    </row>
  </sheetData>
  <autoFilter ref="D1:I214" xr:uid="{B15E9D28-C83F-8845-9D42-176950E92FAB}"/>
  <mergeCells count="70">
    <mergeCell ref="A165:A169"/>
    <mergeCell ref="A220:I220"/>
    <mergeCell ref="A192:A200"/>
    <mergeCell ref="A188:A191"/>
    <mergeCell ref="A207:A208"/>
    <mergeCell ref="A210:A214"/>
    <mergeCell ref="A17:A20"/>
    <mergeCell ref="A32:A33"/>
    <mergeCell ref="A39:A49"/>
    <mergeCell ref="A215:I215"/>
    <mergeCell ref="B9:B10"/>
    <mergeCell ref="B11:B12"/>
    <mergeCell ref="C3:C4"/>
    <mergeCell ref="C5:C6"/>
    <mergeCell ref="C7:C8"/>
    <mergeCell ref="C9:C10"/>
    <mergeCell ref="C11:C12"/>
    <mergeCell ref="A206:I206"/>
    <mergeCell ref="A69:A70"/>
    <mergeCell ref="A221:A224"/>
    <mergeCell ref="A85:A89"/>
    <mergeCell ref="A106:A107"/>
    <mergeCell ref="A35:A38"/>
    <mergeCell ref="A34:I34"/>
    <mergeCell ref="A201:A203"/>
    <mergeCell ref="A65:I65"/>
    <mergeCell ref="A57:I57"/>
    <mergeCell ref="A61:A64"/>
    <mergeCell ref="A82:A84"/>
    <mergeCell ref="A67:A68"/>
    <mergeCell ref="A50:A52"/>
    <mergeCell ref="A54:A56"/>
    <mergeCell ref="A58:A60"/>
    <mergeCell ref="A71:A73"/>
    <mergeCell ref="A74:A75"/>
    <mergeCell ref="A53:I53"/>
    <mergeCell ref="A204:A205"/>
    <mergeCell ref="A171:A173"/>
    <mergeCell ref="A178:A187"/>
    <mergeCell ref="A111:A115"/>
    <mergeCell ref="A170:I170"/>
    <mergeCell ref="A176:I176"/>
    <mergeCell ref="A133:I133"/>
    <mergeCell ref="A175:I175"/>
    <mergeCell ref="A158:A164"/>
    <mergeCell ref="A76:A77"/>
    <mergeCell ref="A78:A79"/>
    <mergeCell ref="A93:A105"/>
    <mergeCell ref="A116:A121"/>
    <mergeCell ref="A153:A157"/>
    <mergeCell ref="A108:A110"/>
    <mergeCell ref="A90:A92"/>
    <mergeCell ref="A132:I132"/>
    <mergeCell ref="A122:A130"/>
    <mergeCell ref="A134:A137"/>
    <mergeCell ref="A146:A152"/>
    <mergeCell ref="A2:I2"/>
    <mergeCell ref="A13:I13"/>
    <mergeCell ref="A145:I145"/>
    <mergeCell ref="A81:I81"/>
    <mergeCell ref="A140:I140"/>
    <mergeCell ref="A14:A16"/>
    <mergeCell ref="A27:A29"/>
    <mergeCell ref="A21:A26"/>
    <mergeCell ref="A141:A143"/>
    <mergeCell ref="B3:B4"/>
    <mergeCell ref="B5:B6"/>
    <mergeCell ref="B7:B8"/>
    <mergeCell ref="A3:A12"/>
    <mergeCell ref="A30:I30"/>
  </mergeCells>
  <phoneticPr fontId="3" type="noConversion"/>
  <hyperlinks>
    <hyperlink ref="H15" r:id="rId1" display="UNDP and CAS 2021 Gender profile" xr:uid="{8D12D01E-3599-6845-AF41-BDAB523C66C1}"/>
    <hyperlink ref="H3" r:id="rId2" xr:uid="{1B8000F9-5C73-6F45-9797-8E162B5B7FE1}"/>
    <hyperlink ref="H4" r:id="rId3" xr:uid="{FFCC26BD-5B9A-8444-AE4A-ABA5C8EF5288}"/>
    <hyperlink ref="H165" r:id="rId4" xr:uid="{DC373B77-52DE-9E44-8821-EC7034502BEE}"/>
    <hyperlink ref="H147" r:id="rId5" xr:uid="{B7307B9D-4993-E442-84FA-A4D67AF33E88}"/>
    <hyperlink ref="H96" r:id="rId6" display="Central Administration of Statistics (Lebanon)" xr:uid="{379E73B8-7FD1-FE40-AE97-C0E99B05CD1B}"/>
    <hyperlink ref="H158:H159" r:id="rId7" display="IMAGES/UN WOMEN" xr:uid="{B21A0AF8-BE1F-694D-81FD-B65E43826BAA}"/>
    <hyperlink ref="H126" r:id="rId8" xr:uid="{E0C004C1-67FB-4C4E-BF04-48830D8E6923}"/>
    <hyperlink ref="H93" r:id="rId9" display="World Bank,  UN Women, NCLW" xr:uid="{9BF6344B-E7E1-CC49-B194-293DC72D4EBB}"/>
    <hyperlink ref="H129" r:id="rId10" display="UN Women " xr:uid="{B7B7C1B2-4FD0-B841-B3E3-0AB69DCCA2D7}"/>
    <hyperlink ref="H127" r:id="rId11" display="World Values Survey 7" xr:uid="{DD86F453-8879-8841-B38E-50F9F77B59B1}"/>
    <hyperlink ref="H183" r:id="rId12" display="World Bank,  UN Women, NCLW" xr:uid="{2BD66C6D-EE23-A048-AE40-5E42AA611B05}"/>
    <hyperlink ref="H122:H125" r:id="rId13" display="UN Women and the European Union" xr:uid="{15D35FD4-D10E-8B49-ABC0-2A5821AC7202}"/>
    <hyperlink ref="H187" r:id="rId14" xr:uid="{2D6F860E-9371-9042-9AB4-2546EE78C78B}"/>
    <hyperlink ref="H181" r:id="rId15" xr:uid="{6E236106-B614-E94E-8383-0A54E0839DD6}"/>
    <hyperlink ref="H182:H188" r:id="rId16" display="UNDP" xr:uid="{BC2A132C-71B4-F340-8CB2-F055E2ECFC48}"/>
    <hyperlink ref="H186" r:id="rId17" xr:uid="{61F4E147-70AF-0848-A3AE-8049D1D19275}"/>
    <hyperlink ref="H192" r:id="rId18" xr:uid="{911B3C79-5FED-A041-ACB2-6F7D7FC73B05}"/>
    <hyperlink ref="H193:H200" r:id="rId19" display="Hivos" xr:uid="{C33479E7-70BC-2F43-BB0E-A0435FB00A81}"/>
    <hyperlink ref="H204" r:id="rId20" xr:uid="{D65570CF-D08B-A84B-A564-AECE8979AE6E}"/>
    <hyperlink ref="H205" r:id="rId21" xr:uid="{DFF9BF8F-04C4-D74B-9E1F-CF82E7FBAAA9}"/>
    <hyperlink ref="H178" r:id="rId22" xr:uid="{CF3A2C40-BF8F-6E4A-9CA5-24773FD7628F}"/>
    <hyperlink ref="H146" r:id="rId23" xr:uid="{E92E5FB7-A590-BD46-B26E-9C7F239B3625}"/>
    <hyperlink ref="H116" r:id="rId24" display="World Bank,  UN Women, NCLW" xr:uid="{FAD3FAA9-B435-664A-9A53-178F92D4F9CA}"/>
    <hyperlink ref="H117" r:id="rId25" display="World Bank,  UN Women, NCLW" xr:uid="{89C816D2-3597-CB4B-9A4C-385641DEC7B8}"/>
    <hyperlink ref="H118" r:id="rId26" display="World Bank,  UN Women, NCLW" xr:uid="{B1DFC5F3-0804-5E47-AF25-C4EAE164A6FA}"/>
    <hyperlink ref="H22" r:id="rId27" xr:uid="{01A0B865-8F01-954A-83D3-6ED5CAF12792}"/>
    <hyperlink ref="H149" r:id="rId28" xr:uid="{6716DAF9-0097-C74D-9C77-026B986703F3}"/>
    <hyperlink ref="H160" r:id="rId29" xr:uid="{1E49CAE2-389F-BA4D-9B62-4485DA0DB495}"/>
    <hyperlink ref="H166" r:id="rId30" display="UN Women and Triangle" xr:uid="{2E77FB20-E89B-9A49-B934-01C7BEAFF669}"/>
    <hyperlink ref="H161" r:id="rId31" xr:uid="{0D331477-DDBD-F549-BB24-4CAE275C25C3}"/>
    <hyperlink ref="H89" r:id="rId32" xr:uid="{EED4F5DF-3859-9842-852E-81A9C01E5FD9}"/>
    <hyperlink ref="H44:H47" r:id="rId33" display="VASyR" xr:uid="{2A95889F-2F86-3642-9F17-099160C727D0}"/>
    <hyperlink ref="H52" r:id="rId34" xr:uid="{8AF2B91F-1334-2E46-B2D5-61DADAA5D9BE}"/>
    <hyperlink ref="H184" r:id="rId35" xr:uid="{FA28BC3E-983C-B249-B485-9675803FE3B8}"/>
    <hyperlink ref="H16" r:id="rId36" xr:uid="{5E6F325D-9917-D84E-800A-B815AD2FEC16}"/>
    <hyperlink ref="H18" r:id="rId37" xr:uid="{3AE7DF5F-9CC9-ED4E-8B30-14EA3B6D5B44}"/>
    <hyperlink ref="H128" r:id="rId38" display="UN Women " xr:uid="{CF3515EE-B4E9-4474-8460-19DDBB1E453D}"/>
    <hyperlink ref="H167" r:id="rId39" display="UN Women and Triangle" xr:uid="{35588BC3-3CD8-4D87-B0AF-A025DF231A10}"/>
    <hyperlink ref="H168" r:id="rId40" display="UN Women and Triangle" xr:uid="{EEB8FA12-7CDB-4381-A664-925DF1A62761}"/>
    <hyperlink ref="H97" r:id="rId41" display="Central Administration of Statistics (Lebanon)" xr:uid="{1D10DDAB-ACF5-48A2-8BAE-5F3131428F62}"/>
    <hyperlink ref="H98" r:id="rId42" display="Central Administration of Statistics (Lebanon)" xr:uid="{55FF3E5E-CA7C-45DA-9888-5033FCC1A448}"/>
    <hyperlink ref="H99" r:id="rId43" display="Central Administration of Statistics (Lebanon)" xr:uid="{81461ABE-37E1-4BAA-8AB5-1B5CA7708714}"/>
    <hyperlink ref="H100" r:id="rId44" display="Central Administration of Statistics (Lebanon)" xr:uid="{5167181F-595D-43A2-BC56-787712394D03}"/>
    <hyperlink ref="H101" r:id="rId45" display="Central Administration of Statistics (Lebanon)" xr:uid="{B8C75163-79B5-48D6-B318-04932DC078BF}"/>
    <hyperlink ref="H102" r:id="rId46" display="Central Administration of Statistics (Lebanon)" xr:uid="{6D9977A1-6CB0-430D-A17F-62EE2FAB017C}"/>
    <hyperlink ref="H94" r:id="rId47" display="Central Administration of Statistics (Lebanon)" xr:uid="{301641F5-1B73-4770-AA83-32261FE2FBB0}"/>
    <hyperlink ref="H14" r:id="rId48" display="Central Administration of Statistics (Lebanon)" xr:uid="{5B62DED6-4923-44D0-940E-D6C3A0F71165}"/>
    <hyperlink ref="H103" r:id="rId49" display="Central Administration of Statistics (Lebanon)" xr:uid="{8635671B-5EFE-44E9-BC63-6DD8610AD5C7}"/>
    <hyperlink ref="H104" r:id="rId50" display="Central Administration of Statistics (Lebanon)" xr:uid="{7880FB53-3CC1-4191-BD72-2FEC01F2AE13}"/>
    <hyperlink ref="H106" r:id="rId51" display="Central Administration of Statistics (Lebanon)" xr:uid="{7C1059A8-8CDD-4EF0-8DBD-535FE127D03E}"/>
    <hyperlink ref="H111" r:id="rId52" display="Central Administration of Statistics (Lebanon)" xr:uid="{83837A38-F100-40BB-8E67-86B7972B2199}"/>
    <hyperlink ref="H150" r:id="rId53" xr:uid="{42FBACD2-AD03-4321-A8F8-F892B9A22133}"/>
    <hyperlink ref="H151" r:id="rId54" xr:uid="{35EB6BDC-FB23-45E7-AA90-99CDEB96DC8E}"/>
    <hyperlink ref="H70" r:id="rId55" xr:uid="{95FD3BF0-1B74-4E38-A937-AEF9502C56D9}"/>
    <hyperlink ref="H163" r:id="rId56" display="https://arabstates.unwomen.org/en/digital-library/publications/2021/10/the-european-union-sector-specific-gender-analysis-an-in-depth-sectoral-examination" xr:uid="{3E38A886-8F8F-2742-BFDB-2D45CA3757F4}"/>
    <hyperlink ref="H164" r:id="rId57" display="https://arabstates.unwomen.org/en/digital-library/publications/2021/10/the-european-union-sector-specific-gender-analysis-an-in-depth-sectoral-examination" xr:uid="{33780292-F5AC-9549-BF8B-BBF534E2DCEF}"/>
    <hyperlink ref="H148" r:id="rId58" xr:uid="{EE9362EA-89A5-F340-9AE3-FACDE0DE476E}"/>
    <hyperlink ref="H162" r:id="rId59" xr:uid="{0D85D3FE-1E89-E94C-897A-4099AFB5D42F}"/>
    <hyperlink ref="H131" r:id="rId60" xr:uid="{467150A9-A6D2-6241-B406-20335B0089F9}"/>
    <hyperlink ref="H5" r:id="rId61" xr:uid="{297A69CB-3C65-43FD-A458-A9E933E0DDB2}"/>
    <hyperlink ref="H6" r:id="rId62" xr:uid="{491C62CC-F467-974D-AADB-FB923E7ADD91}"/>
    <hyperlink ref="H7" r:id="rId63" xr:uid="{5F8A9B1B-425A-5F4D-9693-017DCB7A14DD}"/>
    <hyperlink ref="H8" r:id="rId64" xr:uid="{8BD284B3-F17E-D54F-B30B-479BAC038DF1}"/>
    <hyperlink ref="H9" r:id="rId65" xr:uid="{3D467CEA-6FEC-434F-A59A-D3706BF29169}"/>
    <hyperlink ref="H10" r:id="rId66" xr:uid="{DFE68827-4138-5248-ABDC-F7A2F07DB9C9}"/>
    <hyperlink ref="H11" r:id="rId67" xr:uid="{5E608D99-F346-5749-81B7-B7BB015D0A33}"/>
    <hyperlink ref="H12" r:id="rId68" xr:uid="{1E02F9F5-F01D-5446-A174-E8D6491D8511}"/>
    <hyperlink ref="H120" r:id="rId69" xr:uid="{975E2DA0-BCE0-EF43-925D-0475D7E78BC4}"/>
    <hyperlink ref="H108" r:id="rId70" xr:uid="{25344DD8-66B6-D64A-B550-0A8ACCF61BBA}"/>
    <hyperlink ref="H109" r:id="rId71" xr:uid="{BFD2742D-8228-BD44-9923-F8882994A8B2}"/>
    <hyperlink ref="H90" r:id="rId72" xr:uid="{F47DCE5C-C17E-EB4F-8D6C-E7F482B5C13D}"/>
    <hyperlink ref="H91" r:id="rId73" xr:uid="{E3A83332-9C02-F743-8E73-A05DDBBC5708}"/>
    <hyperlink ref="H119" r:id="rId74" xr:uid="{741F15A5-B739-CA46-801F-21627843B138}"/>
    <hyperlink ref="H50" r:id="rId75" xr:uid="{46F12CDD-427C-4141-9218-4E7F518534F4}"/>
    <hyperlink ref="H110" r:id="rId76" xr:uid="{7E910514-87C6-8C41-8C77-37691573B283}"/>
    <hyperlink ref="H92" r:id="rId77" xr:uid="{23D8797F-FEC4-1948-90B5-55DBD57E9952}"/>
    <hyperlink ref="H71" r:id="rId78" xr:uid="{9F6576E2-9A00-FB46-9802-78EC6D162A23}"/>
    <hyperlink ref="H121" r:id="rId79" xr:uid="{450D456F-6F9F-EA4E-BBD1-A51F4D3DDA81}"/>
    <hyperlink ref="H199" r:id="rId80" xr:uid="{EFC528D7-3758-6C4E-8DCC-4FB8916D0F8C}"/>
    <hyperlink ref="H66" r:id="rId81" xr:uid="{352A62C8-D833-8A49-B901-BB8B8ABBDEDB}"/>
    <hyperlink ref="H217" r:id="rId82" xr:uid="{832826D8-FF96-9247-9B44-5696E935A2A5}"/>
    <hyperlink ref="H218" r:id="rId83" xr:uid="{CDBC18D9-D866-C246-BA4B-5BEF3B5980C8}"/>
    <hyperlink ref="H152" r:id="rId84" xr:uid="{4D8A381B-D74B-8243-8E10-181DAC75D303}"/>
    <hyperlink ref="H207" r:id="rId85" xr:uid="{83ED1A8D-9553-7544-9E02-ED519264B1D4}"/>
    <hyperlink ref="H211" r:id="rId86" xr:uid="{2426D7E8-80D1-B04F-9D8B-007BFCF525D8}"/>
    <hyperlink ref="H212" r:id="rId87" display="https://datareportal.com/reports/digital-2022-lebanon" xr:uid="{B183685E-1EEA-5741-9025-6F5D8CABA3E4}"/>
    <hyperlink ref="H213" r:id="rId88" display="https://datareportal.com/reports/digital-2022-lebanon" xr:uid="{CEB9D44B-7DA3-0742-9CEC-747ED6F544C0}"/>
    <hyperlink ref="H210" r:id="rId89" display="https://datareportal.com/reports/digital-2022-lebanon" xr:uid="{9ABF5DA7-6A56-C241-8121-DD8A170E9AFD}"/>
    <hyperlink ref="H214" r:id="rId90" xr:uid="{0D064103-3D9C-1945-B121-040D5493476E}"/>
    <hyperlink ref="H177" r:id="rId91" xr:uid="{EE152A1B-1577-2849-8715-65240BB5A323}"/>
    <hyperlink ref="H76" r:id="rId92" xr:uid="{7ADE1905-E964-A44A-88DF-44C9907098F1}"/>
    <hyperlink ref="H31" r:id="rId93" xr:uid="{3FBCC768-4282-D441-86CA-B25B9536368B}"/>
    <hyperlink ref="H80" r:id="rId94" xr:uid="{FA83090C-863A-6546-A756-E185A0C1F309}"/>
    <hyperlink ref="H77" r:id="rId95" xr:uid="{925FB7E1-1D77-2C42-8372-7045A48071A2}"/>
    <hyperlink ref="H19" r:id="rId96" xr:uid="{9F3EBED2-5742-3447-AFE5-AB470DEEFE77}"/>
    <hyperlink ref="H21" r:id="rId97" display="UNDP and CAS 2021 Gender profile" xr:uid="{93E831DF-9728-E24A-BB0F-FD526D7CEFD8}"/>
    <hyperlink ref="H24:H29" r:id="rId98" display="UNDP and CAS 2021 Gender profile" xr:uid="{321AA41E-B14B-DB4B-9076-0C8767DD652C}"/>
    <hyperlink ref="H35:H36" r:id="rId99" display="UNDP and CAS 2021 Gender profile" xr:uid="{C69F11F6-813A-474C-A939-62B23BC38A45}"/>
    <hyperlink ref="H39:H44" r:id="rId100" display="UNDP and CAS 2021 Gender profile" xr:uid="{9E5FF787-54AE-184D-ADC5-A24688E5F957}"/>
    <hyperlink ref="H51" r:id="rId101" display="UNDP and CAS 2021 Gender profile" xr:uid="{5ED6FC76-1E82-1E49-9F67-5E7B5D4CA76C}"/>
    <hyperlink ref="H67:H68" r:id="rId102" display="UNDP and CAS 2021 Gender profile" xr:uid="{AE6F0B64-9E92-8542-B017-56E9B9208A9C}"/>
    <hyperlink ref="H73" r:id="rId103" display="UNDP and CAS 2021 Gender profile" xr:uid="{1D15A89D-BD0A-C04C-9238-83C08A75C54B}"/>
    <hyperlink ref="H54:H56" r:id="rId104" display="VASyR" xr:uid="{7A87295B-4E02-4644-84F2-59C884801C62}"/>
    <hyperlink ref="H59" r:id="rId105" xr:uid="{EC11C793-B46A-4A45-9339-07B3F637E521}"/>
    <hyperlink ref="H62" r:id="rId106" xr:uid="{315E7D6D-DD3A-A64C-93A1-C365D1AA4C34}"/>
    <hyperlink ref="H64" r:id="rId107" xr:uid="{9E7C2E96-8F92-8F45-9753-EB524175F023}"/>
    <hyperlink ref="H83" r:id="rId108" xr:uid="{CAC6F2F6-8F65-7446-9D30-AA25874C525A}"/>
    <hyperlink ref="H88" r:id="rId109" xr:uid="{DE543055-48DD-C346-A269-325F1F916C1B}"/>
    <hyperlink ref="H95" r:id="rId110" xr:uid="{90237AA6-47BE-E148-A61B-AD787440CD5C}"/>
    <hyperlink ref="H107" r:id="rId111" xr:uid="{BF8EFC2C-345D-FB42-BA4C-7CD13DED2B63}"/>
    <hyperlink ref="H136" r:id="rId112" xr:uid="{A4CB49AC-4F5E-A74A-8C7E-69A0ABFE550D}"/>
    <hyperlink ref="H138" r:id="rId113" xr:uid="{CC2485D9-20C3-0647-96AD-ECF4EA6DF964}"/>
    <hyperlink ref="H141:H144" r:id="rId114" display="VASyR" xr:uid="{BBDD759F-DB72-7A4E-AA94-551EDF0D9958}"/>
    <hyperlink ref="H171:H172" r:id="rId115" display="VASyR" xr:uid="{B99C92E6-7D21-8F4C-B09E-4E53CD57F7FF}"/>
    <hyperlink ref="H75" r:id="rId116" xr:uid="{522C141B-1032-B844-84B7-A5C5DD793BD2}"/>
    <hyperlink ref="H105" r:id="rId117" display="Central Administration of Statistics (Lebanon)" xr:uid="{CBAE2637-34E9-9A46-8BF8-F98A5BC212FA}"/>
  </hyperlinks>
  <pageMargins left="0.7" right="0.7" top="0.75" bottom="0.75" header="0.3" footer="0.3"/>
  <pageSetup orientation="portrait"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LCRP Statistic QR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2021-04-22T13:32:16Z</dcterms:created>
  <dcterms:modified xsi:type="dcterms:W3CDTF">2022-08-03T06:45:49Z</dcterms:modified>
  <cp:category/>
  <cp:contentStatus/>
</cp:coreProperties>
</file>