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65101" windowWidth="9735" windowHeight="8925" tabRatio="845" activeTab="3"/>
  </bookViews>
  <sheets>
    <sheet name="General Stat" sheetId="1" r:id="rId1"/>
    <sheet name="Age &amp; Sex Breakdown" sheetId="2" r:id="rId2"/>
    <sheet name="Population Change" sheetId="3" r:id="rId3"/>
    <sheet name="Household Size" sheetId="4" r:id="rId4"/>
    <sheet name="Specific Needs" sheetId="5" r:id="rId5"/>
    <sheet name="Origins" sheetId="6" r:id="rId6"/>
    <sheet name="Ethnicity" sheetId="7" r:id="rId7"/>
  </sheets>
  <externalReferences>
    <externalReference r:id="rId10"/>
    <externalReference r:id="rId11"/>
  </externalReferences>
  <definedNames>
    <definedName name="_xlnm.Print_Area" localSheetId="1">'Age &amp; Sex Breakdown'!$A$1:$G$101</definedName>
    <definedName name="_xlnm.Print_Area" localSheetId="6">'Ethnicity'!$A$1:$G$131</definedName>
    <definedName name="_xlnm.Print_Area" localSheetId="0">'General Stat'!$A$1:$H$140</definedName>
    <definedName name="_xlnm.Print_Area" localSheetId="3">'Household Size'!$A$1:$G$192</definedName>
    <definedName name="_xlnm.Print_Area" localSheetId="5">'Origins'!$A$1:$G$156</definedName>
    <definedName name="_xlnm.Print_Area" localSheetId="2">'Population Change'!$A$1:$Q$10</definedName>
    <definedName name="_xlnm.Print_Area" localSheetId="4">'Specific Needs'!$A$1:$G$129</definedName>
  </definedNames>
  <calcPr fullCalcOnLoad="1"/>
</workbook>
</file>

<file path=xl/sharedStrings.xml><?xml version="1.0" encoding="utf-8"?>
<sst xmlns="http://schemas.openxmlformats.org/spreadsheetml/2006/main" count="438" uniqueCount="178">
  <si>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</si>
  <si>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</si>
  <si>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</si>
  <si>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</si>
  <si>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</si>
  <si>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</si>
  <si>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</si>
  <si>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</si>
  <si>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</si>
  <si>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</si>
  <si>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</si>
  <si>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</si>
  <si>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</si>
  <si>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</si>
  <si>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</si>
  <si>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</si>
  <si>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</si>
  <si>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</si>
  <si>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</si>
  <si>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</si>
  <si>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</si>
  <si>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</si>
  <si>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</si>
  <si>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Current Total</t>
  </si>
  <si>
    <t>n/a</t>
  </si>
  <si>
    <t>Table 2.1 - ALL CAMPS Demographic Breakdown*</t>
  </si>
  <si>
    <t>Total ALL CAMPS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</si>
  <si>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</si>
  <si>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</si>
  <si>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</si>
  <si>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</si>
  <si>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</si>
  <si>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</si>
  <si>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</si>
  <si>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</si>
  <si>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</si>
  <si>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</si>
  <si>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August 2011</t>
  </si>
  <si>
    <t>Date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</si>
  <si>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</si>
  <si>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</si>
  <si>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</si>
  <si>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Newborns</t>
  </si>
  <si>
    <t>Reactivated (Verification)</t>
  </si>
  <si>
    <t>Other</t>
  </si>
  <si>
    <t>Deaths</t>
  </si>
  <si>
    <t>Resettlement</t>
  </si>
  <si>
    <t>Transfer out to Other Camps</t>
  </si>
  <si>
    <t>Organized Repatriation</t>
  </si>
  <si>
    <t>VRF Assisted Self Repatriation</t>
  </si>
  <si>
    <t>Confirmed Spontaneous Repatriation</t>
  </si>
  <si>
    <t>Other Inactivation</t>
  </si>
  <si>
    <t>Total Beneficiaries</t>
  </si>
  <si>
    <t>Family Size</t>
  </si>
  <si>
    <t>Camp Population Composition</t>
  </si>
  <si>
    <t>Number of Households</t>
  </si>
  <si>
    <t>Number of  Households</t>
  </si>
  <si>
    <t>Child/adolescent at risk</t>
  </si>
  <si>
    <t>Woman at risk</t>
  </si>
  <si>
    <t>Serious medical Condition</t>
  </si>
  <si>
    <t>Legal Protection needs</t>
  </si>
  <si>
    <t>Single Parent</t>
  </si>
  <si>
    <t>Persons with disabilities</t>
  </si>
  <si>
    <t>Unaccompanied minor/Separated child</t>
  </si>
  <si>
    <t>Older person at risk</t>
  </si>
  <si>
    <t>Specific Needs Among Camp Populations</t>
  </si>
  <si>
    <t>Figure 4.1- ALL CAMPS Household Size</t>
  </si>
  <si>
    <t>Table 4.1- ALL CAMPS Household Size</t>
  </si>
  <si>
    <t>Ethnic Breakdown</t>
  </si>
  <si>
    <t>Rahan-weyn</t>
  </si>
  <si>
    <t>Hawiye</t>
  </si>
  <si>
    <t>Dir</t>
  </si>
  <si>
    <t>Bantu</t>
  </si>
  <si>
    <t>Ashraf</t>
  </si>
  <si>
    <t>Shekal</t>
  </si>
  <si>
    <t>Darod</t>
  </si>
  <si>
    <t>Minorities/Others</t>
  </si>
  <si>
    <t>Places of Origin</t>
  </si>
  <si>
    <t>Table 5.1- ALL CAMPS Specific Needs</t>
  </si>
  <si>
    <t>Figure 5.1 - ALL CAMPS Specific Needs</t>
  </si>
  <si>
    <t>Table 6.1- ALL CAMPS Ethnic Breakdown</t>
  </si>
  <si>
    <t>Figure 6.1 - ALL CAMPS Ethnic Breakdown</t>
  </si>
  <si>
    <t>Table 7.1- ALL CAMPS Places of Origin</t>
  </si>
  <si>
    <t>Figure 7.1 - ALL CAMPS Places of Origin</t>
  </si>
  <si>
    <t>Ethnicity</t>
  </si>
  <si>
    <t>Specific Need Type</t>
  </si>
  <si>
    <t>Area of Origin</t>
  </si>
  <si>
    <t>Gedo</t>
  </si>
  <si>
    <t>Bay</t>
  </si>
  <si>
    <t>Hiran</t>
  </si>
  <si>
    <t>Lower Juba</t>
  </si>
  <si>
    <t>Middle Shabelle</t>
  </si>
  <si>
    <t>Lower Shabelle</t>
  </si>
  <si>
    <t>*</t>
  </si>
  <si>
    <t>September 2011</t>
  </si>
  <si>
    <t>October 2011</t>
  </si>
  <si>
    <t>November 2011</t>
  </si>
  <si>
    <t>December 2011</t>
  </si>
  <si>
    <t>Legal Protection needs**</t>
  </si>
  <si>
    <t>Population at the Beginning of Month</t>
  </si>
  <si>
    <t>Increase</t>
  </si>
  <si>
    <t>Decrease</t>
  </si>
  <si>
    <t>Total Increase</t>
  </si>
  <si>
    <t>Population at the End of Month</t>
  </si>
  <si>
    <t>Camp</t>
  </si>
  <si>
    <t>Total Decrease</t>
  </si>
  <si>
    <t>Table 3.1 - Population Changes</t>
  </si>
  <si>
    <t>* Data Provided by ARRA. Blanks indicate days when ARRA was not receiving asylum seekers</t>
  </si>
  <si>
    <t>Reception Centre*</t>
  </si>
  <si>
    <t>* The Reception Centre host asylum seekers awaiting screening by ARRA. Figures are not available but are estimated at 300 persons.</t>
  </si>
  <si>
    <t>Child/adolescent at risk*</t>
  </si>
  <si>
    <t>Woman at risk**</t>
  </si>
  <si>
    <t xml:space="preserve">* Data Provided by ARRA. Blanks indicate days when ARRA was not receiving Asylum Seekers. </t>
  </si>
  <si>
    <t>* These are registration volumes by month, not cumulative figures.</t>
  </si>
  <si>
    <t>* These total figures apply only to camps, not to the Transit Centre and Reception Centre</t>
  </si>
  <si>
    <t>Badadir</t>
  </si>
  <si>
    <t>Bakol</t>
  </si>
  <si>
    <t>Galgadud</t>
  </si>
  <si>
    <t>The number of those received during these days is included in the figure of next receiving day.</t>
  </si>
  <si>
    <t>Camp Population change during the Month</t>
  </si>
  <si>
    <t>New Arrival / In Situ Reg *</t>
  </si>
  <si>
    <t>Transfers in from Other Camps **</t>
  </si>
  <si>
    <t>Sub Office JIJIGA Population end of Month Statistical Report</t>
  </si>
  <si>
    <t>Aw Barre Camp</t>
  </si>
  <si>
    <t>Kebribeyah Camp</t>
  </si>
  <si>
    <t>Sheder Camp</t>
  </si>
  <si>
    <t>JIJIGA Transit centre</t>
  </si>
  <si>
    <t>Table 2.2 - Aw Barre Camp Demographic Breakdown</t>
  </si>
  <si>
    <t>Total Aw Barre</t>
  </si>
  <si>
    <t>Figure 2.2 - Aw Barre Camp Demographic Breakdown</t>
  </si>
  <si>
    <t>Table 2.3 - Kebribeyah Camp Demographic Breakdown</t>
  </si>
  <si>
    <t>Total  Kebribeyah</t>
  </si>
  <si>
    <t>Figure 2.3 - Kebribeyah Camp Demographic Breakdown</t>
  </si>
  <si>
    <t>Figure 2.4 - Sheder Camp Demographic Breakdown</t>
  </si>
  <si>
    <t>Table 2.4 - Sheder Camp Demographic Breakdown</t>
  </si>
  <si>
    <t>Total Sheder</t>
  </si>
  <si>
    <t>Total  Sheder</t>
  </si>
  <si>
    <t>Aw Barre</t>
  </si>
  <si>
    <t>Kebribeyah</t>
  </si>
  <si>
    <t>Sheder</t>
  </si>
  <si>
    <t>Table 4.2- Aw Barre Camp Household Size</t>
  </si>
  <si>
    <t>Figure 4.2- Aw Barre Camp Household Size</t>
  </si>
  <si>
    <t>Figure 4.3- Kebribeyah Camp Household Size</t>
  </si>
  <si>
    <t>Table 4.4 - Sheder Camp Household Size</t>
  </si>
  <si>
    <t>Figure 4.4- Sheder Camp Household Size</t>
  </si>
  <si>
    <t>Table 5.2- Aw Barre Camp Specific Needs</t>
  </si>
  <si>
    <t>Figure 5.2 - Aw Barre Camp Specific Needs</t>
  </si>
  <si>
    <t>Table 5.3- Kebribeyah Camp Specific Needs</t>
  </si>
  <si>
    <t>Figure 5.3 - Kebribeyah Camp Specific Needs</t>
  </si>
  <si>
    <t>Table 5.4- Sheder Camp Specific Needs</t>
  </si>
  <si>
    <t>Figure 5.4 - Sheder Camp Specific Needs</t>
  </si>
  <si>
    <t>Table 7.2- Aw Barre Camp Places of Origin</t>
  </si>
  <si>
    <t>Figure 7.2 - Aw Barre Camp Places of Origin</t>
  </si>
  <si>
    <t>Table 7.3- Kebribeyah Camp Places of Origin</t>
  </si>
  <si>
    <t>Figure 7.3 - Kebribeyah Camp Places of Origin</t>
  </si>
  <si>
    <t>Table 7.4- Sheder Camp Places of Origin</t>
  </si>
  <si>
    <t>Figure 7.4 - Sheder Camp Places of Origin</t>
  </si>
  <si>
    <t>Woqooyi Galbeed</t>
  </si>
  <si>
    <t>Bari</t>
  </si>
  <si>
    <t>Mudug</t>
  </si>
  <si>
    <t>Middle Juba</t>
  </si>
  <si>
    <t>Sanag</t>
  </si>
  <si>
    <t>Table 6.2- Aw Barre Camp Ethnic Breakdown</t>
  </si>
  <si>
    <t>Figure 6.2 - Aw Barre Camp Ethnic Breakdown</t>
  </si>
  <si>
    <t>Table 6.3- Kebribeyah Camp Ethnic Breakdown</t>
  </si>
  <si>
    <t>Figure 6.3 - Kebribeyah Camp Ethnic Breakdown</t>
  </si>
  <si>
    <t>Total Kebribeyah</t>
  </si>
  <si>
    <t>Table 6.4- Sheder Camp Ethnic Breakdown</t>
  </si>
  <si>
    <t>Figure 6.4 - Sheder Camp Ethnic Breakdown</t>
  </si>
  <si>
    <t>Gaboye</t>
  </si>
  <si>
    <t>Table 1.1 - Total Refugee Population in Sub Office Jijiga</t>
  </si>
  <si>
    <t>Figure 1.1 - Total Refugee Population in Sub Office Jijiga</t>
  </si>
  <si>
    <t>As of 31 Dec 2011</t>
  </si>
  <si>
    <t>Arrivals in 2012</t>
  </si>
  <si>
    <t>Figure 1.3 - Pre-Registration Trends in 2012 (Reception Centre/ ARRA) *</t>
  </si>
  <si>
    <t>Table 1.3 - Pre-Registration Trends in 2012 (Reception Centre/ ARRA)</t>
  </si>
  <si>
    <t>Table 1.4 - Registration &amp; Relocation Trends in Transit Centre since 01 Jan 2012 (up to date)</t>
  </si>
  <si>
    <t>As of  25 Apr 2012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</si>
</sst>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  <numFmt numFmtId="179" formatCode="_(* #,##0_);_(* \(#,##0\);_(* &quot;-&quot;??_);_(@_)"/>
    <numFmt numFmtId="180" formatCode="[$-409]d\-mmm\-yyyy;@"/>
    <numFmt numFmtId="181" formatCode="0.000%"/>
    <numFmt numFmtId="182" formatCode="_-* #,##0.0_-;\-* #,##0.0_-;_-* &quot;-&quot;??_-;_-@_-"/>
    <numFmt numFmtId="183" formatCode="_-* #,##0_-;\-* #,##0_-;_-* &quot;-&quot;??_-;_-@_-"/>
    <numFmt numFmtId="184" formatCode="#,##0_ ;\-#,##0\ 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2.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sz val="2.5"/>
      <name val="Arial"/>
      <family val="0"/>
    </font>
    <font>
      <sz val="2"/>
      <name val="Arial"/>
      <family val="0"/>
    </font>
    <font>
      <i/>
      <sz val="10"/>
      <name val="Arial"/>
      <family val="2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darkUp"/>
    </fill>
    <fill>
      <patternFill patternType="solid">
        <fgColor indexed="65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dashed">
        <color indexed="57"/>
      </left>
      <right>
        <color indexed="63"/>
      </right>
      <top style="dotted"/>
      <bottom style="dotted"/>
    </border>
    <border>
      <left style="dashed">
        <color indexed="57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ashed">
        <color indexed="57"/>
      </top>
      <bottom style="dashed">
        <color indexed="57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 applyBorder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4" borderId="0" xfId="0" applyFont="1" applyFill="1" applyAlignment="1">
      <alignment horizontal="centerContinuous"/>
    </xf>
    <xf numFmtId="0" fontId="7" fillId="24" borderId="0" xfId="0" applyFont="1" applyFill="1" applyAlignment="1">
      <alignment horizontal="centerContinuous"/>
    </xf>
    <xf numFmtId="41" fontId="8" fillId="24" borderId="0" xfId="0" applyNumberFormat="1" applyFont="1" applyFill="1" applyBorder="1" applyAlignment="1">
      <alignment horizontal="centerContinuous"/>
    </xf>
    <xf numFmtId="0" fontId="9" fillId="20" borderId="0" xfId="0" applyFont="1" applyFill="1" applyAlignment="1">
      <alignment horizontal="centerContinuous"/>
    </xf>
    <xf numFmtId="41" fontId="9" fillId="20" borderId="0" xfId="0" applyNumberFormat="1" applyFont="1" applyFill="1" applyBorder="1" applyAlignment="1">
      <alignment horizontal="centerContinuous"/>
    </xf>
    <xf numFmtId="0" fontId="10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41" fontId="4" fillId="24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4" borderId="0" xfId="0" applyFont="1" applyFill="1" applyAlignment="1">
      <alignment horizontal="centerContinuous"/>
    </xf>
    <xf numFmtId="0" fontId="4" fillId="20" borderId="0" xfId="0" applyFont="1" applyFill="1" applyAlignment="1">
      <alignment horizontal="centerContinuous"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4" borderId="13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centerContinuous"/>
    </xf>
    <xf numFmtId="177" fontId="7" fillId="24" borderId="14" xfId="0" applyNumberFormat="1" applyFont="1" applyFill="1" applyBorder="1" applyAlignment="1">
      <alignment horizontal="centerContinuous"/>
    </xf>
    <xf numFmtId="0" fontId="7" fillId="24" borderId="15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6" xfId="0" applyFont="1" applyBorder="1" applyAlignment="1">
      <alignment vertical="top" wrapText="1"/>
    </xf>
    <xf numFmtId="17" fontId="4" fillId="0" borderId="17" xfId="0" applyNumberFormat="1" applyFont="1" applyBorder="1" applyAlignment="1" quotePrefix="1">
      <alignment vertical="top" wrapText="1"/>
    </xf>
    <xf numFmtId="0" fontId="4" fillId="0" borderId="17" xfId="0" applyFont="1" applyBorder="1" applyAlignment="1" quotePrefix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20" borderId="19" xfId="0" applyFont="1" applyFill="1" applyBorder="1" applyAlignment="1">
      <alignment vertical="top" wrapText="1"/>
    </xf>
    <xf numFmtId="0" fontId="5" fillId="20" borderId="20" xfId="0" applyFont="1" applyFill="1" applyBorder="1" applyAlignment="1">
      <alignment vertical="top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22" borderId="23" xfId="0" applyNumberFormat="1" applyFont="1" applyFill="1" applyBorder="1" applyAlignment="1">
      <alignment horizontal="right" wrapText="1"/>
    </xf>
    <xf numFmtId="177" fontId="4" fillId="22" borderId="22" xfId="0" applyNumberFormat="1" applyFont="1" applyFill="1" applyBorder="1" applyAlignment="1">
      <alignment horizontal="right" wrapText="1"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22" borderId="26" xfId="0" applyNumberFormat="1" applyFont="1" applyFill="1" applyBorder="1" applyAlignment="1">
      <alignment horizontal="right" wrapText="1"/>
    </xf>
    <xf numFmtId="177" fontId="4" fillId="22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22" borderId="29" xfId="0" applyNumberFormat="1" applyFont="1" applyFill="1" applyBorder="1" applyAlignment="1">
      <alignment horizontal="right" wrapText="1"/>
    </xf>
    <xf numFmtId="177" fontId="4" fillId="22" borderId="28" xfId="0" applyNumberFormat="1" applyFont="1" applyFill="1" applyBorder="1" applyAlignment="1">
      <alignment horizontal="right" wrapText="1"/>
    </xf>
    <xf numFmtId="3" fontId="5" fillId="20" borderId="30" xfId="0" applyNumberFormat="1" applyFont="1" applyFill="1" applyBorder="1" applyAlignment="1">
      <alignment horizontal="right" wrapText="1"/>
    </xf>
    <xf numFmtId="177" fontId="5" fillId="20" borderId="30" xfId="0" applyNumberFormat="1" applyFont="1" applyFill="1" applyBorder="1" applyAlignment="1">
      <alignment horizontal="right" wrapText="1"/>
    </xf>
    <xf numFmtId="177" fontId="5" fillId="20" borderId="31" xfId="0" applyNumberFormat="1" applyFont="1" applyFill="1" applyBorder="1" applyAlignment="1">
      <alignment horizontal="right" wrapText="1"/>
    </xf>
    <xf numFmtId="0" fontId="5" fillId="20" borderId="32" xfId="0" applyFont="1" applyFill="1" applyBorder="1" applyAlignment="1">
      <alignment horizontal="left"/>
    </xf>
    <xf numFmtId="0" fontId="5" fillId="20" borderId="33" xfId="0" applyFont="1" applyFill="1" applyBorder="1" applyAlignment="1">
      <alignment/>
    </xf>
    <xf numFmtId="41" fontId="5" fillId="20" borderId="34" xfId="0" applyNumberFormat="1" applyFont="1" applyFill="1" applyBorder="1" applyAlignment="1">
      <alignment/>
    </xf>
    <xf numFmtId="0" fontId="5" fillId="7" borderId="11" xfId="0" applyFont="1" applyFill="1" applyBorder="1" applyAlignment="1">
      <alignment wrapText="1"/>
    </xf>
    <xf numFmtId="41" fontId="5" fillId="22" borderId="11" xfId="0" applyNumberFormat="1" applyFont="1" applyFill="1" applyBorder="1" applyAlignment="1">
      <alignment/>
    </xf>
    <xf numFmtId="3" fontId="5" fillId="22" borderId="11" xfId="0" applyNumberFormat="1" applyFont="1" applyFill="1" applyBorder="1" applyAlignment="1">
      <alignment/>
    </xf>
    <xf numFmtId="15" fontId="14" fillId="20" borderId="0" xfId="0" applyNumberFormat="1" applyFont="1" applyFill="1" applyAlignment="1" applyProtection="1">
      <alignment horizontal="centerContinuous"/>
      <protection locked="0"/>
    </xf>
    <xf numFmtId="3" fontId="4" fillId="0" borderId="35" xfId="0" applyNumberFormat="1" applyFont="1" applyBorder="1" applyAlignment="1">
      <alignment/>
    </xf>
    <xf numFmtId="41" fontId="4" fillId="0" borderId="35" xfId="0" applyNumberFormat="1" applyFont="1" applyFill="1" applyBorder="1" applyAlignment="1" applyProtection="1">
      <alignment/>
      <protection locked="0"/>
    </xf>
    <xf numFmtId="0" fontId="5" fillId="4" borderId="36" xfId="0" applyFont="1" applyFill="1" applyBorder="1" applyAlignment="1">
      <alignment horizontal="center"/>
    </xf>
    <xf numFmtId="3" fontId="5" fillId="22" borderId="37" xfId="0" applyNumberFormat="1" applyFont="1" applyFill="1" applyBorder="1" applyAlignment="1">
      <alignment/>
    </xf>
    <xf numFmtId="41" fontId="5" fillId="22" borderId="12" xfId="0" applyNumberFormat="1" applyFont="1" applyFill="1" applyBorder="1" applyAlignment="1">
      <alignment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0" fontId="5" fillId="20" borderId="38" xfId="0" applyFont="1" applyFill="1" applyBorder="1" applyAlignment="1">
      <alignment/>
    </xf>
    <xf numFmtId="0" fontId="10" fillId="25" borderId="39" xfId="0" applyFont="1" applyFill="1" applyBorder="1" applyAlignment="1">
      <alignment horizontal="centerContinuous"/>
    </xf>
    <xf numFmtId="0" fontId="10" fillId="25" borderId="40" xfId="0" applyFont="1" applyFill="1" applyBorder="1" applyAlignment="1">
      <alignment horizontal="centerContinuous"/>
    </xf>
    <xf numFmtId="0" fontId="7" fillId="25" borderId="41" xfId="0" applyFont="1" applyFill="1" applyBorder="1" applyAlignment="1">
      <alignment horizontal="centerContinuous"/>
    </xf>
    <xf numFmtId="0" fontId="10" fillId="24" borderId="42" xfId="0" applyFont="1" applyFill="1" applyBorder="1" applyAlignment="1">
      <alignment/>
    </xf>
    <xf numFmtId="0" fontId="7" fillId="24" borderId="43" xfId="0" applyFont="1" applyFill="1" applyBorder="1" applyAlignment="1">
      <alignment/>
    </xf>
    <xf numFmtId="0" fontId="4" fillId="24" borderId="43" xfId="0" applyFont="1" applyFill="1" applyBorder="1" applyAlignment="1">
      <alignment/>
    </xf>
    <xf numFmtId="41" fontId="4" fillId="0" borderId="4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3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177" fontId="5" fillId="0" borderId="43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5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4" borderId="46" xfId="0" applyFont="1" applyFill="1" applyBorder="1" applyAlignment="1">
      <alignment/>
    </xf>
    <xf numFmtId="0" fontId="7" fillId="24" borderId="45" xfId="0" applyFont="1" applyFill="1" applyBorder="1" applyAlignment="1">
      <alignment/>
    </xf>
    <xf numFmtId="0" fontId="4" fillId="24" borderId="45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7" xfId="0" applyFont="1" applyFill="1" applyBorder="1" applyAlignment="1">
      <alignment horizontal="right"/>
    </xf>
    <xf numFmtId="0" fontId="5" fillId="4" borderId="48" xfId="0" applyFont="1" applyFill="1" applyBorder="1" applyAlignment="1">
      <alignment vertical="top" wrapText="1"/>
    </xf>
    <xf numFmtId="0" fontId="5" fillId="4" borderId="49" xfId="0" applyFont="1" applyFill="1" applyBorder="1" applyAlignment="1">
      <alignment horizontal="center" wrapText="1"/>
    </xf>
    <xf numFmtId="0" fontId="5" fillId="4" borderId="50" xfId="0" applyFont="1" applyFill="1" applyBorder="1" applyAlignment="1">
      <alignment horizontal="center" wrapText="1"/>
    </xf>
    <xf numFmtId="41" fontId="4" fillId="0" borderId="51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4" xfId="0" applyNumberFormat="1" applyFont="1" applyBorder="1" applyAlignment="1" applyProtection="1">
      <alignment/>
      <protection locked="0"/>
    </xf>
    <xf numFmtId="41" fontId="4" fillId="0" borderId="52" xfId="0" applyNumberFormat="1" applyFont="1" applyBorder="1" applyAlignment="1" applyProtection="1">
      <alignment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Fill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0" fontId="5" fillId="4" borderId="56" xfId="0" applyFont="1" applyFill="1" applyBorder="1" applyAlignment="1">
      <alignment horizontal="center"/>
    </xf>
    <xf numFmtId="0" fontId="4" fillId="0" borderId="57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5" fillId="4" borderId="13" xfId="0" applyFont="1" applyFill="1" applyBorder="1" applyAlignment="1">
      <alignment horizontal="left"/>
    </xf>
    <xf numFmtId="41" fontId="5" fillId="4" borderId="14" xfId="0" applyNumberFormat="1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58" xfId="0" applyFont="1" applyFill="1" applyBorder="1" applyAlignment="1">
      <alignment/>
    </xf>
    <xf numFmtId="0" fontId="5" fillId="4" borderId="59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5" xfId="0" applyNumberFormat="1" applyFont="1" applyFill="1" applyBorder="1" applyAlignment="1" applyProtection="1">
      <alignment horizontal="right"/>
      <protection/>
    </xf>
    <xf numFmtId="3" fontId="4" fillId="0" borderId="60" xfId="0" applyNumberFormat="1" applyFont="1" applyFill="1" applyBorder="1" applyAlignment="1" applyProtection="1">
      <alignment horizontal="right"/>
      <protection locked="0"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41" fontId="4" fillId="0" borderId="62" xfId="0" applyNumberFormat="1" applyFont="1" applyFill="1" applyBorder="1" applyAlignment="1" applyProtection="1">
      <alignment/>
      <protection locked="0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0" fontId="5" fillId="4" borderId="65" xfId="0" applyFont="1" applyFill="1" applyBorder="1" applyAlignment="1">
      <alignment horizontal="center"/>
    </xf>
    <xf numFmtId="17" fontId="4" fillId="0" borderId="66" xfId="0" applyNumberFormat="1" applyFont="1" applyBorder="1" applyAlignment="1" quotePrefix="1">
      <alignment/>
    </xf>
    <xf numFmtId="41" fontId="4" fillId="0" borderId="67" xfId="0" applyNumberFormat="1" applyFont="1" applyBorder="1" applyAlignment="1">
      <alignment/>
    </xf>
    <xf numFmtId="0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>
      <alignment/>
    </xf>
    <xf numFmtId="17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 applyProtection="1">
      <alignment/>
      <protection locked="0"/>
    </xf>
    <xf numFmtId="0" fontId="4" fillId="0" borderId="68" xfId="0" applyNumberFormat="1" applyFont="1" applyBorder="1" applyAlignment="1" quotePrefix="1">
      <alignment/>
    </xf>
    <xf numFmtId="0" fontId="5" fillId="20" borderId="32" xfId="0" applyFont="1" applyFill="1" applyBorder="1" applyAlignment="1">
      <alignment horizontal="right"/>
    </xf>
    <xf numFmtId="41" fontId="5" fillId="20" borderId="69" xfId="0" applyNumberFormat="1" applyFont="1" applyFill="1" applyBorder="1" applyAlignment="1">
      <alignment/>
    </xf>
    <xf numFmtId="0" fontId="5" fillId="25" borderId="63" xfId="0" applyFont="1" applyFill="1" applyBorder="1" applyAlignment="1">
      <alignment/>
    </xf>
    <xf numFmtId="0" fontId="4" fillId="25" borderId="70" xfId="0" applyFont="1" applyFill="1" applyBorder="1" applyAlignment="1">
      <alignment/>
    </xf>
    <xf numFmtId="0" fontId="10" fillId="25" borderId="71" xfId="0" applyFont="1" applyFill="1" applyBorder="1" applyAlignment="1">
      <alignment horizontal="centerContinuous"/>
    </xf>
    <xf numFmtId="0" fontId="10" fillId="25" borderId="72" xfId="0" applyFont="1" applyFill="1" applyBorder="1" applyAlignment="1">
      <alignment horizontal="centerContinuous"/>
    </xf>
    <xf numFmtId="41" fontId="4" fillId="0" borderId="73" xfId="0" applyNumberFormat="1" applyFont="1" applyFill="1" applyBorder="1" applyAlignment="1" applyProtection="1">
      <alignment/>
      <protection locked="0"/>
    </xf>
    <xf numFmtId="41" fontId="4" fillId="0" borderId="74" xfId="0" applyNumberFormat="1" applyFont="1" applyFill="1" applyBorder="1" applyAlignment="1" applyProtection="1">
      <alignment/>
      <protection locked="0"/>
    </xf>
    <xf numFmtId="41" fontId="4" fillId="0" borderId="75" xfId="0" applyNumberFormat="1" applyFont="1" applyFill="1" applyBorder="1" applyAlignment="1" applyProtection="1">
      <alignment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22" borderId="76" xfId="0" applyFont="1" applyFill="1" applyBorder="1" applyAlignment="1">
      <alignment/>
    </xf>
    <xf numFmtId="0" fontId="5" fillId="22" borderId="77" xfId="0" applyFont="1" applyFill="1" applyBorder="1" applyAlignment="1">
      <alignment/>
    </xf>
    <xf numFmtId="0" fontId="4" fillId="0" borderId="60" xfId="0" applyFont="1" applyBorder="1" applyAlignment="1">
      <alignment/>
    </xf>
    <xf numFmtId="3" fontId="0" fillId="0" borderId="0" xfId="0" applyNumberFormat="1" applyAlignment="1">
      <alignment/>
    </xf>
    <xf numFmtId="3" fontId="4" fillId="0" borderId="21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7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7" xfId="0" applyBorder="1" applyAlignment="1">
      <alignment/>
    </xf>
    <xf numFmtId="15" fontId="14" fillId="0" borderId="0" xfId="0" applyNumberFormat="1" applyFont="1" applyFill="1" applyBorder="1" applyAlignment="1" applyProtection="1">
      <alignment horizontal="centerContinuous"/>
      <protection locked="0"/>
    </xf>
    <xf numFmtId="0" fontId="7" fillId="24" borderId="78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Continuous"/>
    </xf>
    <xf numFmtId="0" fontId="7" fillId="24" borderId="1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5" fillId="20" borderId="39" xfId="0" applyFont="1" applyFill="1" applyBorder="1" applyAlignment="1">
      <alignment vertical="top" wrapText="1"/>
    </xf>
    <xf numFmtId="0" fontId="5" fillId="20" borderId="40" xfId="0" applyFont="1" applyFill="1" applyBorder="1" applyAlignment="1">
      <alignment horizontal="center" vertical="top" wrapText="1"/>
    </xf>
    <xf numFmtId="0" fontId="5" fillId="20" borderId="41" xfId="0" applyFont="1" applyFill="1" applyBorder="1" applyAlignment="1">
      <alignment horizontal="center" vertical="top" wrapText="1"/>
    </xf>
    <xf numFmtId="0" fontId="5" fillId="20" borderId="40" xfId="0" applyFont="1" applyFill="1" applyBorder="1" applyAlignment="1">
      <alignment horizontal="centerContinuous" vertical="top" wrapText="1"/>
    </xf>
    <xf numFmtId="0" fontId="5" fillId="20" borderId="7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4" borderId="80" xfId="0" applyFont="1" applyFill="1" applyBorder="1" applyAlignment="1">
      <alignment vertical="top" wrapText="1"/>
    </xf>
    <xf numFmtId="0" fontId="4" fillId="4" borderId="0" xfId="0" applyFont="1" applyFill="1" applyBorder="1" applyAlignment="1">
      <alignment/>
    </xf>
    <xf numFmtId="0" fontId="4" fillId="4" borderId="81" xfId="0" applyFont="1" applyFill="1" applyBorder="1" applyAlignment="1">
      <alignment/>
    </xf>
    <xf numFmtId="0" fontId="5" fillId="4" borderId="78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82" xfId="0" applyFont="1" applyBorder="1" applyAlignment="1">
      <alignment vertical="top"/>
    </xf>
    <xf numFmtId="0" fontId="4" fillId="0" borderId="83" xfId="0" applyFont="1" applyBorder="1" applyAlignment="1">
      <alignment/>
    </xf>
    <xf numFmtId="0" fontId="4" fillId="0" borderId="84" xfId="0" applyFont="1" applyBorder="1" applyAlignment="1">
      <alignment/>
    </xf>
    <xf numFmtId="3" fontId="4" fillId="0" borderId="85" xfId="0" applyNumberFormat="1" applyFont="1" applyBorder="1" applyAlignment="1" applyProtection="1">
      <alignment horizontal="right"/>
      <protection/>
    </xf>
    <xf numFmtId="3" fontId="5" fillId="22" borderId="86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Border="1" applyAlignment="1">
      <alignment horizontal="right" wrapText="1"/>
    </xf>
    <xf numFmtId="17" fontId="4" fillId="0" borderId="87" xfId="0" applyNumberFormat="1" applyFont="1" applyBorder="1" applyAlignment="1">
      <alignment vertical="top"/>
    </xf>
    <xf numFmtId="0" fontId="4" fillId="0" borderId="88" xfId="0" applyFont="1" applyBorder="1" applyAlignment="1">
      <alignment/>
    </xf>
    <xf numFmtId="0" fontId="4" fillId="0" borderId="89" xfId="0" applyFont="1" applyBorder="1" applyAlignment="1">
      <alignment/>
    </xf>
    <xf numFmtId="0" fontId="4" fillId="0" borderId="90" xfId="0" applyFont="1" applyBorder="1" applyAlignment="1">
      <alignment vertical="top"/>
    </xf>
    <xf numFmtId="0" fontId="4" fillId="0" borderId="91" xfId="0" applyFont="1" applyBorder="1" applyAlignment="1">
      <alignment/>
    </xf>
    <xf numFmtId="0" fontId="4" fillId="0" borderId="92" xfId="0" applyFont="1" applyBorder="1" applyAlignment="1">
      <alignment/>
    </xf>
    <xf numFmtId="0" fontId="4" fillId="0" borderId="87" xfId="0" applyFont="1" applyBorder="1" applyAlignment="1">
      <alignment vertical="top"/>
    </xf>
    <xf numFmtId="0" fontId="4" fillId="0" borderId="39" xfId="0" applyFont="1" applyBorder="1" applyAlignment="1">
      <alignment vertical="top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5" fillId="20" borderId="78" xfId="0" applyFont="1" applyFill="1" applyBorder="1" applyAlignment="1">
      <alignment vertical="top" wrapText="1"/>
    </xf>
    <xf numFmtId="0" fontId="4" fillId="20" borderId="10" xfId="0" applyFont="1" applyFill="1" applyBorder="1" applyAlignment="1">
      <alignment/>
    </xf>
    <xf numFmtId="0" fontId="4" fillId="20" borderId="37" xfId="0" applyFont="1" applyFill="1" applyBorder="1" applyAlignment="1">
      <alignment/>
    </xf>
    <xf numFmtId="3" fontId="5" fillId="20" borderId="10" xfId="0" applyNumberFormat="1" applyFont="1" applyFill="1" applyBorder="1" applyAlignment="1">
      <alignment horizontal="right" wrapText="1"/>
    </xf>
    <xf numFmtId="3" fontId="5" fillId="20" borderId="11" xfId="0" applyNumberFormat="1" applyFont="1" applyFill="1" applyBorder="1" applyAlignment="1">
      <alignment horizontal="right" wrapText="1"/>
    </xf>
    <xf numFmtId="1" fontId="5" fillId="20" borderId="11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0" fontId="5" fillId="4" borderId="93" xfId="0" applyFont="1" applyFill="1" applyBorder="1" applyAlignment="1">
      <alignment horizontal="center" wrapText="1"/>
    </xf>
    <xf numFmtId="3" fontId="4" fillId="0" borderId="94" xfId="0" applyNumberFormat="1" applyFont="1" applyBorder="1" applyAlignment="1" applyProtection="1">
      <alignment horizontal="right"/>
      <protection/>
    </xf>
    <xf numFmtId="3" fontId="4" fillId="0" borderId="95" xfId="0" applyNumberFormat="1" applyFont="1" applyBorder="1" applyAlignment="1" applyProtection="1">
      <alignment horizontal="right"/>
      <protection/>
    </xf>
    <xf numFmtId="3" fontId="4" fillId="0" borderId="96" xfId="0" applyNumberFormat="1" applyFont="1" applyBorder="1" applyAlignment="1" applyProtection="1">
      <alignment horizontal="right"/>
      <protection/>
    </xf>
    <xf numFmtId="0" fontId="4" fillId="20" borderId="40" xfId="0" applyFont="1" applyFill="1" applyBorder="1" applyAlignment="1">
      <alignment/>
    </xf>
    <xf numFmtId="0" fontId="4" fillId="20" borderId="41" xfId="0" applyFont="1" applyFill="1" applyBorder="1" applyAlignment="1">
      <alignment/>
    </xf>
    <xf numFmtId="3" fontId="5" fillId="20" borderId="40" xfId="0" applyNumberFormat="1" applyFont="1" applyFill="1" applyBorder="1" applyAlignment="1">
      <alignment horizontal="right" wrapText="1"/>
    </xf>
    <xf numFmtId="3" fontId="5" fillId="20" borderId="96" xfId="0" applyNumberFormat="1" applyFont="1" applyFill="1" applyBorder="1" applyAlignment="1">
      <alignment horizontal="right" wrapText="1"/>
    </xf>
    <xf numFmtId="1" fontId="5" fillId="20" borderId="96" xfId="0" applyNumberFormat="1" applyFont="1" applyFill="1" applyBorder="1" applyAlignment="1">
      <alignment horizontal="right" wrapText="1"/>
    </xf>
    <xf numFmtId="0" fontId="5" fillId="4" borderId="39" xfId="0" applyFont="1" applyFill="1" applyBorder="1" applyAlignment="1">
      <alignment vertical="top" wrapText="1"/>
    </xf>
    <xf numFmtId="0" fontId="4" fillId="4" borderId="40" xfId="0" applyFont="1" applyFill="1" applyBorder="1" applyAlignment="1">
      <alignment/>
    </xf>
    <xf numFmtId="0" fontId="4" fillId="4" borderId="41" xfId="0" applyFont="1" applyFill="1" applyBorder="1" applyAlignment="1">
      <alignment/>
    </xf>
    <xf numFmtId="3" fontId="5" fillId="22" borderId="94" xfId="0" applyNumberFormat="1" applyFont="1" applyFill="1" applyBorder="1" applyAlignment="1">
      <alignment horizontal="right" wrapText="1"/>
    </xf>
    <xf numFmtId="0" fontId="4" fillId="0" borderId="97" xfId="0" applyFont="1" applyBorder="1" applyAlignment="1">
      <alignment/>
    </xf>
    <xf numFmtId="0" fontId="4" fillId="0" borderId="98" xfId="0" applyFont="1" applyBorder="1" applyAlignment="1">
      <alignment/>
    </xf>
    <xf numFmtId="15" fontId="1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Border="1" applyAlignment="1">
      <alignment horizontal="centerContinuous"/>
    </xf>
    <xf numFmtId="0" fontId="7" fillId="24" borderId="63" xfId="0" applyFont="1" applyFill="1" applyBorder="1" applyAlignment="1">
      <alignment horizontal="left"/>
    </xf>
    <xf numFmtId="0" fontId="7" fillId="24" borderId="99" xfId="0" applyFont="1" applyFill="1" applyBorder="1" applyAlignment="1">
      <alignment horizontal="centerContinuous"/>
    </xf>
    <xf numFmtId="0" fontId="7" fillId="24" borderId="72" xfId="0" applyFont="1" applyFill="1" applyBorder="1" applyAlignment="1">
      <alignment horizontal="centerContinuous"/>
    </xf>
    <xf numFmtId="0" fontId="5" fillId="20" borderId="19" xfId="57" applyFont="1" applyFill="1" applyBorder="1" applyAlignment="1">
      <alignment horizontal="right" wrapText="1"/>
      <protection/>
    </xf>
    <xf numFmtId="0" fontId="5" fillId="20" borderId="64" xfId="57" applyFont="1" applyFill="1" applyBorder="1" applyAlignment="1">
      <alignment horizontal="right" wrapText="1"/>
      <protection/>
    </xf>
    <xf numFmtId="0" fontId="5" fillId="20" borderId="65" xfId="57" applyFont="1" applyFill="1" applyBorder="1" applyAlignment="1">
      <alignment horizontal="right" wrapText="1"/>
      <protection/>
    </xf>
    <xf numFmtId="0" fontId="4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37" fillId="0" borderId="0" xfId="57" applyFont="1" applyFill="1" applyBorder="1" applyAlignment="1">
      <alignment horizontal="right" wrapText="1"/>
      <protection/>
    </xf>
    <xf numFmtId="0" fontId="37" fillId="0" borderId="0" xfId="57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3" fontId="5" fillId="22" borderId="100" xfId="57" applyNumberFormat="1" applyFont="1" applyFill="1" applyBorder="1" applyAlignment="1">
      <alignment horizontal="right"/>
      <protection/>
    </xf>
    <xf numFmtId="3" fontId="4" fillId="0" borderId="11" xfId="57" applyNumberFormat="1" applyFont="1" applyFill="1" applyBorder="1" applyAlignment="1">
      <alignment horizontal="right"/>
      <protection/>
    </xf>
    <xf numFmtId="3" fontId="4" fillId="0" borderId="12" xfId="57" applyNumberFormat="1" applyFont="1" applyFill="1" applyBorder="1" applyAlignment="1">
      <alignment horizontal="right"/>
      <protection/>
    </xf>
    <xf numFmtId="3" fontId="5" fillId="20" borderId="38" xfId="57" applyNumberFormat="1" applyFont="1" applyFill="1" applyBorder="1" applyAlignment="1">
      <alignment horizontal="right" vertical="top" wrapText="1"/>
      <protection/>
    </xf>
    <xf numFmtId="3" fontId="5" fillId="20" borderId="34" xfId="57" applyNumberFormat="1" applyFont="1" applyFill="1" applyBorder="1">
      <alignment/>
      <protection/>
    </xf>
    <xf numFmtId="3" fontId="5" fillId="20" borderId="69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>
      <alignment/>
      <protection/>
    </xf>
    <xf numFmtId="0" fontId="7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 horizontal="centerContinuous"/>
    </xf>
    <xf numFmtId="3" fontId="37" fillId="0" borderId="11" xfId="57" applyNumberFormat="1" applyFont="1" applyFill="1" applyBorder="1" applyAlignment="1">
      <alignment horizontal="right"/>
      <protection/>
    </xf>
    <xf numFmtId="3" fontId="37" fillId="0" borderId="12" xfId="57" applyNumberFormat="1" applyFont="1" applyFill="1" applyBorder="1" applyAlignment="1">
      <alignment horizontal="right"/>
      <protection/>
    </xf>
    <xf numFmtId="0" fontId="5" fillId="20" borderId="19" xfId="57" applyFont="1" applyFill="1" applyBorder="1" applyAlignment="1">
      <alignment horizontal="right"/>
      <protection/>
    </xf>
    <xf numFmtId="0" fontId="5" fillId="20" borderId="64" xfId="57" applyFont="1" applyFill="1" applyBorder="1" applyAlignment="1">
      <alignment horizontal="right"/>
      <protection/>
    </xf>
    <xf numFmtId="0" fontId="5" fillId="20" borderId="65" xfId="57" applyFont="1" applyFill="1" applyBorder="1" applyAlignment="1">
      <alignment horizontal="right"/>
      <protection/>
    </xf>
    <xf numFmtId="3" fontId="5" fillId="22" borderId="100" xfId="57" applyNumberFormat="1" applyFont="1" applyFill="1" applyBorder="1">
      <alignment/>
      <protection/>
    </xf>
    <xf numFmtId="3" fontId="4" fillId="0" borderId="11" xfId="57" applyNumberFormat="1" applyFont="1" applyFill="1" applyBorder="1">
      <alignment/>
      <protection/>
    </xf>
    <xf numFmtId="3" fontId="4" fillId="0" borderId="12" xfId="57" applyNumberFormat="1" applyFont="1" applyFill="1" applyBorder="1">
      <alignment/>
      <protection/>
    </xf>
    <xf numFmtId="3" fontId="4" fillId="0" borderId="49" xfId="57" applyNumberFormat="1" applyFont="1" applyFill="1" applyBorder="1">
      <alignment/>
      <protection/>
    </xf>
    <xf numFmtId="3" fontId="5" fillId="20" borderId="38" xfId="57" applyNumberFormat="1" applyFont="1" applyFill="1" applyBorder="1" applyAlignment="1">
      <alignment horizontal="right"/>
      <protection/>
    </xf>
    <xf numFmtId="3" fontId="5" fillId="20" borderId="69" xfId="57" applyNumberFormat="1" applyFont="1" applyFill="1" applyBorder="1">
      <alignment/>
      <protection/>
    </xf>
    <xf numFmtId="0" fontId="10" fillId="24" borderId="13" xfId="0" applyFont="1" applyFill="1" applyBorder="1" applyAlignment="1">
      <alignment horizontal="left"/>
    </xf>
    <xf numFmtId="3" fontId="5" fillId="22" borderId="48" xfId="57" applyNumberFormat="1" applyFont="1" applyFill="1" applyBorder="1">
      <alignment/>
      <protection/>
    </xf>
    <xf numFmtId="3" fontId="4" fillId="26" borderId="101" xfId="0" applyNumberFormat="1" applyFont="1" applyFill="1" applyBorder="1" applyAlignment="1" applyProtection="1">
      <alignment horizontal="right"/>
      <protection/>
    </xf>
    <xf numFmtId="3" fontId="4" fillId="0" borderId="101" xfId="0" applyNumberFormat="1" applyFont="1" applyBorder="1" applyAlignment="1" applyProtection="1">
      <alignment horizontal="right"/>
      <protection/>
    </xf>
    <xf numFmtId="3" fontId="4" fillId="27" borderId="101" xfId="0" applyNumberFormat="1" applyFont="1" applyFill="1" applyBorder="1" applyAlignment="1" applyProtection="1">
      <alignment horizontal="right"/>
      <protection/>
    </xf>
    <xf numFmtId="0" fontId="5" fillId="20" borderId="72" xfId="57" applyFont="1" applyFill="1" applyBorder="1" applyAlignment="1">
      <alignment horizontal="right"/>
      <protection/>
    </xf>
    <xf numFmtId="3" fontId="4" fillId="0" borderId="102" xfId="57" applyNumberFormat="1" applyFont="1" applyFill="1" applyBorder="1">
      <alignment/>
      <protection/>
    </xf>
    <xf numFmtId="3" fontId="5" fillId="20" borderId="103" xfId="57" applyNumberFormat="1" applyFont="1" applyFill="1" applyBorder="1">
      <alignment/>
      <protection/>
    </xf>
    <xf numFmtId="1" fontId="4" fillId="0" borderId="0" xfId="0" applyNumberFormat="1" applyFont="1" applyAlignment="1">
      <alignment/>
    </xf>
    <xf numFmtId="3" fontId="5" fillId="20" borderId="10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/>
    </xf>
    <xf numFmtId="3" fontId="7" fillId="26" borderId="101" xfId="0" applyNumberFormat="1" applyFont="1" applyFill="1" applyBorder="1" applyAlignment="1" applyProtection="1">
      <alignment horizontal="right"/>
      <protection/>
    </xf>
    <xf numFmtId="0" fontId="5" fillId="4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35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4" fillId="0" borderId="4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5" fillId="4" borderId="11" xfId="0" applyFont="1" applyFill="1" applyBorder="1" applyAlignment="1">
      <alignment horizontal="right" wrapText="1"/>
    </xf>
    <xf numFmtId="0" fontId="4" fillId="0" borderId="39" xfId="0" applyFont="1" applyFill="1" applyBorder="1" applyAlignment="1">
      <alignment horizontal="centerContinuous" vertical="center" wrapText="1"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5" fillId="7" borderId="100" xfId="0" applyFont="1" applyFill="1" applyBorder="1" applyAlignment="1">
      <alignment wrapText="1"/>
    </xf>
    <xf numFmtId="0" fontId="7" fillId="24" borderId="104" xfId="0" applyFont="1" applyFill="1" applyBorder="1" applyAlignment="1">
      <alignment/>
    </xf>
    <xf numFmtId="0" fontId="10" fillId="25" borderId="105" xfId="0" applyFont="1" applyFill="1" applyBorder="1" applyAlignment="1">
      <alignment horizontal="centerContinuous"/>
    </xf>
    <xf numFmtId="0" fontId="5" fillId="7" borderId="12" xfId="0" applyFont="1" applyFill="1" applyBorder="1" applyAlignment="1">
      <alignment wrapText="1"/>
    </xf>
    <xf numFmtId="41" fontId="4" fillId="0" borderId="73" xfId="0" applyNumberFormat="1" applyFont="1" applyBorder="1" applyAlignment="1">
      <alignment/>
    </xf>
    <xf numFmtId="3" fontId="4" fillId="20" borderId="106" xfId="0" applyNumberFormat="1" applyFont="1" applyFill="1" applyBorder="1" applyAlignment="1">
      <alignment/>
    </xf>
    <xf numFmtId="3" fontId="4" fillId="20" borderId="34" xfId="0" applyNumberFormat="1" applyFont="1" applyFill="1" applyBorder="1" applyAlignment="1">
      <alignment/>
    </xf>
    <xf numFmtId="3" fontId="4" fillId="20" borderId="69" xfId="0" applyNumberFormat="1" applyFont="1" applyFill="1" applyBorder="1" applyAlignment="1">
      <alignment/>
    </xf>
    <xf numFmtId="0" fontId="5" fillId="20" borderId="11" xfId="0" applyFont="1" applyFill="1" applyBorder="1" applyAlignment="1">
      <alignment horizontal="left"/>
    </xf>
    <xf numFmtId="0" fontId="4" fillId="0" borderId="79" xfId="0" applyFont="1" applyFill="1" applyBorder="1" applyAlignment="1">
      <alignment horizontal="centerContinuous" vertical="center" wrapText="1"/>
    </xf>
    <xf numFmtId="0" fontId="4" fillId="0" borderId="79" xfId="0" applyFont="1" applyBorder="1" applyAlignment="1">
      <alignment horizontal="centerContinuous" vertical="center"/>
    </xf>
    <xf numFmtId="0" fontId="10" fillId="24" borderId="78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37" xfId="0" applyFont="1" applyFill="1" applyBorder="1" applyAlignment="1">
      <alignment/>
    </xf>
    <xf numFmtId="0" fontId="6" fillId="24" borderId="78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left"/>
    </xf>
    <xf numFmtId="41" fontId="8" fillId="24" borderId="10" xfId="0" applyNumberFormat="1" applyFont="1" applyFill="1" applyBorder="1" applyAlignment="1">
      <alignment horizontal="left"/>
    </xf>
    <xf numFmtId="0" fontId="7" fillId="24" borderId="37" xfId="0" applyFont="1" applyFill="1" applyBorder="1" applyAlignment="1">
      <alignment horizontal="left"/>
    </xf>
    <xf numFmtId="17" fontId="4" fillId="0" borderId="107" xfId="0" applyNumberFormat="1" applyFont="1" applyBorder="1" applyAlignment="1" quotePrefix="1">
      <alignment vertical="top" wrapText="1"/>
    </xf>
    <xf numFmtId="177" fontId="4" fillId="0" borderId="26" xfId="0" applyNumberFormat="1" applyFont="1" applyBorder="1" applyAlignment="1">
      <alignment horizontal="right" wrapText="1"/>
    </xf>
    <xf numFmtId="0" fontId="4" fillId="0" borderId="107" xfId="0" applyFont="1" applyBorder="1" applyAlignment="1">
      <alignment vertical="top" wrapText="1"/>
    </xf>
    <xf numFmtId="0" fontId="40" fillId="0" borderId="11" xfId="0" applyFont="1" applyBorder="1" applyAlignment="1">
      <alignment horizontal="center"/>
    </xf>
    <xf numFmtId="1" fontId="4" fillId="0" borderId="22" xfId="0" applyNumberFormat="1" applyFont="1" applyBorder="1" applyAlignment="1">
      <alignment horizontal="right" wrapText="1"/>
    </xf>
    <xf numFmtId="1" fontId="4" fillId="0" borderId="25" xfId="0" applyNumberFormat="1" applyFont="1" applyBorder="1" applyAlignment="1">
      <alignment horizontal="right" wrapText="1"/>
    </xf>
    <xf numFmtId="1" fontId="4" fillId="0" borderId="28" xfId="0" applyNumberFormat="1" applyFont="1" applyBorder="1" applyAlignment="1">
      <alignment horizontal="right" wrapText="1"/>
    </xf>
    <xf numFmtId="3" fontId="41" fillId="0" borderId="11" xfId="0" applyNumberFormat="1" applyFont="1" applyBorder="1" applyAlignment="1">
      <alignment/>
    </xf>
    <xf numFmtId="184" fontId="4" fillId="0" borderId="73" xfId="0" applyNumberFormat="1" applyFont="1" applyBorder="1" applyAlignment="1">
      <alignment/>
    </xf>
    <xf numFmtId="1" fontId="4" fillId="0" borderId="79" xfId="0" applyNumberFormat="1" applyFont="1" applyFill="1" applyBorder="1" applyAlignment="1" applyProtection="1">
      <alignment/>
      <protection locked="0"/>
    </xf>
    <xf numFmtId="1" fontId="4" fillId="0" borderId="108" xfId="0" applyNumberFormat="1" applyFont="1" applyFill="1" applyBorder="1" applyAlignment="1" applyProtection="1">
      <alignment/>
      <protection locked="0"/>
    </xf>
    <xf numFmtId="1" fontId="4" fillId="0" borderId="109" xfId="0" applyNumberFormat="1" applyFont="1" applyBorder="1" applyAlignment="1">
      <alignment horizontal="right"/>
    </xf>
    <xf numFmtId="1" fontId="4" fillId="0" borderId="110" xfId="0" applyNumberFormat="1" applyFont="1" applyBorder="1" applyAlignment="1">
      <alignment horizontal="right"/>
    </xf>
    <xf numFmtId="1" fontId="4" fillId="0" borderId="79" xfId="0" applyNumberFormat="1" applyFont="1" applyFill="1" applyBorder="1" applyAlignment="1" applyProtection="1">
      <alignment horizontal="right"/>
      <protection locked="0"/>
    </xf>
    <xf numFmtId="1" fontId="4" fillId="0" borderId="108" xfId="0" applyNumberFormat="1" applyFont="1" applyFill="1" applyBorder="1" applyAlignment="1" applyProtection="1">
      <alignment horizontal="right"/>
      <protection locked="0"/>
    </xf>
    <xf numFmtId="1" fontId="4" fillId="0" borderId="81" xfId="0" applyNumberFormat="1" applyFont="1" applyBorder="1" applyAlignment="1">
      <alignment horizontal="right"/>
    </xf>
    <xf numFmtId="1" fontId="4" fillId="0" borderId="60" xfId="0" applyNumberFormat="1" applyFont="1" applyBorder="1" applyAlignment="1">
      <alignment horizontal="right"/>
    </xf>
    <xf numFmtId="1" fontId="5" fillId="22" borderId="11" xfId="0" applyNumberFormat="1" applyFont="1" applyFill="1" applyBorder="1" applyAlignment="1">
      <alignment/>
    </xf>
    <xf numFmtId="1" fontId="5" fillId="22" borderId="12" xfId="0" applyNumberFormat="1" applyFont="1" applyFill="1" applyBorder="1" applyAlignment="1">
      <alignment/>
    </xf>
    <xf numFmtId="1" fontId="5" fillId="22" borderId="37" xfId="0" applyNumberFormat="1" applyFont="1" applyFill="1" applyBorder="1" applyAlignment="1">
      <alignment horizontal="right"/>
    </xf>
    <xf numFmtId="1" fontId="5" fillId="22" borderId="11" xfId="0" applyNumberFormat="1" applyFont="1" applyFill="1" applyBorder="1" applyAlignment="1">
      <alignment horizontal="right"/>
    </xf>
    <xf numFmtId="184" fontId="5" fillId="0" borderId="11" xfId="0" applyNumberFormat="1" applyFont="1" applyFill="1" applyBorder="1" applyAlignment="1">
      <alignment horizontal="right" wrapText="1"/>
    </xf>
    <xf numFmtId="184" fontId="4" fillId="0" borderId="35" xfId="0" applyNumberFormat="1" applyFont="1" applyFill="1" applyBorder="1" applyAlignment="1">
      <alignment horizontal="right" wrapText="1"/>
    </xf>
    <xf numFmtId="184" fontId="4" fillId="0" borderId="35" xfId="0" applyNumberFormat="1" applyFont="1" applyFill="1" applyBorder="1" applyAlignment="1">
      <alignment horizontal="right"/>
    </xf>
    <xf numFmtId="184" fontId="4" fillId="22" borderId="35" xfId="0" applyNumberFormat="1" applyFont="1" applyFill="1" applyBorder="1" applyAlignment="1">
      <alignment horizontal="right"/>
    </xf>
    <xf numFmtId="184" fontId="4" fillId="0" borderId="44" xfId="0" applyNumberFormat="1" applyFont="1" applyFill="1" applyBorder="1" applyAlignment="1">
      <alignment horizontal="right" wrapText="1"/>
    </xf>
    <xf numFmtId="184" fontId="4" fillId="0" borderId="44" xfId="0" applyNumberFormat="1" applyFont="1" applyFill="1" applyBorder="1" applyAlignment="1">
      <alignment horizontal="right"/>
    </xf>
    <xf numFmtId="184" fontId="4" fillId="22" borderId="44" xfId="0" applyNumberFormat="1" applyFont="1" applyFill="1" applyBorder="1" applyAlignment="1">
      <alignment horizontal="right"/>
    </xf>
    <xf numFmtId="184" fontId="5" fillId="20" borderId="11" xfId="0" applyNumberFormat="1" applyFont="1" applyFill="1" applyBorder="1" applyAlignment="1">
      <alignment horizontal="right"/>
    </xf>
    <xf numFmtId="3" fontId="37" fillId="0" borderId="11" xfId="57" applyNumberFormat="1" applyFont="1" applyFill="1" applyBorder="1" applyAlignment="1">
      <alignment horizontal="center"/>
      <protection/>
    </xf>
    <xf numFmtId="0" fontId="5" fillId="20" borderId="71" xfId="0" applyFont="1" applyFill="1" applyBorder="1" applyAlignment="1">
      <alignment horizontal="center" vertical="top" wrapText="1"/>
    </xf>
    <xf numFmtId="0" fontId="5" fillId="20" borderId="99" xfId="0" applyFont="1" applyFill="1" applyBorder="1" applyAlignment="1">
      <alignment horizontal="center" vertical="top" wrapText="1"/>
    </xf>
    <xf numFmtId="0" fontId="5" fillId="20" borderId="70" xfId="0" applyFont="1" applyFill="1" applyBorder="1" applyAlignment="1">
      <alignment horizontal="center" vertical="top" wrapText="1"/>
    </xf>
    <xf numFmtId="0" fontId="5" fillId="20" borderId="72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4" fillId="20" borderId="0" xfId="0" applyNumberFormat="1" applyFont="1" applyFill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uly, 2011 monthly statistic rpt Kebribeyah cam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>
                <c:ptCount val="5"/>
                <c:pt idx="0">
                  <c:v>Aw Barre Camp</c:v>
                </c:pt>
                <c:pt idx="1">
                  <c:v>Kebribeyah Camp</c:v>
                </c:pt>
                <c:pt idx="2">
                  <c:v>Sheder Camp</c:v>
                </c:pt>
                <c:pt idx="3">
                  <c:v>JIJIGA Transit centre</c:v>
                </c:pt>
                <c:pt idx="4">
                  <c:v>Reception Centre*</c:v>
                </c:pt>
              </c:strCache>
            </c:strRef>
          </c:cat>
          <c:val>
            <c:numRef>
              <c:f>('General Stat'!$C$24:$C$26,'General Stat'!$C$28:$C$29)</c:f>
              <c:numCache>
                <c:ptCount val="5"/>
                <c:pt idx="0">
                  <c:v>2291</c:v>
                </c:pt>
                <c:pt idx="1">
                  <c:v>2207</c:v>
                </c:pt>
                <c:pt idx="2">
                  <c:v>2610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>
                <c:ptCount val="5"/>
                <c:pt idx="0">
                  <c:v>Aw Barre Camp</c:v>
                </c:pt>
                <c:pt idx="1">
                  <c:v>Kebribeyah Camp</c:v>
                </c:pt>
                <c:pt idx="2">
                  <c:v>Sheder Camp</c:v>
                </c:pt>
                <c:pt idx="3">
                  <c:v>JIJIGA Transit centre</c:v>
                </c:pt>
                <c:pt idx="4">
                  <c:v>Reception Centre*</c:v>
                </c:pt>
              </c:strCache>
            </c:strRef>
          </c:cat>
          <c:val>
            <c:numRef>
              <c:f>('General Stat'!$D$24:$D$26,'General Stat'!$D$28:$D$29)</c:f>
              <c:numCache>
                <c:ptCount val="5"/>
                <c:pt idx="0">
                  <c:v>13509</c:v>
                </c:pt>
                <c:pt idx="1">
                  <c:v>16305</c:v>
                </c:pt>
                <c:pt idx="2">
                  <c:v>11497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5191866"/>
        <c:axId val="26964747"/>
      </c:barChart>
      <c:catAx>
        <c:axId val="55191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6964747"/>
        <c:crosses val="autoZero"/>
        <c:auto val="1"/>
        <c:lblOffset val="100"/>
        <c:noMultiLvlLbl val="0"/>
      </c:catAx>
      <c:valAx>
        <c:axId val="269647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91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1207</c:v>
                </c:pt>
                <c:pt idx="1">
                  <c:v>2298</c:v>
                </c:pt>
                <c:pt idx="2">
                  <c:v>1143</c:v>
                </c:pt>
                <c:pt idx="3">
                  <c:v>3097</c:v>
                </c:pt>
                <c:pt idx="4">
                  <c:v>269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1202</c:v>
                </c:pt>
                <c:pt idx="1">
                  <c:v>2278</c:v>
                </c:pt>
                <c:pt idx="2">
                  <c:v>1097</c:v>
                </c:pt>
                <c:pt idx="3">
                  <c:v>3507</c:v>
                </c:pt>
                <c:pt idx="4">
                  <c:v>207</c:v>
                </c:pt>
              </c:numCache>
            </c:numRef>
          </c:val>
        </c:ser>
        <c:axId val="12238132"/>
        <c:axId val="43034325"/>
      </c:barChart>
      <c:catAx>
        <c:axId val="1223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34325"/>
        <c:crosses val="autoZero"/>
        <c:auto val="1"/>
        <c:lblOffset val="100"/>
        <c:noMultiLvlLbl val="0"/>
      </c:catAx>
      <c:valAx>
        <c:axId val="430343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38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4210264"/>
        <c:axId val="18130329"/>
      </c:barChart>
      <c:catAx>
        <c:axId val="54210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30329"/>
        <c:crosses val="autoZero"/>
        <c:auto val="1"/>
        <c:lblOffset val="100"/>
        <c:noMultiLvlLbl val="0"/>
      </c:catAx>
      <c:valAx>
        <c:axId val="181303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102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8955234"/>
        <c:axId val="59270515"/>
      </c:barChart>
      <c:catAx>
        <c:axId val="28955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70515"/>
        <c:crosses val="autoZero"/>
        <c:auto val="1"/>
        <c:lblOffset val="100"/>
        <c:noMultiLvlLbl val="0"/>
      </c:catAx>
      <c:valAx>
        <c:axId val="592705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552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3672588"/>
        <c:axId val="36182381"/>
      </c:barChart>
      <c:catAx>
        <c:axId val="63672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82381"/>
        <c:crosses val="autoZero"/>
        <c:auto val="1"/>
        <c:lblOffset val="100"/>
        <c:noMultiLvlLbl val="0"/>
      </c:catAx>
      <c:valAx>
        <c:axId val="361823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672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7205974"/>
        <c:axId val="45091719"/>
      </c:barChart>
      <c:catAx>
        <c:axId val="57205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91719"/>
        <c:crosses val="autoZero"/>
        <c:auto val="1"/>
        <c:lblOffset val="100"/>
        <c:noMultiLvlLbl val="0"/>
      </c:catAx>
      <c:valAx>
        <c:axId val="450917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05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172288"/>
        <c:axId val="28550593"/>
      </c:barChart>
      <c:catAx>
        <c:axId val="3172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50593"/>
        <c:crosses val="autoZero"/>
        <c:auto val="1"/>
        <c:lblOffset val="100"/>
        <c:noMultiLvlLbl val="0"/>
      </c:catAx>
      <c:valAx>
        <c:axId val="2855059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2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5628746"/>
        <c:axId val="30896667"/>
      </c:barChart>
      <c:catAx>
        <c:axId val="55628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96667"/>
        <c:crosses val="autoZero"/>
        <c:auto val="1"/>
        <c:lblOffset val="100"/>
        <c:noMultiLvlLbl val="0"/>
      </c:catAx>
      <c:valAx>
        <c:axId val="308966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28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9634548"/>
        <c:axId val="19602069"/>
      </c:barChart>
      <c:catAx>
        <c:axId val="963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02069"/>
        <c:crosses val="autoZero"/>
        <c:auto val="1"/>
        <c:lblOffset val="100"/>
        <c:noMultiLvlLbl val="0"/>
      </c:catAx>
      <c:valAx>
        <c:axId val="196020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34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2200894"/>
        <c:axId val="44263727"/>
      </c:barChart>
      <c:catAx>
        <c:axId val="42200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63727"/>
        <c:crosses val="autoZero"/>
        <c:auto val="1"/>
        <c:lblOffset val="100"/>
        <c:noMultiLvlLbl val="0"/>
      </c:catAx>
      <c:valAx>
        <c:axId val="442637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00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2829224"/>
        <c:axId val="28592105"/>
      </c:barChart>
      <c:catAx>
        <c:axId val="62829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92105"/>
        <c:crosses val="autoZero"/>
        <c:auto val="1"/>
        <c:lblOffset val="100"/>
        <c:noMultiLvlLbl val="0"/>
      </c:catAx>
      <c:valAx>
        <c:axId val="285921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29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6002354"/>
        <c:axId val="34259139"/>
      </c:barChart>
      <c:catAx>
        <c:axId val="5600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59139"/>
        <c:crosses val="autoZero"/>
        <c:auto val="1"/>
        <c:lblOffset val="100"/>
        <c:noMultiLvlLbl val="0"/>
      </c:catAx>
      <c:valAx>
        <c:axId val="342591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02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51764606"/>
        <c:axId val="63228271"/>
      </c:barChart>
      <c:catAx>
        <c:axId val="51764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28271"/>
        <c:crosses val="autoZero"/>
        <c:auto val="1"/>
        <c:lblOffset val="100"/>
        <c:noMultiLvlLbl val="0"/>
      </c:catAx>
      <c:valAx>
        <c:axId val="632282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64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9896796"/>
        <c:axId val="23526845"/>
      </c:barChart>
      <c:catAx>
        <c:axId val="39896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26845"/>
        <c:crosses val="autoZero"/>
        <c:auto val="1"/>
        <c:lblOffset val="100"/>
        <c:noMultiLvlLbl val="0"/>
      </c:catAx>
      <c:valAx>
        <c:axId val="235268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96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0415014"/>
        <c:axId val="26626263"/>
      </c:barChart>
      <c:catAx>
        <c:axId val="10415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26263"/>
        <c:crosses val="autoZero"/>
        <c:auto val="1"/>
        <c:lblOffset val="100"/>
        <c:noMultiLvlLbl val="0"/>
      </c:catAx>
      <c:valAx>
        <c:axId val="266262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4150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8309776"/>
        <c:axId val="9243665"/>
      </c:barChart>
      <c:catAx>
        <c:axId val="38309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43665"/>
        <c:crosses val="autoZero"/>
        <c:auto val="1"/>
        <c:lblOffset val="100"/>
        <c:noMultiLvlLbl val="0"/>
      </c:catAx>
      <c:valAx>
        <c:axId val="92436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09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6084122"/>
        <c:axId val="10539371"/>
      </c:barChart>
      <c:catAx>
        <c:axId val="16084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39371"/>
        <c:crosses val="autoZero"/>
        <c:auto val="1"/>
        <c:lblOffset val="100"/>
        <c:noMultiLvlLbl val="0"/>
      </c:catAx>
      <c:valAx>
        <c:axId val="105393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84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7745476"/>
        <c:axId val="48382693"/>
      </c:barChart>
      <c:catAx>
        <c:axId val="27745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82693"/>
        <c:crosses val="autoZero"/>
        <c:auto val="1"/>
        <c:lblOffset val="100"/>
        <c:noMultiLvlLbl val="0"/>
      </c:catAx>
      <c:valAx>
        <c:axId val="483826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745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2791054"/>
        <c:axId val="26684031"/>
      </c:barChart>
      <c:catAx>
        <c:axId val="32791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84031"/>
        <c:crosses val="autoZero"/>
        <c:auto val="1"/>
        <c:lblOffset val="100"/>
        <c:noMultiLvlLbl val="0"/>
      </c:catAx>
      <c:valAx>
        <c:axId val="266840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91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8829688"/>
        <c:axId val="13922873"/>
      </c:barChart>
      <c:catAx>
        <c:axId val="38829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22873"/>
        <c:crosses val="autoZero"/>
        <c:auto val="1"/>
        <c:lblOffset val="100"/>
        <c:noMultiLvlLbl val="0"/>
      </c:catAx>
      <c:valAx>
        <c:axId val="139228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29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8196994"/>
        <c:axId val="54010899"/>
      </c:barChart>
      <c:catAx>
        <c:axId val="58196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10899"/>
        <c:crosses val="autoZero"/>
        <c:auto val="1"/>
        <c:lblOffset val="100"/>
        <c:noMultiLvlLbl val="0"/>
      </c:catAx>
      <c:valAx>
        <c:axId val="540108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196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6336044"/>
        <c:axId val="12806669"/>
      </c:barChart>
      <c:catAx>
        <c:axId val="16336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06669"/>
        <c:crosses val="autoZero"/>
        <c:auto val="1"/>
        <c:lblOffset val="100"/>
        <c:noMultiLvlLbl val="0"/>
      </c:catAx>
      <c:valAx>
        <c:axId val="128066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336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>
                <c:ptCount val="8"/>
                <c:pt idx="0">
                  <c:v>Child/adolescent at risk*</c:v>
                </c:pt>
                <c:pt idx="1">
                  <c:v>Woman at risk**</c:v>
                </c:pt>
                <c:pt idx="2">
                  <c:v>Serious medical Condition</c:v>
                </c:pt>
                <c:pt idx="3">
                  <c:v>Legal Protection needs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Needs'!$D$7:$D$14</c:f>
              <c:numCache>
                <c:ptCount val="8"/>
                <c:pt idx="0">
                  <c:v>4348</c:v>
                </c:pt>
                <c:pt idx="1">
                  <c:v>0</c:v>
                </c:pt>
                <c:pt idx="2">
                  <c:v>1433</c:v>
                </c:pt>
                <c:pt idx="3">
                  <c:v>779</c:v>
                </c:pt>
                <c:pt idx="4">
                  <c:v>63</c:v>
                </c:pt>
                <c:pt idx="5">
                  <c:v>1032</c:v>
                </c:pt>
                <c:pt idx="6">
                  <c:v>508</c:v>
                </c:pt>
                <c:pt idx="7">
                  <c:v>213</c:v>
                </c:pt>
              </c:numCache>
            </c:numRef>
          </c:val>
        </c:ser>
        <c:ser>
          <c:idx val="1"/>
          <c:order val="1"/>
          <c:tx>
            <c:strRef>
              <c:f>'Specific Needs'!$E$6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>
                <c:ptCount val="8"/>
                <c:pt idx="0">
                  <c:v>Child/adolescent at risk*</c:v>
                </c:pt>
                <c:pt idx="1">
                  <c:v>Woman at risk**</c:v>
                </c:pt>
                <c:pt idx="2">
                  <c:v>Serious medical Condition</c:v>
                </c:pt>
                <c:pt idx="3">
                  <c:v>Legal Protection needs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Needs'!$E$7:$E$14</c:f>
              <c:numCache>
                <c:ptCount val="8"/>
                <c:pt idx="0">
                  <c:v>4558</c:v>
                </c:pt>
                <c:pt idx="1">
                  <c:v>3166</c:v>
                </c:pt>
                <c:pt idx="2">
                  <c:v>2514</c:v>
                </c:pt>
                <c:pt idx="3">
                  <c:v>905</c:v>
                </c:pt>
                <c:pt idx="4">
                  <c:v>862</c:v>
                </c:pt>
                <c:pt idx="5">
                  <c:v>965</c:v>
                </c:pt>
                <c:pt idx="6">
                  <c:v>589</c:v>
                </c:pt>
                <c:pt idx="7">
                  <c:v>356</c:v>
                </c:pt>
              </c:numCache>
            </c:numRef>
          </c:val>
        </c:ser>
        <c:axId val="48151158"/>
        <c:axId val="30707239"/>
      </c:barChart>
      <c:catAx>
        <c:axId val="48151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07239"/>
        <c:crosses val="autoZero"/>
        <c:auto val="1"/>
        <c:lblOffset val="100"/>
        <c:noMultiLvlLbl val="0"/>
      </c:catAx>
      <c:valAx>
        <c:axId val="307072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151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32183528"/>
        <c:axId val="21216297"/>
      </c:barChart>
      <c:catAx>
        <c:axId val="32183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16297"/>
        <c:crosses val="autoZero"/>
        <c:auto val="1"/>
        <c:lblOffset val="100"/>
        <c:noMultiLvlLbl val="0"/>
      </c:catAx>
      <c:valAx>
        <c:axId val="2121629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83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Needs'!$D$38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Needs'!$D$39:$D$46</c:f>
              <c:numCache>
                <c:ptCount val="8"/>
                <c:pt idx="0">
                  <c:v>1861</c:v>
                </c:pt>
                <c:pt idx="2">
                  <c:v>379</c:v>
                </c:pt>
                <c:pt idx="3">
                  <c:v>163</c:v>
                </c:pt>
                <c:pt idx="4">
                  <c:v>25</c:v>
                </c:pt>
                <c:pt idx="5">
                  <c:v>279</c:v>
                </c:pt>
                <c:pt idx="6">
                  <c:v>129</c:v>
                </c:pt>
                <c:pt idx="7">
                  <c:v>53</c:v>
                </c:pt>
              </c:numCache>
            </c:numRef>
          </c:val>
        </c:ser>
        <c:ser>
          <c:idx val="1"/>
          <c:order val="1"/>
          <c:tx>
            <c:strRef>
              <c:f>'Specific Needs'!$E$38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Needs'!$E$39:$E$46</c:f>
              <c:numCache>
                <c:ptCount val="8"/>
                <c:pt idx="0">
                  <c:v>1918</c:v>
                </c:pt>
                <c:pt idx="1">
                  <c:v>1287</c:v>
                </c:pt>
                <c:pt idx="2">
                  <c:v>759</c:v>
                </c:pt>
                <c:pt idx="3">
                  <c:v>178</c:v>
                </c:pt>
                <c:pt idx="4">
                  <c:v>347</c:v>
                </c:pt>
                <c:pt idx="5">
                  <c:v>287</c:v>
                </c:pt>
                <c:pt idx="6">
                  <c:v>166</c:v>
                </c:pt>
                <c:pt idx="7">
                  <c:v>119</c:v>
                </c:pt>
              </c:numCache>
            </c:numRef>
          </c:val>
        </c:ser>
        <c:axId val="7929696"/>
        <c:axId val="4258401"/>
      </c:barChart>
      <c:catAx>
        <c:axId val="7929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58401"/>
        <c:crosses val="autoZero"/>
        <c:auto val="1"/>
        <c:lblOffset val="100"/>
        <c:noMultiLvlLbl val="0"/>
      </c:catAx>
      <c:valAx>
        <c:axId val="42584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296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Needs'!$D$70:$D$77</c:f>
              <c:numCache>
                <c:ptCount val="8"/>
                <c:pt idx="0">
                  <c:v>1071</c:v>
                </c:pt>
                <c:pt idx="2">
                  <c:v>544</c:v>
                </c:pt>
                <c:pt idx="3">
                  <c:v>85</c:v>
                </c:pt>
                <c:pt idx="4">
                  <c:v>3</c:v>
                </c:pt>
                <c:pt idx="5">
                  <c:v>334</c:v>
                </c:pt>
                <c:pt idx="6">
                  <c:v>157</c:v>
                </c:pt>
                <c:pt idx="7">
                  <c:v>120</c:v>
                </c:pt>
              </c:numCache>
            </c:numRef>
          </c:val>
        </c:ser>
        <c:ser>
          <c:idx val="1"/>
          <c:order val="1"/>
          <c:tx>
            <c:strRef>
              <c:f>'Specific Needs'!$E$69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Needs'!$E$70:$E$77</c:f>
              <c:numCache>
                <c:ptCount val="8"/>
                <c:pt idx="0">
                  <c:v>1235</c:v>
                </c:pt>
                <c:pt idx="1">
                  <c:v>494</c:v>
                </c:pt>
                <c:pt idx="2">
                  <c:v>838</c:v>
                </c:pt>
                <c:pt idx="3">
                  <c:v>134</c:v>
                </c:pt>
                <c:pt idx="4">
                  <c:v>40</c:v>
                </c:pt>
                <c:pt idx="5">
                  <c:v>285</c:v>
                </c:pt>
                <c:pt idx="6">
                  <c:v>161</c:v>
                </c:pt>
                <c:pt idx="7">
                  <c:v>136</c:v>
                </c:pt>
              </c:numCache>
            </c:numRef>
          </c:val>
        </c:ser>
        <c:axId val="38325610"/>
        <c:axId val="9386171"/>
      </c:barChart>
      <c:catAx>
        <c:axId val="38325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86171"/>
        <c:crosses val="autoZero"/>
        <c:auto val="1"/>
        <c:lblOffset val="100"/>
        <c:noMultiLvlLbl val="0"/>
      </c:catAx>
      <c:valAx>
        <c:axId val="93861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25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Needs'!$D$101:$D$108</c:f>
              <c:numCache>
                <c:ptCount val="8"/>
                <c:pt idx="0">
                  <c:v>1416</c:v>
                </c:pt>
                <c:pt idx="2">
                  <c:v>510</c:v>
                </c:pt>
                <c:pt idx="3">
                  <c:v>531</c:v>
                </c:pt>
                <c:pt idx="4">
                  <c:v>35</c:v>
                </c:pt>
                <c:pt idx="5">
                  <c:v>419</c:v>
                </c:pt>
                <c:pt idx="6">
                  <c:v>222</c:v>
                </c:pt>
                <c:pt idx="7">
                  <c:v>40</c:v>
                </c:pt>
              </c:numCache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Needs'!$E$101:$E$108</c:f>
              <c:numCache>
                <c:ptCount val="8"/>
                <c:pt idx="0">
                  <c:v>1405</c:v>
                </c:pt>
                <c:pt idx="1">
                  <c:v>1385</c:v>
                </c:pt>
                <c:pt idx="2">
                  <c:v>917</c:v>
                </c:pt>
                <c:pt idx="3">
                  <c:v>593</c:v>
                </c:pt>
                <c:pt idx="4">
                  <c:v>475</c:v>
                </c:pt>
                <c:pt idx="5">
                  <c:v>393</c:v>
                </c:pt>
                <c:pt idx="6">
                  <c:v>262</c:v>
                </c:pt>
                <c:pt idx="7">
                  <c:v>101</c:v>
                </c:pt>
              </c:numCache>
            </c:numRef>
          </c:val>
        </c:ser>
        <c:axId val="17366676"/>
        <c:axId val="22082357"/>
      </c:barChart>
      <c:catAx>
        <c:axId val="17366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82357"/>
        <c:crosses val="autoZero"/>
        <c:auto val="1"/>
        <c:lblOffset val="100"/>
        <c:noMultiLvlLbl val="0"/>
      </c:catAx>
      <c:valAx>
        <c:axId val="220823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66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4523486"/>
        <c:axId val="43840463"/>
      </c:barChart>
      <c:catAx>
        <c:axId val="64523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40463"/>
        <c:crosses val="autoZero"/>
        <c:auto val="1"/>
        <c:lblOffset val="100"/>
        <c:noMultiLvlLbl val="0"/>
      </c:catAx>
      <c:valAx>
        <c:axId val="43840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23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9019848"/>
        <c:axId val="61416585"/>
      </c:barChart>
      <c:catAx>
        <c:axId val="59019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16585"/>
        <c:crosses val="autoZero"/>
        <c:auto val="1"/>
        <c:lblOffset val="100"/>
        <c:noMultiLvlLbl val="0"/>
      </c:catAx>
      <c:valAx>
        <c:axId val="614165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19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5878354"/>
        <c:axId val="8687459"/>
      </c:barChart>
      <c:catAx>
        <c:axId val="1587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87459"/>
        <c:crosses val="autoZero"/>
        <c:auto val="1"/>
        <c:lblOffset val="100"/>
        <c:noMultiLvlLbl val="0"/>
      </c:catAx>
      <c:valAx>
        <c:axId val="86874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878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1078268"/>
        <c:axId val="32595549"/>
      </c:barChart>
      <c:catAx>
        <c:axId val="1107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95549"/>
        <c:crosses val="autoZero"/>
        <c:auto val="1"/>
        <c:lblOffset val="100"/>
        <c:noMultiLvlLbl val="0"/>
      </c:catAx>
      <c:valAx>
        <c:axId val="325955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78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4924486"/>
        <c:axId val="22993783"/>
      </c:barChart>
      <c:catAx>
        <c:axId val="24924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93783"/>
        <c:crosses val="autoZero"/>
        <c:auto val="1"/>
        <c:lblOffset val="100"/>
        <c:noMultiLvlLbl val="0"/>
      </c:catAx>
      <c:valAx>
        <c:axId val="22993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24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617456"/>
        <c:axId val="50557105"/>
      </c:barChart>
      <c:catAx>
        <c:axId val="5617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57105"/>
        <c:crosses val="autoZero"/>
        <c:auto val="1"/>
        <c:lblOffset val="100"/>
        <c:noMultiLvlLbl val="0"/>
      </c:catAx>
      <c:valAx>
        <c:axId val="505571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74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2360762"/>
        <c:axId val="1484811"/>
      </c:barChart>
      <c:catAx>
        <c:axId val="52360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4811"/>
        <c:crosses val="autoZero"/>
        <c:auto val="1"/>
        <c:lblOffset val="100"/>
        <c:noMultiLvlLbl val="0"/>
      </c:catAx>
      <c:valAx>
        <c:axId val="14848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60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56728946"/>
        <c:axId val="40798467"/>
      </c:barChart>
      <c:catAx>
        <c:axId val="56728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98467"/>
        <c:crosses val="autoZero"/>
        <c:auto val="1"/>
        <c:lblOffset val="100"/>
        <c:noMultiLvlLbl val="0"/>
      </c:catAx>
      <c:valAx>
        <c:axId val="407984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728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3363300"/>
        <c:axId val="53160837"/>
      </c:barChart>
      <c:catAx>
        <c:axId val="1336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60837"/>
        <c:crosses val="autoZero"/>
        <c:auto val="1"/>
        <c:lblOffset val="100"/>
        <c:noMultiLvlLbl val="0"/>
      </c:catAx>
      <c:valAx>
        <c:axId val="531608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63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8685486"/>
        <c:axId val="11060511"/>
      </c:barChart>
      <c:catAx>
        <c:axId val="8685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60511"/>
        <c:crosses val="autoZero"/>
        <c:auto val="1"/>
        <c:lblOffset val="100"/>
        <c:noMultiLvlLbl val="0"/>
      </c:catAx>
      <c:valAx>
        <c:axId val="110605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85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Needs'!$D$101:$D$108</c:f>
              <c:numCache>
                <c:ptCount val="8"/>
                <c:pt idx="0">
                  <c:v>1416</c:v>
                </c:pt>
                <c:pt idx="2">
                  <c:v>510</c:v>
                </c:pt>
                <c:pt idx="3">
                  <c:v>531</c:v>
                </c:pt>
                <c:pt idx="4">
                  <c:v>35</c:v>
                </c:pt>
                <c:pt idx="5">
                  <c:v>419</c:v>
                </c:pt>
                <c:pt idx="6">
                  <c:v>222</c:v>
                </c:pt>
                <c:pt idx="7">
                  <c:v>40</c:v>
                </c:pt>
              </c:numCache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Needs'!$E$101:$E$108</c:f>
              <c:numCache>
                <c:ptCount val="8"/>
                <c:pt idx="0">
                  <c:v>1405</c:v>
                </c:pt>
                <c:pt idx="1">
                  <c:v>1385</c:v>
                </c:pt>
                <c:pt idx="2">
                  <c:v>917</c:v>
                </c:pt>
                <c:pt idx="3">
                  <c:v>593</c:v>
                </c:pt>
                <c:pt idx="4">
                  <c:v>475</c:v>
                </c:pt>
                <c:pt idx="5">
                  <c:v>393</c:v>
                </c:pt>
                <c:pt idx="6">
                  <c:v>262</c:v>
                </c:pt>
                <c:pt idx="7">
                  <c:v>101</c:v>
                </c:pt>
              </c:numCache>
            </c:numRef>
          </c:val>
        </c:ser>
        <c:axId val="32435736"/>
        <c:axId val="23486169"/>
      </c:barChart>
      <c:catAx>
        <c:axId val="3243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86169"/>
        <c:crosses val="autoZero"/>
        <c:auto val="1"/>
        <c:lblOffset val="100"/>
        <c:noMultiLvlLbl val="0"/>
      </c:catAx>
      <c:valAx>
        <c:axId val="23486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35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10048930"/>
        <c:axId val="23331507"/>
      </c:barChart>
      <c:catAx>
        <c:axId val="10048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31507"/>
        <c:crosses val="autoZero"/>
        <c:auto val="1"/>
        <c:lblOffset val="100"/>
        <c:noMultiLvlLbl val="0"/>
      </c:catAx>
      <c:valAx>
        <c:axId val="233315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48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8656972"/>
        <c:axId val="10803885"/>
      </c:barChart>
      <c:catAx>
        <c:axId val="8656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03885"/>
        <c:crosses val="autoZero"/>
        <c:auto val="1"/>
        <c:lblOffset val="100"/>
        <c:noMultiLvlLbl val="0"/>
      </c:catAx>
      <c:valAx>
        <c:axId val="108038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56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30126102"/>
        <c:axId val="2699463"/>
      </c:barChart>
      <c:catAx>
        <c:axId val="30126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9463"/>
        <c:crosses val="autoZero"/>
        <c:auto val="1"/>
        <c:lblOffset val="100"/>
        <c:noMultiLvlLbl val="0"/>
      </c:catAx>
      <c:valAx>
        <c:axId val="26994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26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24295168"/>
        <c:axId val="17329921"/>
      </c:barChart>
      <c:catAx>
        <c:axId val="2429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29921"/>
        <c:crosses val="autoZero"/>
        <c:auto val="1"/>
        <c:lblOffset val="100"/>
        <c:noMultiLvlLbl val="0"/>
      </c:catAx>
      <c:valAx>
        <c:axId val="173299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95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1751562"/>
        <c:axId val="61546331"/>
      </c:barChart>
      <c:catAx>
        <c:axId val="21751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46331"/>
        <c:crosses val="autoZero"/>
        <c:auto val="1"/>
        <c:lblOffset val="100"/>
        <c:noMultiLvlLbl val="0"/>
      </c:catAx>
      <c:valAx>
        <c:axId val="615463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51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7046068"/>
        <c:axId val="19196885"/>
      </c:barChart>
      <c:catAx>
        <c:axId val="17046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96885"/>
        <c:crosses val="autoZero"/>
        <c:auto val="1"/>
        <c:lblOffset val="100"/>
        <c:noMultiLvlLbl val="0"/>
      </c:catAx>
      <c:valAx>
        <c:axId val="191968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46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8554238"/>
        <c:axId val="11443823"/>
      </c:barChart>
      <c:catAx>
        <c:axId val="3855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43823"/>
        <c:crosses val="autoZero"/>
        <c:auto val="1"/>
        <c:lblOffset val="100"/>
        <c:noMultiLvlLbl val="0"/>
      </c:catAx>
      <c:valAx>
        <c:axId val="114438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54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1207</c:v>
                </c:pt>
                <c:pt idx="1">
                  <c:v>2298</c:v>
                </c:pt>
                <c:pt idx="2">
                  <c:v>1143</c:v>
                </c:pt>
                <c:pt idx="3">
                  <c:v>3097</c:v>
                </c:pt>
                <c:pt idx="4">
                  <c:v>269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1202</c:v>
                </c:pt>
                <c:pt idx="1">
                  <c:v>2278</c:v>
                </c:pt>
                <c:pt idx="2">
                  <c:v>1097</c:v>
                </c:pt>
                <c:pt idx="3">
                  <c:v>3507</c:v>
                </c:pt>
                <c:pt idx="4">
                  <c:v>207</c:v>
                </c:pt>
              </c:numCache>
            </c:numRef>
          </c:val>
        </c:ser>
        <c:axId val="31641884"/>
        <c:axId val="16341501"/>
      </c:barChart>
      <c:catAx>
        <c:axId val="31641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41501"/>
        <c:crosses val="autoZero"/>
        <c:auto val="1"/>
        <c:lblOffset val="100"/>
        <c:noMultiLvlLbl val="0"/>
      </c:catAx>
      <c:valAx>
        <c:axId val="163415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41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5885544"/>
        <c:axId val="54534441"/>
      </c:barChart>
      <c:catAx>
        <c:axId val="35885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34441"/>
        <c:crosses val="autoZero"/>
        <c:auto val="1"/>
        <c:lblOffset val="100"/>
        <c:noMultiLvlLbl val="0"/>
      </c:catAx>
      <c:valAx>
        <c:axId val="545344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85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1047922"/>
        <c:axId val="55213571"/>
      </c:barChart>
      <c:catAx>
        <c:axId val="21047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13571"/>
        <c:crosses val="autoZero"/>
        <c:auto val="1"/>
        <c:lblOffset val="100"/>
        <c:noMultiLvlLbl val="0"/>
      </c:catAx>
      <c:valAx>
        <c:axId val="552135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47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7160092"/>
        <c:axId val="43114237"/>
      </c:barChart>
      <c:catAx>
        <c:axId val="2716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14237"/>
        <c:crosses val="autoZero"/>
        <c:auto val="1"/>
        <c:lblOffset val="100"/>
        <c:noMultiLvlLbl val="0"/>
      </c:catAx>
      <c:valAx>
        <c:axId val="431142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60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2483814"/>
        <c:axId val="2592279"/>
      </c:barChart>
      <c:catAx>
        <c:axId val="52483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2279"/>
        <c:crosses val="autoZero"/>
        <c:auto val="1"/>
        <c:lblOffset val="100"/>
        <c:noMultiLvlLbl val="0"/>
      </c:catAx>
      <c:valAx>
        <c:axId val="25922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83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3330512"/>
        <c:axId val="8648017"/>
      </c:barChart>
      <c:catAx>
        <c:axId val="23330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48017"/>
        <c:crosses val="autoZero"/>
        <c:auto val="1"/>
        <c:lblOffset val="100"/>
        <c:noMultiLvlLbl val="0"/>
      </c:catAx>
      <c:valAx>
        <c:axId val="86480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30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0723290"/>
        <c:axId val="29400747"/>
      </c:barChart>
      <c:catAx>
        <c:axId val="10723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00747"/>
        <c:crosses val="autoZero"/>
        <c:auto val="1"/>
        <c:lblOffset val="100"/>
        <c:noMultiLvlLbl val="0"/>
      </c:catAx>
      <c:valAx>
        <c:axId val="294007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23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3280132"/>
        <c:axId val="32650277"/>
      </c:barChart>
      <c:catAx>
        <c:axId val="63280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50277"/>
        <c:crosses val="autoZero"/>
        <c:auto val="1"/>
        <c:lblOffset val="100"/>
        <c:noMultiLvlLbl val="0"/>
      </c:catAx>
      <c:valAx>
        <c:axId val="32650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80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5417038"/>
        <c:axId val="27426751"/>
      </c:barChart>
      <c:catAx>
        <c:axId val="2541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26751"/>
        <c:crosses val="autoZero"/>
        <c:auto val="1"/>
        <c:lblOffset val="100"/>
        <c:noMultiLvlLbl val="0"/>
      </c:catAx>
      <c:valAx>
        <c:axId val="274267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17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5514168"/>
        <c:axId val="6974329"/>
      </c:barChart>
      <c:catAx>
        <c:axId val="45514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74329"/>
        <c:crosses val="autoZero"/>
        <c:auto val="1"/>
        <c:lblOffset val="100"/>
        <c:noMultiLvlLbl val="0"/>
      </c:catAx>
      <c:valAx>
        <c:axId val="69743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14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2768962"/>
        <c:axId val="28049747"/>
      </c:barChart>
      <c:catAx>
        <c:axId val="62768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49747"/>
        <c:crosses val="autoZero"/>
        <c:auto val="1"/>
        <c:lblOffset val="100"/>
        <c:noMultiLvlLbl val="0"/>
      </c:catAx>
      <c:valAx>
        <c:axId val="280497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68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2855782"/>
        <c:axId val="48593175"/>
      </c:barChart>
      <c:catAx>
        <c:axId val="1285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93175"/>
        <c:crosses val="autoZero"/>
        <c:auto val="1"/>
        <c:lblOffset val="100"/>
        <c:noMultiLvlLbl val="0"/>
      </c:catAx>
      <c:valAx>
        <c:axId val="485931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55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1121132"/>
        <c:axId val="57437005"/>
      </c:barChart>
      <c:catAx>
        <c:axId val="51121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37005"/>
        <c:crosses val="autoZero"/>
        <c:auto val="1"/>
        <c:lblOffset val="100"/>
        <c:noMultiLvlLbl val="0"/>
      </c:catAx>
      <c:valAx>
        <c:axId val="574370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21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7170998"/>
        <c:axId val="21885799"/>
      </c:barChart>
      <c:catAx>
        <c:axId val="4717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85799"/>
        <c:crosses val="autoZero"/>
        <c:auto val="1"/>
        <c:lblOffset val="100"/>
        <c:noMultiLvlLbl val="0"/>
      </c:catAx>
      <c:valAx>
        <c:axId val="218857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70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2754464"/>
        <c:axId val="27919265"/>
      </c:barChart>
      <c:catAx>
        <c:axId val="62754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19265"/>
        <c:crosses val="autoZero"/>
        <c:auto val="1"/>
        <c:lblOffset val="100"/>
        <c:noMultiLvlLbl val="0"/>
      </c:catAx>
      <c:valAx>
        <c:axId val="279192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54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9946794"/>
        <c:axId val="46867963"/>
      </c:barChart>
      <c:catAx>
        <c:axId val="4994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67963"/>
        <c:crosses val="autoZero"/>
        <c:auto val="1"/>
        <c:lblOffset val="100"/>
        <c:noMultiLvlLbl val="0"/>
      </c:catAx>
      <c:valAx>
        <c:axId val="468679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46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9158484"/>
        <c:axId val="38208629"/>
      </c:barChart>
      <c:catAx>
        <c:axId val="19158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208629"/>
        <c:crosses val="autoZero"/>
        <c:auto val="1"/>
        <c:lblOffset val="100"/>
        <c:noMultiLvlLbl val="0"/>
      </c:catAx>
      <c:valAx>
        <c:axId val="382086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58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8333342"/>
        <c:axId val="7891215"/>
      </c:barChart>
      <c:catAx>
        <c:axId val="8333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91215"/>
        <c:crosses val="autoZero"/>
        <c:auto val="1"/>
        <c:lblOffset val="100"/>
        <c:noMultiLvlLbl val="0"/>
      </c:catAx>
      <c:valAx>
        <c:axId val="78912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33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912072"/>
        <c:axId val="35208649"/>
      </c:barChart>
      <c:catAx>
        <c:axId val="3912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08649"/>
        <c:crosses val="autoZero"/>
        <c:auto val="1"/>
        <c:lblOffset val="100"/>
        <c:noMultiLvlLbl val="0"/>
      </c:catAx>
      <c:valAx>
        <c:axId val="352086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2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8442386"/>
        <c:axId val="33328291"/>
      </c:barChart>
      <c:catAx>
        <c:axId val="48442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28291"/>
        <c:crosses val="autoZero"/>
        <c:auto val="1"/>
        <c:lblOffset val="100"/>
        <c:noMultiLvlLbl val="0"/>
      </c:catAx>
      <c:valAx>
        <c:axId val="333282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442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1519164"/>
        <c:axId val="15237021"/>
      </c:barChart>
      <c:catAx>
        <c:axId val="31519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237021"/>
        <c:crosses val="autoZero"/>
        <c:auto val="1"/>
        <c:lblOffset val="100"/>
        <c:noMultiLvlLbl val="0"/>
      </c:catAx>
      <c:valAx>
        <c:axId val="152370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191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915462"/>
        <c:axId val="26239159"/>
      </c:barChart>
      <c:catAx>
        <c:axId val="2915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39159"/>
        <c:crosses val="autoZero"/>
        <c:auto val="1"/>
        <c:lblOffset val="100"/>
        <c:noMultiLvlLbl val="0"/>
      </c:catAx>
      <c:valAx>
        <c:axId val="262391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15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4685392"/>
        <c:axId val="43733073"/>
      </c:barChart>
      <c:catAx>
        <c:axId val="34685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33073"/>
        <c:crosses val="autoZero"/>
        <c:auto val="1"/>
        <c:lblOffset val="100"/>
        <c:noMultiLvlLbl val="0"/>
      </c:catAx>
      <c:valAx>
        <c:axId val="437330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85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4825840"/>
        <c:axId val="44997105"/>
      </c:barChart>
      <c:catAx>
        <c:axId val="3482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97105"/>
        <c:crosses val="autoZero"/>
        <c:auto val="1"/>
        <c:lblOffset val="100"/>
        <c:noMultiLvlLbl val="0"/>
      </c:catAx>
      <c:valAx>
        <c:axId val="449971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25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320762"/>
        <c:axId val="20886859"/>
      </c:barChart>
      <c:catAx>
        <c:axId val="2320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86859"/>
        <c:crosses val="autoZero"/>
        <c:auto val="1"/>
        <c:lblOffset val="100"/>
        <c:noMultiLvlLbl val="0"/>
      </c:catAx>
      <c:valAx>
        <c:axId val="208868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0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3764004"/>
        <c:axId val="14113989"/>
      </c:barChart>
      <c:catAx>
        <c:axId val="53764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13989"/>
        <c:crosses val="autoZero"/>
        <c:auto val="1"/>
        <c:lblOffset val="100"/>
        <c:noMultiLvlLbl val="0"/>
      </c:catAx>
      <c:valAx>
        <c:axId val="141139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64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9917038"/>
        <c:axId val="2382431"/>
      </c:barChart>
      <c:catAx>
        <c:axId val="5991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2431"/>
        <c:crosses val="autoZero"/>
        <c:auto val="1"/>
        <c:lblOffset val="100"/>
        <c:noMultiLvlLbl val="0"/>
      </c:catAx>
      <c:valAx>
        <c:axId val="23824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17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1441880"/>
        <c:axId val="58759193"/>
      </c:barChart>
      <c:catAx>
        <c:axId val="2144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59193"/>
        <c:crosses val="autoZero"/>
        <c:auto val="1"/>
        <c:lblOffset val="100"/>
        <c:noMultiLvlLbl val="0"/>
      </c:catAx>
      <c:valAx>
        <c:axId val="587591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41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9070690"/>
        <c:axId val="61874163"/>
      </c:barChart>
      <c:catAx>
        <c:axId val="59070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74163"/>
        <c:crosses val="autoZero"/>
        <c:auto val="1"/>
        <c:lblOffset val="100"/>
        <c:noMultiLvlLbl val="0"/>
      </c:catAx>
      <c:valAx>
        <c:axId val="618741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70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9996556"/>
        <c:axId val="45751277"/>
      </c:barChart>
      <c:catAx>
        <c:axId val="19996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51277"/>
        <c:crosses val="autoZero"/>
        <c:auto val="1"/>
        <c:lblOffset val="100"/>
        <c:noMultiLvlLbl val="0"/>
      </c:catAx>
      <c:valAx>
        <c:axId val="457512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96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9108310"/>
        <c:axId val="14865927"/>
      </c:barChart>
      <c:catAx>
        <c:axId val="9108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65927"/>
        <c:crosses val="autoZero"/>
        <c:auto val="1"/>
        <c:lblOffset val="100"/>
        <c:noMultiLvlLbl val="0"/>
      </c:catAx>
      <c:valAx>
        <c:axId val="148659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08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6684480"/>
        <c:axId val="63289409"/>
      </c:barChart>
      <c:catAx>
        <c:axId val="66684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89409"/>
        <c:crosses val="autoZero"/>
        <c:auto val="1"/>
        <c:lblOffset val="100"/>
        <c:noMultiLvlLbl val="0"/>
      </c:catAx>
      <c:valAx>
        <c:axId val="632894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84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2733770"/>
        <c:axId val="26168475"/>
      </c:barChart>
      <c:catAx>
        <c:axId val="32733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68475"/>
        <c:crosses val="autoZero"/>
        <c:auto val="1"/>
        <c:lblOffset val="100"/>
        <c:noMultiLvlLbl val="0"/>
      </c:catAx>
      <c:valAx>
        <c:axId val="261684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33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8053338"/>
        <c:axId val="52717995"/>
      </c:barChart>
      <c:catAx>
        <c:axId val="58053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17995"/>
        <c:crosses val="autoZero"/>
        <c:auto val="1"/>
        <c:lblOffset val="100"/>
        <c:noMultiLvlLbl val="0"/>
      </c:catAx>
      <c:valAx>
        <c:axId val="527179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53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4189684"/>
        <c:axId val="39271701"/>
      </c:barChart>
      <c:catAx>
        <c:axId val="34189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71701"/>
        <c:crosses val="autoZero"/>
        <c:auto val="1"/>
        <c:lblOffset val="100"/>
        <c:noMultiLvlLbl val="0"/>
      </c:catAx>
      <c:valAx>
        <c:axId val="392717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89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7900990"/>
        <c:axId val="26891183"/>
      </c:barChart>
      <c:catAx>
        <c:axId val="17900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91183"/>
        <c:crosses val="autoZero"/>
        <c:auto val="1"/>
        <c:lblOffset val="100"/>
        <c:noMultiLvlLbl val="0"/>
      </c:catAx>
      <c:valAx>
        <c:axId val="268911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00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0694056"/>
        <c:axId val="30702185"/>
      </c:barChart>
      <c:catAx>
        <c:axId val="40694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02185"/>
        <c:crosses val="autoZero"/>
        <c:auto val="1"/>
        <c:lblOffset val="100"/>
        <c:noMultiLvlLbl val="0"/>
      </c:catAx>
      <c:valAx>
        <c:axId val="30702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94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Origins!$D$7:$D$21</c:f>
              <c:numCache>
                <c:ptCount val="15"/>
                <c:pt idx="0">
                  <c:v>466</c:v>
                </c:pt>
                <c:pt idx="1">
                  <c:v>6119</c:v>
                </c:pt>
                <c:pt idx="2">
                  <c:v>416</c:v>
                </c:pt>
                <c:pt idx="3">
                  <c:v>654</c:v>
                </c:pt>
                <c:pt idx="4">
                  <c:v>811</c:v>
                </c:pt>
                <c:pt idx="5">
                  <c:v>1307</c:v>
                </c:pt>
                <c:pt idx="6">
                  <c:v>1478</c:v>
                </c:pt>
                <c:pt idx="7">
                  <c:v>950</c:v>
                </c:pt>
                <c:pt idx="8">
                  <c:v>1951</c:v>
                </c:pt>
                <c:pt idx="9">
                  <c:v>2279</c:v>
                </c:pt>
                <c:pt idx="10">
                  <c:v>846</c:v>
                </c:pt>
                <c:pt idx="11">
                  <c:v>1217</c:v>
                </c:pt>
                <c:pt idx="12">
                  <c:v>110</c:v>
                </c:pt>
                <c:pt idx="13">
                  <c:v>5</c:v>
                </c:pt>
                <c:pt idx="14">
                  <c:v>1187</c:v>
                </c:pt>
              </c:numCache>
            </c:numRef>
          </c:val>
        </c:ser>
        <c:ser>
          <c:idx val="1"/>
          <c:order val="1"/>
          <c:tx>
            <c:strRef>
              <c:f>Origins!$E$6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Origins!$E$7:$E$21</c:f>
              <c:numCache>
                <c:ptCount val="15"/>
                <c:pt idx="0">
                  <c:v>448</c:v>
                </c:pt>
                <c:pt idx="1">
                  <c:v>6909</c:v>
                </c:pt>
                <c:pt idx="2">
                  <c:v>441</c:v>
                </c:pt>
                <c:pt idx="3">
                  <c:v>687</c:v>
                </c:pt>
                <c:pt idx="4">
                  <c:v>886</c:v>
                </c:pt>
                <c:pt idx="5">
                  <c:v>1375</c:v>
                </c:pt>
                <c:pt idx="6">
                  <c:v>1621</c:v>
                </c:pt>
                <c:pt idx="7">
                  <c:v>985</c:v>
                </c:pt>
                <c:pt idx="8">
                  <c:v>2236</c:v>
                </c:pt>
                <c:pt idx="9">
                  <c:v>2319</c:v>
                </c:pt>
                <c:pt idx="10">
                  <c:v>966</c:v>
                </c:pt>
                <c:pt idx="11">
                  <c:v>1177</c:v>
                </c:pt>
                <c:pt idx="12">
                  <c:v>111</c:v>
                </c:pt>
                <c:pt idx="13">
                  <c:v>15</c:v>
                </c:pt>
                <c:pt idx="14">
                  <c:v>1339</c:v>
                </c:pt>
              </c:numCache>
            </c:numRef>
          </c:val>
        </c:ser>
        <c:axId val="7884210"/>
        <c:axId val="3849027"/>
      </c:barChart>
      <c:catAx>
        <c:axId val="7884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9027"/>
        <c:crosses val="autoZero"/>
        <c:auto val="1"/>
        <c:lblOffset val="100"/>
        <c:noMultiLvlLbl val="0"/>
      </c:catAx>
      <c:valAx>
        <c:axId val="38490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842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Origins!$D$43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Origins!$D$44:$D$58</c:f>
              <c:numCache>
                <c:ptCount val="15"/>
                <c:pt idx="0">
                  <c:v>58</c:v>
                </c:pt>
                <c:pt idx="1">
                  <c:v>3005</c:v>
                </c:pt>
                <c:pt idx="2">
                  <c:v>141</c:v>
                </c:pt>
                <c:pt idx="3">
                  <c:v>86</c:v>
                </c:pt>
                <c:pt idx="4">
                  <c:v>368</c:v>
                </c:pt>
                <c:pt idx="5">
                  <c:v>224</c:v>
                </c:pt>
                <c:pt idx="6">
                  <c:v>331</c:v>
                </c:pt>
                <c:pt idx="7">
                  <c:v>490</c:v>
                </c:pt>
                <c:pt idx="8">
                  <c:v>732</c:v>
                </c:pt>
                <c:pt idx="9">
                  <c:v>14</c:v>
                </c:pt>
                <c:pt idx="10">
                  <c:v>11</c:v>
                </c:pt>
                <c:pt idx="11">
                  <c:v>411</c:v>
                </c:pt>
                <c:pt idx="12">
                  <c:v>39</c:v>
                </c:pt>
                <c:pt idx="13">
                  <c:v>3</c:v>
                </c:pt>
                <c:pt idx="14">
                  <c:v>438</c:v>
                </c:pt>
              </c:numCache>
            </c:numRef>
          </c:val>
        </c:ser>
        <c:ser>
          <c:idx val="1"/>
          <c:order val="1"/>
          <c:tx>
            <c:strRef>
              <c:f>Origins!$E$43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Origins!$E$44:$E$58</c:f>
              <c:numCache>
                <c:ptCount val="15"/>
                <c:pt idx="0">
                  <c:v>58</c:v>
                </c:pt>
                <c:pt idx="1">
                  <c:v>3473</c:v>
                </c:pt>
                <c:pt idx="2">
                  <c:v>158</c:v>
                </c:pt>
                <c:pt idx="3">
                  <c:v>81</c:v>
                </c:pt>
                <c:pt idx="4">
                  <c:v>401</c:v>
                </c:pt>
                <c:pt idx="5">
                  <c:v>267</c:v>
                </c:pt>
                <c:pt idx="6">
                  <c:v>329</c:v>
                </c:pt>
                <c:pt idx="7">
                  <c:v>565</c:v>
                </c:pt>
                <c:pt idx="8">
                  <c:v>825</c:v>
                </c:pt>
                <c:pt idx="9">
                  <c:v>26</c:v>
                </c:pt>
                <c:pt idx="10">
                  <c:v>24</c:v>
                </c:pt>
                <c:pt idx="11">
                  <c:v>468</c:v>
                </c:pt>
                <c:pt idx="12">
                  <c:v>30</c:v>
                </c:pt>
                <c:pt idx="13">
                  <c:v>8</c:v>
                </c:pt>
                <c:pt idx="14">
                  <c:v>445</c:v>
                </c:pt>
              </c:numCache>
            </c:numRef>
          </c:val>
        </c:ser>
        <c:axId val="34641244"/>
        <c:axId val="43335741"/>
      </c:barChart>
      <c:catAx>
        <c:axId val="3464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35741"/>
        <c:crosses val="autoZero"/>
        <c:auto val="1"/>
        <c:lblOffset val="100"/>
        <c:noMultiLvlLbl val="0"/>
      </c:catAx>
      <c:valAx>
        <c:axId val="433357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41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Origins!$D$81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Origins!$D$82:$D$96</c:f>
              <c:numCache>
                <c:ptCount val="15"/>
                <c:pt idx="0">
                  <c:v>339</c:v>
                </c:pt>
                <c:pt idx="1">
                  <c:v>853</c:v>
                </c:pt>
                <c:pt idx="2">
                  <c:v>136</c:v>
                </c:pt>
                <c:pt idx="3">
                  <c:v>507</c:v>
                </c:pt>
                <c:pt idx="4">
                  <c:v>54</c:v>
                </c:pt>
                <c:pt idx="5">
                  <c:v>884</c:v>
                </c:pt>
                <c:pt idx="6">
                  <c:v>584</c:v>
                </c:pt>
                <c:pt idx="7">
                  <c:v>16</c:v>
                </c:pt>
                <c:pt idx="8">
                  <c:v>426</c:v>
                </c:pt>
                <c:pt idx="9">
                  <c:v>2265</c:v>
                </c:pt>
                <c:pt idx="10">
                  <c:v>835</c:v>
                </c:pt>
                <c:pt idx="11">
                  <c:v>422</c:v>
                </c:pt>
                <c:pt idx="12">
                  <c:v>38</c:v>
                </c:pt>
                <c:pt idx="13">
                  <c:v>2</c:v>
                </c:pt>
                <c:pt idx="14">
                  <c:v>653</c:v>
                </c:pt>
              </c:numCache>
            </c:numRef>
          </c:val>
        </c:ser>
        <c:ser>
          <c:idx val="1"/>
          <c:order val="1"/>
          <c:tx>
            <c:strRef>
              <c:f>Origins!$E$81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Origins!$E$82:$E$96</c:f>
              <c:numCache>
                <c:ptCount val="15"/>
                <c:pt idx="0">
                  <c:v>333</c:v>
                </c:pt>
                <c:pt idx="1">
                  <c:v>893</c:v>
                </c:pt>
                <c:pt idx="2">
                  <c:v>135</c:v>
                </c:pt>
                <c:pt idx="3">
                  <c:v>537</c:v>
                </c:pt>
                <c:pt idx="4">
                  <c:v>58</c:v>
                </c:pt>
                <c:pt idx="5">
                  <c:v>871</c:v>
                </c:pt>
                <c:pt idx="6">
                  <c:v>651</c:v>
                </c:pt>
                <c:pt idx="7">
                  <c:v>12</c:v>
                </c:pt>
                <c:pt idx="8">
                  <c:v>440</c:v>
                </c:pt>
                <c:pt idx="9">
                  <c:v>2293</c:v>
                </c:pt>
                <c:pt idx="10">
                  <c:v>942</c:v>
                </c:pt>
                <c:pt idx="11">
                  <c:v>450</c:v>
                </c:pt>
                <c:pt idx="12">
                  <c:v>47</c:v>
                </c:pt>
                <c:pt idx="13">
                  <c:v>7</c:v>
                </c:pt>
                <c:pt idx="14">
                  <c:v>622</c:v>
                </c:pt>
              </c:numCache>
            </c:numRef>
          </c:val>
        </c:ser>
        <c:axId val="54477350"/>
        <c:axId val="20534103"/>
      </c:barChart>
      <c:catAx>
        <c:axId val="54477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34103"/>
        <c:crosses val="autoZero"/>
        <c:auto val="1"/>
        <c:lblOffset val="100"/>
        <c:noMultiLvlLbl val="0"/>
      </c:catAx>
      <c:valAx>
        <c:axId val="205341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77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Origins!$D$120:$D$134</c:f>
              <c:numCache>
                <c:ptCount val="15"/>
                <c:pt idx="0">
                  <c:v>69</c:v>
                </c:pt>
                <c:pt idx="1">
                  <c:v>2261</c:v>
                </c:pt>
                <c:pt idx="2">
                  <c:v>139</c:v>
                </c:pt>
                <c:pt idx="3">
                  <c:v>61</c:v>
                </c:pt>
                <c:pt idx="4">
                  <c:v>389</c:v>
                </c:pt>
                <c:pt idx="5">
                  <c:v>199</c:v>
                </c:pt>
                <c:pt idx="6">
                  <c:v>563</c:v>
                </c:pt>
                <c:pt idx="7">
                  <c:v>444</c:v>
                </c:pt>
                <c:pt idx="8">
                  <c:v>793</c:v>
                </c:pt>
                <c:pt idx="9">
                  <c:v>0</c:v>
                </c:pt>
                <c:pt idx="10">
                  <c:v>0</c:v>
                </c:pt>
                <c:pt idx="11">
                  <c:v>384</c:v>
                </c:pt>
                <c:pt idx="12">
                  <c:v>33</c:v>
                </c:pt>
                <c:pt idx="13">
                  <c:v>0</c:v>
                </c:pt>
                <c:pt idx="14">
                  <c:v>96</c:v>
                </c:pt>
              </c:numCache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Origins!$E$120:$E$134</c:f>
              <c:numCache>
                <c:ptCount val="15"/>
                <c:pt idx="0">
                  <c:v>57</c:v>
                </c:pt>
                <c:pt idx="1">
                  <c:v>2543</c:v>
                </c:pt>
                <c:pt idx="2">
                  <c:v>148</c:v>
                </c:pt>
                <c:pt idx="3">
                  <c:v>69</c:v>
                </c:pt>
                <c:pt idx="4">
                  <c:v>427</c:v>
                </c:pt>
                <c:pt idx="5">
                  <c:v>237</c:v>
                </c:pt>
                <c:pt idx="6">
                  <c:v>641</c:v>
                </c:pt>
                <c:pt idx="7">
                  <c:v>408</c:v>
                </c:pt>
                <c:pt idx="8">
                  <c:v>971</c:v>
                </c:pt>
                <c:pt idx="9">
                  <c:v>0</c:v>
                </c:pt>
                <c:pt idx="10">
                  <c:v>0</c:v>
                </c:pt>
                <c:pt idx="11">
                  <c:v>259</c:v>
                </c:pt>
                <c:pt idx="12">
                  <c:v>34</c:v>
                </c:pt>
                <c:pt idx="13">
                  <c:v>0</c:v>
                </c:pt>
                <c:pt idx="14">
                  <c:v>272</c:v>
                </c:pt>
              </c:numCache>
            </c:numRef>
          </c:val>
        </c:ser>
        <c:axId val="50589200"/>
        <c:axId val="52649617"/>
      </c:barChart>
      <c:catAx>
        <c:axId val="50589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49617"/>
        <c:crosses val="autoZero"/>
        <c:auto val="1"/>
        <c:lblOffset val="100"/>
        <c:noMultiLvlLbl val="0"/>
      </c:catAx>
      <c:valAx>
        <c:axId val="526496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89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084506"/>
        <c:axId val="36760555"/>
      </c:barChart>
      <c:catAx>
        <c:axId val="4084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60555"/>
        <c:crosses val="autoZero"/>
        <c:auto val="1"/>
        <c:lblOffset val="100"/>
        <c:noMultiLvlLbl val="0"/>
      </c:catAx>
      <c:valAx>
        <c:axId val="367605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4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2409540"/>
        <c:axId val="24814949"/>
      </c:barChart>
      <c:catAx>
        <c:axId val="62409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14949"/>
        <c:crosses val="autoZero"/>
        <c:auto val="1"/>
        <c:lblOffset val="100"/>
        <c:noMultiLvlLbl val="0"/>
      </c:catAx>
      <c:valAx>
        <c:axId val="248149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095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2007950"/>
        <c:axId val="63853823"/>
      </c:barChart>
      <c:catAx>
        <c:axId val="22007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53823"/>
        <c:crosses val="autoZero"/>
        <c:auto val="1"/>
        <c:lblOffset val="100"/>
        <c:noMultiLvlLbl val="0"/>
      </c:catAx>
      <c:valAx>
        <c:axId val="638538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07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699908"/>
        <c:axId val="42299173"/>
      </c:barChart>
      <c:catAx>
        <c:axId val="469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99173"/>
        <c:crosses val="autoZero"/>
        <c:auto val="1"/>
        <c:lblOffset val="100"/>
        <c:noMultiLvlLbl val="0"/>
      </c:catAx>
      <c:valAx>
        <c:axId val="422991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9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7813496"/>
        <c:axId val="4777145"/>
      </c:barChart>
      <c:catAx>
        <c:axId val="37813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7145"/>
        <c:crosses val="autoZero"/>
        <c:auto val="1"/>
        <c:lblOffset val="100"/>
        <c:noMultiLvlLbl val="0"/>
      </c:catAx>
      <c:valAx>
        <c:axId val="47771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13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2994306"/>
        <c:axId val="51404435"/>
      </c:barChart>
      <c:catAx>
        <c:axId val="42994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04435"/>
        <c:crosses val="autoZero"/>
        <c:auto val="1"/>
        <c:lblOffset val="100"/>
        <c:noMultiLvlLbl val="0"/>
      </c:catAx>
      <c:valAx>
        <c:axId val="51404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94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9986732"/>
        <c:axId val="3009677"/>
      </c:barChart>
      <c:catAx>
        <c:axId val="59986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9677"/>
        <c:crosses val="autoZero"/>
        <c:auto val="1"/>
        <c:lblOffset val="100"/>
        <c:noMultiLvlLbl val="0"/>
      </c:catAx>
      <c:valAx>
        <c:axId val="30096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86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7087094"/>
        <c:axId val="42457255"/>
      </c:barChart>
      <c:catAx>
        <c:axId val="27087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57255"/>
        <c:crosses val="autoZero"/>
        <c:auto val="1"/>
        <c:lblOffset val="100"/>
        <c:noMultiLvlLbl val="0"/>
      </c:catAx>
      <c:valAx>
        <c:axId val="424572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870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6570976"/>
        <c:axId val="16485601"/>
      </c:barChart>
      <c:catAx>
        <c:axId val="46570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85601"/>
        <c:crosses val="autoZero"/>
        <c:auto val="1"/>
        <c:lblOffset val="100"/>
        <c:noMultiLvlLbl val="0"/>
      </c:catAx>
      <c:valAx>
        <c:axId val="164856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70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4152682"/>
        <c:axId val="60265275"/>
      </c:barChart>
      <c:catAx>
        <c:axId val="14152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65275"/>
        <c:crosses val="autoZero"/>
        <c:auto val="1"/>
        <c:lblOffset val="100"/>
        <c:noMultiLvlLbl val="0"/>
      </c:catAx>
      <c:valAx>
        <c:axId val="602652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526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Origins!$D$120:$D$134</c:f>
              <c:numCache>
                <c:ptCount val="15"/>
                <c:pt idx="0">
                  <c:v>69</c:v>
                </c:pt>
                <c:pt idx="1">
                  <c:v>2261</c:v>
                </c:pt>
                <c:pt idx="2">
                  <c:v>139</c:v>
                </c:pt>
                <c:pt idx="3">
                  <c:v>61</c:v>
                </c:pt>
                <c:pt idx="4">
                  <c:v>389</c:v>
                </c:pt>
                <c:pt idx="5">
                  <c:v>199</c:v>
                </c:pt>
                <c:pt idx="6">
                  <c:v>563</c:v>
                </c:pt>
                <c:pt idx="7">
                  <c:v>444</c:v>
                </c:pt>
                <c:pt idx="8">
                  <c:v>793</c:v>
                </c:pt>
                <c:pt idx="9">
                  <c:v>0</c:v>
                </c:pt>
                <c:pt idx="10">
                  <c:v>0</c:v>
                </c:pt>
                <c:pt idx="11">
                  <c:v>384</c:v>
                </c:pt>
                <c:pt idx="12">
                  <c:v>33</c:v>
                </c:pt>
                <c:pt idx="13">
                  <c:v>0</c:v>
                </c:pt>
                <c:pt idx="14">
                  <c:v>96</c:v>
                </c:pt>
              </c:numCache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Origins!$E$120:$E$134</c:f>
              <c:numCache>
                <c:ptCount val="15"/>
                <c:pt idx="0">
                  <c:v>57</c:v>
                </c:pt>
                <c:pt idx="1">
                  <c:v>2543</c:v>
                </c:pt>
                <c:pt idx="2">
                  <c:v>148</c:v>
                </c:pt>
                <c:pt idx="3">
                  <c:v>69</c:v>
                </c:pt>
                <c:pt idx="4">
                  <c:v>427</c:v>
                </c:pt>
                <c:pt idx="5">
                  <c:v>237</c:v>
                </c:pt>
                <c:pt idx="6">
                  <c:v>641</c:v>
                </c:pt>
                <c:pt idx="7">
                  <c:v>408</c:v>
                </c:pt>
                <c:pt idx="8">
                  <c:v>971</c:v>
                </c:pt>
                <c:pt idx="9">
                  <c:v>0</c:v>
                </c:pt>
                <c:pt idx="10">
                  <c:v>0</c:v>
                </c:pt>
                <c:pt idx="11">
                  <c:v>259</c:v>
                </c:pt>
                <c:pt idx="12">
                  <c:v>34</c:v>
                </c:pt>
                <c:pt idx="13">
                  <c:v>0</c:v>
                </c:pt>
                <c:pt idx="14">
                  <c:v>272</c:v>
                </c:pt>
              </c:numCache>
            </c:numRef>
          </c:val>
        </c:ser>
        <c:axId val="5516564"/>
        <c:axId val="49649077"/>
      </c:barChart>
      <c:catAx>
        <c:axId val="551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49077"/>
        <c:crosses val="autoZero"/>
        <c:auto val="1"/>
        <c:lblOffset val="100"/>
        <c:noMultiLvlLbl val="0"/>
      </c:catAx>
      <c:valAx>
        <c:axId val="49649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6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44188510"/>
        <c:axId val="62152271"/>
      </c:barChart>
      <c:catAx>
        <c:axId val="44188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52271"/>
        <c:crosses val="autoZero"/>
        <c:auto val="1"/>
        <c:lblOffset val="100"/>
        <c:noMultiLvlLbl val="0"/>
      </c:catAx>
      <c:valAx>
        <c:axId val="621522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885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22499528"/>
        <c:axId val="1169161"/>
      </c:barChart>
      <c:catAx>
        <c:axId val="22499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9161"/>
        <c:crosses val="autoZero"/>
        <c:auto val="1"/>
        <c:lblOffset val="100"/>
        <c:noMultiLvlLbl val="0"/>
      </c:catAx>
      <c:valAx>
        <c:axId val="11691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99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10522450"/>
        <c:axId val="27593187"/>
      </c:barChart>
      <c:catAx>
        <c:axId val="10522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93187"/>
        <c:crosses val="autoZero"/>
        <c:auto val="1"/>
        <c:lblOffset val="100"/>
        <c:noMultiLvlLbl val="0"/>
      </c:catAx>
      <c:valAx>
        <c:axId val="275931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22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5148238"/>
        <c:axId val="3680959"/>
      </c:barChart>
      <c:catAx>
        <c:axId val="45148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80959"/>
        <c:crosses val="autoZero"/>
        <c:auto val="1"/>
        <c:lblOffset val="100"/>
        <c:noMultiLvlLbl val="0"/>
      </c:catAx>
      <c:valAx>
        <c:axId val="36809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48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47012092"/>
        <c:axId val="20455645"/>
      </c:barChart>
      <c:catAx>
        <c:axId val="47012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55645"/>
        <c:crosses val="autoZero"/>
        <c:auto val="1"/>
        <c:lblOffset val="100"/>
        <c:noMultiLvlLbl val="0"/>
      </c:catAx>
      <c:valAx>
        <c:axId val="204556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12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9883078"/>
        <c:axId val="46294519"/>
      </c:barChart>
      <c:catAx>
        <c:axId val="49883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94519"/>
        <c:crosses val="autoZero"/>
        <c:auto val="1"/>
        <c:lblOffset val="100"/>
        <c:noMultiLvlLbl val="0"/>
      </c:catAx>
      <c:valAx>
        <c:axId val="462945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83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3997488"/>
        <c:axId val="58868529"/>
      </c:barChart>
      <c:catAx>
        <c:axId val="13997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68529"/>
        <c:crosses val="autoZero"/>
        <c:auto val="1"/>
        <c:lblOffset val="100"/>
        <c:noMultiLvlLbl val="0"/>
      </c:catAx>
      <c:valAx>
        <c:axId val="588685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974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0054714"/>
        <c:axId val="3621515"/>
      </c:barChart>
      <c:catAx>
        <c:axId val="60054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1515"/>
        <c:crosses val="autoZero"/>
        <c:auto val="1"/>
        <c:lblOffset val="100"/>
        <c:noMultiLvlLbl val="0"/>
      </c:catAx>
      <c:valAx>
        <c:axId val="36215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54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2593636"/>
        <c:axId val="24907269"/>
      </c:barChart>
      <c:catAx>
        <c:axId val="32593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07269"/>
        <c:crosses val="autoZero"/>
        <c:auto val="1"/>
        <c:lblOffset val="100"/>
        <c:noMultiLvlLbl val="0"/>
      </c:catAx>
      <c:valAx>
        <c:axId val="249072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93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2838830"/>
        <c:axId val="4222879"/>
      </c:barChart>
      <c:catAx>
        <c:axId val="22838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2879"/>
        <c:crosses val="autoZero"/>
        <c:auto val="1"/>
        <c:lblOffset val="100"/>
        <c:noMultiLvlLbl val="0"/>
      </c:catAx>
      <c:valAx>
        <c:axId val="42228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38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8005912"/>
        <c:axId val="6508889"/>
      </c:barChart>
      <c:catAx>
        <c:axId val="38005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08889"/>
        <c:crosses val="autoZero"/>
        <c:auto val="1"/>
        <c:lblOffset val="100"/>
        <c:noMultiLvlLbl val="0"/>
      </c:catAx>
      <c:valAx>
        <c:axId val="65088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05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8580002"/>
        <c:axId val="57457971"/>
      </c:barChart>
      <c:catAx>
        <c:axId val="5858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57971"/>
        <c:crosses val="autoZero"/>
        <c:auto val="1"/>
        <c:lblOffset val="100"/>
        <c:noMultiLvlLbl val="0"/>
      </c:catAx>
      <c:valAx>
        <c:axId val="574579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80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7359692"/>
        <c:axId val="23584045"/>
      </c:barChart>
      <c:catAx>
        <c:axId val="47359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84045"/>
        <c:crosses val="autoZero"/>
        <c:auto val="1"/>
        <c:lblOffset val="100"/>
        <c:noMultiLvlLbl val="0"/>
      </c:catAx>
      <c:valAx>
        <c:axId val="235840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59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0929814"/>
        <c:axId val="31259463"/>
      </c:barChart>
      <c:catAx>
        <c:axId val="1092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59463"/>
        <c:crosses val="autoZero"/>
        <c:auto val="1"/>
        <c:lblOffset val="100"/>
        <c:noMultiLvlLbl val="0"/>
      </c:catAx>
      <c:valAx>
        <c:axId val="31259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29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>
                <c:ptCount val="12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  <c:pt idx="8">
                  <c:v>September 2011</c:v>
                </c:pt>
                <c:pt idx="9">
                  <c:v>October 2011</c:v>
                </c:pt>
                <c:pt idx="10">
                  <c:v>November 2011</c:v>
                </c:pt>
                <c:pt idx="11">
                  <c:v>December 2011</c:v>
                </c:pt>
              </c:strCache>
            </c:strRef>
          </c:cat>
          <c:val>
            <c:numRef>
              <c:f>'General Stat'!$B$121:$B$132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>
                <c:ptCount val="12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  <c:pt idx="8">
                  <c:v>September 2011</c:v>
                </c:pt>
                <c:pt idx="9">
                  <c:v>October 2011</c:v>
                </c:pt>
                <c:pt idx="10">
                  <c:v>November 2011</c:v>
                </c:pt>
                <c:pt idx="11">
                  <c:v>December 2011</c:v>
                </c:pt>
              </c:strCache>
            </c:strRef>
          </c:cat>
          <c:val>
            <c:numRef>
              <c:f>'General Stat'!$C$121:$C$132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1356132"/>
        <c:axId val="36660869"/>
      </c:lineChart>
      <c:catAx>
        <c:axId val="41356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60869"/>
        <c:crosses val="autoZero"/>
        <c:auto val="1"/>
        <c:lblOffset val="100"/>
        <c:noMultiLvlLbl val="0"/>
      </c:catAx>
      <c:valAx>
        <c:axId val="366608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56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3128632"/>
        <c:axId val="29722233"/>
      </c:barChart>
      <c:catAx>
        <c:axId val="33128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22233"/>
        <c:crosses val="autoZero"/>
        <c:auto val="1"/>
        <c:lblOffset val="100"/>
        <c:noMultiLvlLbl val="0"/>
      </c:catAx>
      <c:valAx>
        <c:axId val="297222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28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2899712"/>
        <c:axId val="48988545"/>
      </c:barChart>
      <c:catAx>
        <c:axId val="1289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88545"/>
        <c:crosses val="autoZero"/>
        <c:auto val="1"/>
        <c:lblOffset val="100"/>
        <c:noMultiLvlLbl val="0"/>
      </c:catAx>
      <c:valAx>
        <c:axId val="489885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99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8243722"/>
        <c:axId val="8649179"/>
      </c:barChart>
      <c:catAx>
        <c:axId val="38243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49179"/>
        <c:crosses val="autoZero"/>
        <c:auto val="1"/>
        <c:lblOffset val="100"/>
        <c:noMultiLvlLbl val="0"/>
      </c:catAx>
      <c:valAx>
        <c:axId val="86491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43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0733748"/>
        <c:axId val="29494869"/>
      </c:barChart>
      <c:catAx>
        <c:axId val="10733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94869"/>
        <c:crosses val="autoZero"/>
        <c:auto val="1"/>
        <c:lblOffset val="100"/>
        <c:noMultiLvlLbl val="0"/>
      </c:catAx>
      <c:valAx>
        <c:axId val="294948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33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4127230"/>
        <c:axId val="40274159"/>
      </c:barChart>
      <c:catAx>
        <c:axId val="6412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274159"/>
        <c:crosses val="autoZero"/>
        <c:auto val="1"/>
        <c:lblOffset val="100"/>
        <c:noMultiLvlLbl val="0"/>
      </c:catAx>
      <c:valAx>
        <c:axId val="402741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27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6923112"/>
        <c:axId val="40981417"/>
      </c:barChart>
      <c:catAx>
        <c:axId val="26923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81417"/>
        <c:crosses val="autoZero"/>
        <c:auto val="1"/>
        <c:lblOffset val="100"/>
        <c:noMultiLvlLbl val="0"/>
      </c:catAx>
      <c:valAx>
        <c:axId val="40981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23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3288434"/>
        <c:axId val="31160451"/>
      </c:barChart>
      <c:catAx>
        <c:axId val="33288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60451"/>
        <c:crosses val="autoZero"/>
        <c:auto val="1"/>
        <c:lblOffset val="100"/>
        <c:noMultiLvlLbl val="0"/>
      </c:catAx>
      <c:valAx>
        <c:axId val="311604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88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2008604"/>
        <c:axId val="40968573"/>
      </c:barChart>
      <c:catAx>
        <c:axId val="12008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68573"/>
        <c:crosses val="autoZero"/>
        <c:auto val="1"/>
        <c:lblOffset val="100"/>
        <c:noMultiLvlLbl val="0"/>
      </c:catAx>
      <c:valAx>
        <c:axId val="409685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08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3172838"/>
        <c:axId val="30120087"/>
      </c:barChart>
      <c:catAx>
        <c:axId val="33172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20087"/>
        <c:crosses val="autoZero"/>
        <c:auto val="1"/>
        <c:lblOffset val="100"/>
        <c:noMultiLvlLbl val="0"/>
      </c:catAx>
      <c:valAx>
        <c:axId val="301200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72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645328"/>
        <c:axId val="23807953"/>
      </c:barChart>
      <c:catAx>
        <c:axId val="2645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07953"/>
        <c:crosses val="autoZero"/>
        <c:auto val="1"/>
        <c:lblOffset val="100"/>
        <c:noMultiLvlLbl val="0"/>
      </c:catAx>
      <c:valAx>
        <c:axId val="238079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5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2944986"/>
        <c:axId val="49396011"/>
      </c:barChart>
      <c:catAx>
        <c:axId val="12944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396011"/>
        <c:crosses val="autoZero"/>
        <c:auto val="1"/>
        <c:lblOffset val="100"/>
        <c:noMultiLvlLbl val="0"/>
      </c:catAx>
      <c:valAx>
        <c:axId val="493960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944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6173506"/>
        <c:axId val="58690643"/>
      </c:barChart>
      <c:catAx>
        <c:axId val="6617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690643"/>
        <c:crosses val="autoZero"/>
        <c:auto val="1"/>
        <c:lblOffset val="100"/>
        <c:noMultiLvlLbl val="0"/>
      </c:catAx>
      <c:valAx>
        <c:axId val="586906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73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1910916"/>
        <c:axId val="41653925"/>
      </c:barChart>
      <c:catAx>
        <c:axId val="41910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53925"/>
        <c:crosses val="autoZero"/>
        <c:auto val="1"/>
        <c:lblOffset val="100"/>
        <c:noMultiLvlLbl val="0"/>
      </c:catAx>
      <c:valAx>
        <c:axId val="416539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10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9341006"/>
        <c:axId val="18524735"/>
      </c:barChart>
      <c:catAx>
        <c:axId val="39341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24735"/>
        <c:crosses val="autoZero"/>
        <c:auto val="1"/>
        <c:lblOffset val="100"/>
        <c:noMultiLvlLbl val="0"/>
      </c:catAx>
      <c:valAx>
        <c:axId val="185247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41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2504888"/>
        <c:axId val="24108537"/>
      </c:barChart>
      <c:catAx>
        <c:axId val="32504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08537"/>
        <c:crosses val="autoZero"/>
        <c:auto val="1"/>
        <c:lblOffset val="100"/>
        <c:noMultiLvlLbl val="0"/>
      </c:catAx>
      <c:valAx>
        <c:axId val="241085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04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5650242"/>
        <c:axId val="6634451"/>
      </c:barChart>
      <c:catAx>
        <c:axId val="1565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4451"/>
        <c:crosses val="autoZero"/>
        <c:auto val="1"/>
        <c:lblOffset val="100"/>
        <c:noMultiLvlLbl val="0"/>
      </c:catAx>
      <c:valAx>
        <c:axId val="6634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50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9710060"/>
        <c:axId val="519629"/>
      </c:barChart>
      <c:catAx>
        <c:axId val="59710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9629"/>
        <c:crosses val="autoZero"/>
        <c:auto val="1"/>
        <c:lblOffset val="100"/>
        <c:noMultiLvlLbl val="0"/>
      </c:catAx>
      <c:valAx>
        <c:axId val="5196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10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676662"/>
        <c:axId val="42089959"/>
      </c:barChart>
      <c:catAx>
        <c:axId val="4676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89959"/>
        <c:crosses val="autoZero"/>
        <c:auto val="1"/>
        <c:lblOffset val="100"/>
        <c:noMultiLvlLbl val="0"/>
      </c:catAx>
      <c:valAx>
        <c:axId val="420899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6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3265312"/>
        <c:axId val="53843489"/>
      </c:barChart>
      <c:catAx>
        <c:axId val="43265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43489"/>
        <c:crosses val="autoZero"/>
        <c:auto val="1"/>
        <c:lblOffset val="100"/>
        <c:noMultiLvlLbl val="0"/>
      </c:catAx>
      <c:valAx>
        <c:axId val="538434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653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4829354"/>
        <c:axId val="66355323"/>
      </c:barChart>
      <c:catAx>
        <c:axId val="14829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55323"/>
        <c:crosses val="autoZero"/>
        <c:auto val="1"/>
        <c:lblOffset val="100"/>
        <c:noMultiLvlLbl val="0"/>
      </c:catAx>
      <c:valAx>
        <c:axId val="663553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29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0326996"/>
        <c:axId val="6072053"/>
      </c:barChart>
      <c:catAx>
        <c:axId val="6032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2053"/>
        <c:crosses val="autoZero"/>
        <c:auto val="1"/>
        <c:lblOffset val="100"/>
        <c:noMultiLvlLbl val="0"/>
      </c:catAx>
      <c:valAx>
        <c:axId val="60720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26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4648478"/>
        <c:axId val="22074255"/>
      </c:barChart>
      <c:catAx>
        <c:axId val="54648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74255"/>
        <c:crosses val="autoZero"/>
        <c:auto val="1"/>
        <c:lblOffset val="100"/>
        <c:noMultiLvlLbl val="0"/>
      </c:catAx>
      <c:valAx>
        <c:axId val="220742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48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8453740"/>
        <c:axId val="56321613"/>
      </c:barChart>
      <c:catAx>
        <c:axId val="58453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21613"/>
        <c:crosses val="autoZero"/>
        <c:auto val="1"/>
        <c:lblOffset val="100"/>
        <c:noMultiLvlLbl val="0"/>
      </c:catAx>
      <c:valAx>
        <c:axId val="563216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53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4450568"/>
        <c:axId val="43184201"/>
      </c:barChart>
      <c:catAx>
        <c:axId val="64450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84201"/>
        <c:crosses val="autoZero"/>
        <c:auto val="1"/>
        <c:lblOffset val="100"/>
        <c:noMultiLvlLbl val="0"/>
      </c:catAx>
      <c:valAx>
        <c:axId val="431842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450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3113490"/>
        <c:axId val="8259363"/>
      </c:barChart>
      <c:catAx>
        <c:axId val="53113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59363"/>
        <c:crosses val="autoZero"/>
        <c:auto val="1"/>
        <c:lblOffset val="100"/>
        <c:noMultiLvlLbl val="0"/>
      </c:catAx>
      <c:valAx>
        <c:axId val="82593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13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7225404"/>
        <c:axId val="65028637"/>
      </c:barChart>
      <c:catAx>
        <c:axId val="7225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028637"/>
        <c:crosses val="autoZero"/>
        <c:auto val="1"/>
        <c:lblOffset val="100"/>
        <c:noMultiLvlLbl val="0"/>
      </c:catAx>
      <c:valAx>
        <c:axId val="650286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254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8386822"/>
        <c:axId val="32828215"/>
      </c:barChart>
      <c:catAx>
        <c:axId val="48386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28215"/>
        <c:crosses val="autoZero"/>
        <c:auto val="1"/>
        <c:lblOffset val="100"/>
        <c:noMultiLvlLbl val="0"/>
      </c:catAx>
      <c:valAx>
        <c:axId val="328282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86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7018480"/>
        <c:axId val="41839729"/>
      </c:barChart>
      <c:catAx>
        <c:axId val="27018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39729"/>
        <c:crosses val="autoZero"/>
        <c:auto val="1"/>
        <c:lblOffset val="100"/>
        <c:noMultiLvlLbl val="0"/>
      </c:catAx>
      <c:valAx>
        <c:axId val="418397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18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1013242"/>
        <c:axId val="33574859"/>
      </c:barChart>
      <c:catAx>
        <c:axId val="41013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74859"/>
        <c:crosses val="autoZero"/>
        <c:auto val="1"/>
        <c:lblOffset val="100"/>
        <c:noMultiLvlLbl val="0"/>
      </c:catAx>
      <c:valAx>
        <c:axId val="335748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13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3738276"/>
        <c:axId val="35209029"/>
      </c:barChart>
      <c:catAx>
        <c:axId val="33738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09029"/>
        <c:crosses val="autoZero"/>
        <c:auto val="1"/>
        <c:lblOffset val="100"/>
        <c:noMultiLvlLbl val="0"/>
      </c:catAx>
      <c:valAx>
        <c:axId val="352090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38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Ethnicity!$D$7:$D$15</c:f>
              <c:numCache>
                <c:ptCount val="9"/>
                <c:pt idx="0">
                  <c:v>509</c:v>
                </c:pt>
                <c:pt idx="1">
                  <c:v>919</c:v>
                </c:pt>
                <c:pt idx="2">
                  <c:v>4689</c:v>
                </c:pt>
                <c:pt idx="3">
                  <c:v>1470</c:v>
                </c:pt>
                <c:pt idx="4">
                  <c:v>1258</c:v>
                </c:pt>
                <c:pt idx="5">
                  <c:v>1158</c:v>
                </c:pt>
                <c:pt idx="6">
                  <c:v>1511</c:v>
                </c:pt>
                <c:pt idx="7">
                  <c:v>7580</c:v>
                </c:pt>
                <c:pt idx="8">
                  <c:v>635</c:v>
                </c:pt>
              </c:numCache>
            </c:numRef>
          </c:val>
        </c:ser>
        <c:ser>
          <c:idx val="1"/>
          <c:order val="1"/>
          <c:tx>
            <c:strRef>
              <c:f>Ethnicity!$E$6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Ethnicity!$E$7:$E$15</c:f>
              <c:numCache>
                <c:ptCount val="9"/>
                <c:pt idx="0">
                  <c:v>488</c:v>
                </c:pt>
                <c:pt idx="1">
                  <c:v>1004</c:v>
                </c:pt>
                <c:pt idx="2">
                  <c:v>5218</c:v>
                </c:pt>
                <c:pt idx="3">
                  <c:v>1929</c:v>
                </c:pt>
                <c:pt idx="4">
                  <c:v>1230</c:v>
                </c:pt>
                <c:pt idx="5">
                  <c:v>1258</c:v>
                </c:pt>
                <c:pt idx="6">
                  <c:v>1775</c:v>
                </c:pt>
                <c:pt idx="7">
                  <c:v>8021</c:v>
                </c:pt>
                <c:pt idx="8">
                  <c:v>659</c:v>
                </c:pt>
              </c:numCache>
            </c:numRef>
          </c:val>
        </c:ser>
        <c:axId val="48445806"/>
        <c:axId val="33359071"/>
      </c:barChart>
      <c:catAx>
        <c:axId val="48445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59071"/>
        <c:crosses val="autoZero"/>
        <c:auto val="1"/>
        <c:lblOffset val="100"/>
        <c:noMultiLvlLbl val="0"/>
      </c:catAx>
      <c:valAx>
        <c:axId val="33359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445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Ethnicity!$D$37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Ethnicity!$D$38:$D$46</c:f>
              <c:numCache>
                <c:ptCount val="9"/>
                <c:pt idx="0">
                  <c:v>279</c:v>
                </c:pt>
                <c:pt idx="1">
                  <c:v>233</c:v>
                </c:pt>
                <c:pt idx="2">
                  <c:v>1905</c:v>
                </c:pt>
                <c:pt idx="3">
                  <c:v>604</c:v>
                </c:pt>
                <c:pt idx="4">
                  <c:v>717</c:v>
                </c:pt>
                <c:pt idx="5">
                  <c:v>650</c:v>
                </c:pt>
                <c:pt idx="6">
                  <c:v>752</c:v>
                </c:pt>
                <c:pt idx="7">
                  <c:v>763</c:v>
                </c:pt>
                <c:pt idx="8">
                  <c:v>381</c:v>
                </c:pt>
              </c:numCache>
            </c:numRef>
          </c:val>
        </c:ser>
        <c:ser>
          <c:idx val="1"/>
          <c:order val="1"/>
          <c:tx>
            <c:strRef>
              <c:f>Ethnicity!$E$37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Ethnicity!$E$38:$E$46</c:f>
              <c:numCache>
                <c:ptCount val="9"/>
                <c:pt idx="0">
                  <c:v>261</c:v>
                </c:pt>
                <c:pt idx="1">
                  <c:v>262</c:v>
                </c:pt>
                <c:pt idx="2">
                  <c:v>2190</c:v>
                </c:pt>
                <c:pt idx="3">
                  <c:v>809</c:v>
                </c:pt>
                <c:pt idx="4">
                  <c:v>709</c:v>
                </c:pt>
                <c:pt idx="5">
                  <c:v>718</c:v>
                </c:pt>
                <c:pt idx="6">
                  <c:v>916</c:v>
                </c:pt>
                <c:pt idx="7">
                  <c:v>948</c:v>
                </c:pt>
                <c:pt idx="8">
                  <c:v>412</c:v>
                </c:pt>
              </c:numCache>
            </c:numRef>
          </c:val>
        </c:ser>
        <c:axId val="31796184"/>
        <c:axId val="17730201"/>
      </c:barChart>
      <c:catAx>
        <c:axId val="31796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30201"/>
        <c:crosses val="autoZero"/>
        <c:auto val="1"/>
        <c:lblOffset val="100"/>
        <c:noMultiLvlLbl val="0"/>
      </c:catAx>
      <c:valAx>
        <c:axId val="17730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96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Ethnicity!$D$70:$D$78</c:f>
              <c:numCache>
                <c:ptCount val="9"/>
                <c:pt idx="0">
                  <c:v>112</c:v>
                </c:pt>
                <c:pt idx="1">
                  <c:v>334</c:v>
                </c:pt>
                <c:pt idx="2">
                  <c:v>1160</c:v>
                </c:pt>
                <c:pt idx="3">
                  <c:v>233</c:v>
                </c:pt>
                <c:pt idx="4">
                  <c:v>78</c:v>
                </c:pt>
                <c:pt idx="5">
                  <c:v>173</c:v>
                </c:pt>
                <c:pt idx="6">
                  <c:v>152</c:v>
                </c:pt>
                <c:pt idx="7">
                  <c:v>5713</c:v>
                </c:pt>
                <c:pt idx="8">
                  <c:v>59</c:v>
                </c:pt>
              </c:numCache>
            </c:numRef>
          </c:val>
        </c:ser>
        <c:ser>
          <c:idx val="1"/>
          <c:order val="1"/>
          <c:tx>
            <c:strRef>
              <c:f>Ethnicity!$E$69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Ethnicity!$E$70:$E$78</c:f>
              <c:numCache>
                <c:ptCount val="9"/>
                <c:pt idx="0">
                  <c:v>120</c:v>
                </c:pt>
                <c:pt idx="1">
                  <c:v>356</c:v>
                </c:pt>
                <c:pt idx="2">
                  <c:v>1194</c:v>
                </c:pt>
                <c:pt idx="3">
                  <c:v>332</c:v>
                </c:pt>
                <c:pt idx="4">
                  <c:v>59</c:v>
                </c:pt>
                <c:pt idx="5">
                  <c:v>188</c:v>
                </c:pt>
                <c:pt idx="6">
                  <c:v>152</c:v>
                </c:pt>
                <c:pt idx="7">
                  <c:v>5848</c:v>
                </c:pt>
                <c:pt idx="8">
                  <c:v>42</c:v>
                </c:pt>
              </c:numCache>
            </c:numRef>
          </c:val>
        </c:ser>
        <c:axId val="25354082"/>
        <c:axId val="26860147"/>
      </c:barChart>
      <c:catAx>
        <c:axId val="25354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60147"/>
        <c:crosses val="autoZero"/>
        <c:auto val="1"/>
        <c:lblOffset val="100"/>
        <c:noMultiLvlLbl val="0"/>
      </c:catAx>
      <c:valAx>
        <c:axId val="268601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54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7132470"/>
        <c:axId val="65756775"/>
      </c:barChart>
      <c:catAx>
        <c:axId val="37132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56775"/>
        <c:crosses val="autoZero"/>
        <c:auto val="1"/>
        <c:lblOffset val="100"/>
        <c:noMultiLvlLbl val="0"/>
      </c:catAx>
      <c:valAx>
        <c:axId val="657567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324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Ethnicity!$D$102:$D$110</c:f>
              <c:numCache>
                <c:ptCount val="9"/>
                <c:pt idx="0">
                  <c:v>118</c:v>
                </c:pt>
                <c:pt idx="1">
                  <c:v>352</c:v>
                </c:pt>
                <c:pt idx="2">
                  <c:v>1624</c:v>
                </c:pt>
                <c:pt idx="3">
                  <c:v>633</c:v>
                </c:pt>
                <c:pt idx="4">
                  <c:v>463</c:v>
                </c:pt>
                <c:pt idx="5">
                  <c:v>335</c:v>
                </c:pt>
                <c:pt idx="6">
                  <c:v>607</c:v>
                </c:pt>
                <c:pt idx="7">
                  <c:v>1104</c:v>
                </c:pt>
                <c:pt idx="8">
                  <c:v>195</c:v>
                </c:pt>
              </c:numCache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Ethnicity!$E$102:$E$110</c:f>
              <c:numCache>
                <c:ptCount val="9"/>
                <c:pt idx="0">
                  <c:v>107</c:v>
                </c:pt>
                <c:pt idx="1">
                  <c:v>386</c:v>
                </c:pt>
                <c:pt idx="2">
                  <c:v>1834</c:v>
                </c:pt>
                <c:pt idx="3">
                  <c:v>788</c:v>
                </c:pt>
                <c:pt idx="4">
                  <c:v>462</c:v>
                </c:pt>
                <c:pt idx="5">
                  <c:v>352</c:v>
                </c:pt>
                <c:pt idx="6">
                  <c:v>707</c:v>
                </c:pt>
                <c:pt idx="7">
                  <c:v>1225</c:v>
                </c:pt>
                <c:pt idx="8">
                  <c:v>205</c:v>
                </c:pt>
              </c:numCache>
            </c:numRef>
          </c:val>
        </c:ser>
        <c:axId val="40414732"/>
        <c:axId val="28188269"/>
      </c:barChart>
      <c:catAx>
        <c:axId val="40414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88269"/>
        <c:crosses val="autoZero"/>
        <c:auto val="1"/>
        <c:lblOffset val="100"/>
        <c:noMultiLvlLbl val="0"/>
      </c:catAx>
      <c:valAx>
        <c:axId val="281882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14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2367830"/>
        <c:axId val="1548423"/>
      </c:barChart>
      <c:catAx>
        <c:axId val="52367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8423"/>
        <c:crosses val="autoZero"/>
        <c:auto val="1"/>
        <c:lblOffset val="100"/>
        <c:noMultiLvlLbl val="0"/>
      </c:catAx>
      <c:valAx>
        <c:axId val="15484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67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3935808"/>
        <c:axId val="58313409"/>
      </c:barChart>
      <c:catAx>
        <c:axId val="1393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13409"/>
        <c:crosses val="autoZero"/>
        <c:auto val="1"/>
        <c:lblOffset val="100"/>
        <c:noMultiLvlLbl val="0"/>
      </c:catAx>
      <c:valAx>
        <c:axId val="5831340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35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5058634"/>
        <c:axId val="25765659"/>
      </c:barChart>
      <c:catAx>
        <c:axId val="5505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65659"/>
        <c:crosses val="autoZero"/>
        <c:auto val="1"/>
        <c:lblOffset val="100"/>
        <c:noMultiLvlLbl val="0"/>
      </c:catAx>
      <c:valAx>
        <c:axId val="257656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58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0564340"/>
        <c:axId val="6643605"/>
      </c:barChart>
      <c:catAx>
        <c:axId val="30564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3605"/>
        <c:crosses val="autoZero"/>
        <c:auto val="1"/>
        <c:lblOffset val="100"/>
        <c:noMultiLvlLbl val="0"/>
      </c:catAx>
      <c:valAx>
        <c:axId val="66436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64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9792446"/>
        <c:axId val="1261103"/>
      </c:barChart>
      <c:catAx>
        <c:axId val="59792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61103"/>
        <c:crosses val="autoZero"/>
        <c:auto val="1"/>
        <c:lblOffset val="100"/>
        <c:noMultiLvlLbl val="0"/>
      </c:catAx>
      <c:valAx>
        <c:axId val="12611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92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1349928"/>
        <c:axId val="35040489"/>
      </c:barChart>
      <c:catAx>
        <c:axId val="11349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40489"/>
        <c:crosses val="autoZero"/>
        <c:auto val="1"/>
        <c:lblOffset val="100"/>
        <c:noMultiLvlLbl val="0"/>
      </c:catAx>
      <c:valAx>
        <c:axId val="350404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49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6928946"/>
        <c:axId val="19707331"/>
      </c:barChart>
      <c:catAx>
        <c:axId val="46928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07331"/>
        <c:crosses val="autoZero"/>
        <c:auto val="1"/>
        <c:lblOffset val="100"/>
        <c:noMultiLvlLbl val="0"/>
      </c:catAx>
      <c:valAx>
        <c:axId val="197073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28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3148252"/>
        <c:axId val="52789949"/>
      </c:barChart>
      <c:catAx>
        <c:axId val="43148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89949"/>
        <c:crosses val="autoZero"/>
        <c:auto val="1"/>
        <c:lblOffset val="100"/>
        <c:noMultiLvlLbl val="0"/>
      </c:catAx>
      <c:valAx>
        <c:axId val="527899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48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347494"/>
        <c:axId val="48127447"/>
      </c:barChart>
      <c:catAx>
        <c:axId val="5347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27447"/>
        <c:crosses val="autoZero"/>
        <c:auto val="1"/>
        <c:lblOffset val="100"/>
        <c:noMultiLvlLbl val="0"/>
      </c:catAx>
      <c:valAx>
        <c:axId val="481274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7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4940064"/>
        <c:axId val="24698529"/>
      </c:barChart>
      <c:catAx>
        <c:axId val="54940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98529"/>
        <c:crosses val="autoZero"/>
        <c:auto val="1"/>
        <c:lblOffset val="100"/>
        <c:noMultiLvlLbl val="0"/>
      </c:catAx>
      <c:valAx>
        <c:axId val="246985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40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Ethnicity!$D$102:$D$110</c:f>
              <c:numCache>
                <c:ptCount val="9"/>
                <c:pt idx="0">
                  <c:v>118</c:v>
                </c:pt>
                <c:pt idx="1">
                  <c:v>352</c:v>
                </c:pt>
                <c:pt idx="2">
                  <c:v>1624</c:v>
                </c:pt>
                <c:pt idx="3">
                  <c:v>633</c:v>
                </c:pt>
                <c:pt idx="4">
                  <c:v>463</c:v>
                </c:pt>
                <c:pt idx="5">
                  <c:v>335</c:v>
                </c:pt>
                <c:pt idx="6">
                  <c:v>607</c:v>
                </c:pt>
                <c:pt idx="7">
                  <c:v>1104</c:v>
                </c:pt>
                <c:pt idx="8">
                  <c:v>195</c:v>
                </c:pt>
              </c:numCache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Ethnicity!$E$102:$E$110</c:f>
              <c:numCache>
                <c:ptCount val="9"/>
                <c:pt idx="0">
                  <c:v>107</c:v>
                </c:pt>
                <c:pt idx="1">
                  <c:v>386</c:v>
                </c:pt>
                <c:pt idx="2">
                  <c:v>1834</c:v>
                </c:pt>
                <c:pt idx="3">
                  <c:v>788</c:v>
                </c:pt>
                <c:pt idx="4">
                  <c:v>462</c:v>
                </c:pt>
                <c:pt idx="5">
                  <c:v>352</c:v>
                </c:pt>
                <c:pt idx="6">
                  <c:v>707</c:v>
                </c:pt>
                <c:pt idx="7">
                  <c:v>1225</c:v>
                </c:pt>
                <c:pt idx="8">
                  <c:v>205</c:v>
                </c:pt>
              </c:numCache>
            </c:numRef>
          </c:val>
        </c:ser>
        <c:axId val="30493840"/>
        <c:axId val="6009105"/>
      </c:barChart>
      <c:catAx>
        <c:axId val="30493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9105"/>
        <c:crosses val="autoZero"/>
        <c:auto val="1"/>
        <c:lblOffset val="100"/>
        <c:noMultiLvlLbl val="0"/>
      </c:catAx>
      <c:valAx>
        <c:axId val="60091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93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54081946"/>
        <c:axId val="16975467"/>
      </c:barChart>
      <c:catAx>
        <c:axId val="54081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75467"/>
        <c:crosses val="autoZero"/>
        <c:auto val="1"/>
        <c:lblOffset val="100"/>
        <c:noMultiLvlLbl val="0"/>
      </c:catAx>
      <c:valAx>
        <c:axId val="169754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81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18561476"/>
        <c:axId val="32835557"/>
      </c:barChart>
      <c:catAx>
        <c:axId val="18561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35557"/>
        <c:crosses val="autoZero"/>
        <c:auto val="1"/>
        <c:lblOffset val="100"/>
        <c:noMultiLvlLbl val="0"/>
      </c:catAx>
      <c:valAx>
        <c:axId val="328355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61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27084558"/>
        <c:axId val="42434431"/>
      </c:barChart>
      <c:catAx>
        <c:axId val="27084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34431"/>
        <c:crosses val="autoZero"/>
        <c:auto val="1"/>
        <c:lblOffset val="100"/>
        <c:noMultiLvlLbl val="0"/>
      </c:catAx>
      <c:valAx>
        <c:axId val="424344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84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46365560"/>
        <c:axId val="14636857"/>
      </c:barChart>
      <c:catAx>
        <c:axId val="46365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36857"/>
        <c:crosses val="autoZero"/>
        <c:auto val="1"/>
        <c:lblOffset val="100"/>
        <c:noMultiLvlLbl val="0"/>
      </c:catAx>
      <c:valAx>
        <c:axId val="146368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655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0960170"/>
        <c:axId val="54423803"/>
      </c:barChart>
      <c:catAx>
        <c:axId val="20960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23803"/>
        <c:crosses val="autoZero"/>
        <c:auto val="1"/>
        <c:lblOffset val="100"/>
        <c:noMultiLvlLbl val="0"/>
      </c:catAx>
      <c:valAx>
        <c:axId val="544238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60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0052180"/>
        <c:axId val="46251893"/>
      </c:barChart>
      <c:catAx>
        <c:axId val="20052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51893"/>
        <c:crosses val="autoZero"/>
        <c:auto val="1"/>
        <c:lblOffset val="100"/>
        <c:noMultiLvlLbl val="0"/>
      </c:catAx>
      <c:valAx>
        <c:axId val="4625189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52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3613854"/>
        <c:axId val="55415823"/>
      </c:barChart>
      <c:catAx>
        <c:axId val="1361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15823"/>
        <c:crosses val="autoZero"/>
        <c:auto val="1"/>
        <c:lblOffset val="100"/>
        <c:noMultiLvlLbl val="0"/>
      </c:catAx>
      <c:valAx>
        <c:axId val="554158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13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8980360"/>
        <c:axId val="59496649"/>
      </c:barChart>
      <c:catAx>
        <c:axId val="28980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96649"/>
        <c:crosses val="autoZero"/>
        <c:auto val="1"/>
        <c:lblOffset val="100"/>
        <c:noMultiLvlLbl val="0"/>
      </c:catAx>
      <c:valAx>
        <c:axId val="594966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803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5707794"/>
        <c:axId val="54499235"/>
      </c:barChart>
      <c:catAx>
        <c:axId val="65707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499235"/>
        <c:crosses val="autoZero"/>
        <c:auto val="1"/>
        <c:lblOffset val="100"/>
        <c:noMultiLvlLbl val="0"/>
      </c:catAx>
      <c:valAx>
        <c:axId val="54499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07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Stat'!$B$63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Stat'!$A$64:$A$93</c:f>
              <c:strCache>
                <c:ptCount val="30"/>
                <c:pt idx="0">
                  <c:v>40848</c:v>
                </c:pt>
                <c:pt idx="1">
                  <c:v>40849</c:v>
                </c:pt>
                <c:pt idx="2">
                  <c:v>40850</c:v>
                </c:pt>
                <c:pt idx="3">
                  <c:v>40851</c:v>
                </c:pt>
                <c:pt idx="4">
                  <c:v>40852</c:v>
                </c:pt>
                <c:pt idx="5">
                  <c:v>40853</c:v>
                </c:pt>
                <c:pt idx="6">
                  <c:v>40854</c:v>
                </c:pt>
                <c:pt idx="7">
                  <c:v>40855</c:v>
                </c:pt>
                <c:pt idx="8">
                  <c:v>40856</c:v>
                </c:pt>
                <c:pt idx="9">
                  <c:v>40857</c:v>
                </c:pt>
                <c:pt idx="10">
                  <c:v>40858</c:v>
                </c:pt>
                <c:pt idx="11">
                  <c:v>40859</c:v>
                </c:pt>
                <c:pt idx="12">
                  <c:v>40860</c:v>
                </c:pt>
                <c:pt idx="13">
                  <c:v>40861</c:v>
                </c:pt>
                <c:pt idx="14">
                  <c:v>40862</c:v>
                </c:pt>
                <c:pt idx="15">
                  <c:v>40863</c:v>
                </c:pt>
                <c:pt idx="16">
                  <c:v>40864</c:v>
                </c:pt>
                <c:pt idx="17">
                  <c:v>40865</c:v>
                </c:pt>
                <c:pt idx="18">
                  <c:v>40866</c:v>
                </c:pt>
                <c:pt idx="19">
                  <c:v>40867</c:v>
                </c:pt>
                <c:pt idx="20">
                  <c:v>40868</c:v>
                </c:pt>
                <c:pt idx="21">
                  <c:v>40869</c:v>
                </c:pt>
                <c:pt idx="22">
                  <c:v>40870</c:v>
                </c:pt>
                <c:pt idx="23">
                  <c:v>40871</c:v>
                </c:pt>
                <c:pt idx="24">
                  <c:v>40872</c:v>
                </c:pt>
                <c:pt idx="25">
                  <c:v>40873</c:v>
                </c:pt>
                <c:pt idx="26">
                  <c:v>40874</c:v>
                </c:pt>
                <c:pt idx="27">
                  <c:v>40875</c:v>
                </c:pt>
                <c:pt idx="28">
                  <c:v>40876</c:v>
                </c:pt>
                <c:pt idx="29">
                  <c:v>40877</c:v>
                </c:pt>
              </c:strCache>
            </c:strRef>
          </c:cat>
          <c:val>
            <c:numRef>
              <c:f>'General Stat'!$B$64:$B$93</c:f>
              <c:numCache>
                <c:ptCount val="30"/>
              </c:numCache>
            </c:numRef>
          </c:val>
          <c:smooth val="0"/>
        </c:ser>
        <c:marker val="1"/>
        <c:axId val="61512366"/>
        <c:axId val="16740383"/>
      </c:lineChart>
      <c:dateAx>
        <c:axId val="61512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740383"/>
        <c:crosses val="autoZero"/>
        <c:auto val="0"/>
        <c:noMultiLvlLbl val="0"/>
      </c:dateAx>
      <c:valAx>
        <c:axId val="167403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12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0731068"/>
        <c:axId val="52361885"/>
      </c:barChart>
      <c:catAx>
        <c:axId val="20731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61885"/>
        <c:crosses val="autoZero"/>
        <c:auto val="1"/>
        <c:lblOffset val="100"/>
        <c:noMultiLvlLbl val="0"/>
      </c:catAx>
      <c:valAx>
        <c:axId val="523618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731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494918"/>
        <c:axId val="13454263"/>
      </c:barChart>
      <c:catAx>
        <c:axId val="1494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54263"/>
        <c:crosses val="autoZero"/>
        <c:auto val="1"/>
        <c:lblOffset val="100"/>
        <c:noMultiLvlLbl val="0"/>
      </c:catAx>
      <c:valAx>
        <c:axId val="134542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49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3979504"/>
        <c:axId val="16053489"/>
      </c:barChart>
      <c:catAx>
        <c:axId val="53979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53489"/>
        <c:crosses val="autoZero"/>
        <c:auto val="1"/>
        <c:lblOffset val="100"/>
        <c:noMultiLvlLbl val="0"/>
      </c:catAx>
      <c:valAx>
        <c:axId val="160534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79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0263674"/>
        <c:axId val="25264203"/>
      </c:barChart>
      <c:catAx>
        <c:axId val="10263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64203"/>
        <c:crosses val="autoZero"/>
        <c:auto val="1"/>
        <c:lblOffset val="100"/>
        <c:noMultiLvlLbl val="0"/>
      </c:catAx>
      <c:valAx>
        <c:axId val="252642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63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6051236"/>
        <c:axId val="33134533"/>
      </c:barChart>
      <c:catAx>
        <c:axId val="2605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34533"/>
        <c:crosses val="autoZero"/>
        <c:auto val="1"/>
        <c:lblOffset val="100"/>
        <c:noMultiLvlLbl val="0"/>
      </c:catAx>
      <c:valAx>
        <c:axId val="33134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51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9775342"/>
        <c:axId val="66651487"/>
      </c:barChart>
      <c:catAx>
        <c:axId val="29775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51487"/>
        <c:crosses val="autoZero"/>
        <c:auto val="1"/>
        <c:lblOffset val="100"/>
        <c:noMultiLvlLbl val="0"/>
      </c:catAx>
      <c:valAx>
        <c:axId val="666514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75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2992472"/>
        <c:axId val="30061337"/>
      </c:barChart>
      <c:catAx>
        <c:axId val="62992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61337"/>
        <c:crosses val="autoZero"/>
        <c:auto val="1"/>
        <c:lblOffset val="100"/>
        <c:noMultiLvlLbl val="0"/>
      </c:catAx>
      <c:valAx>
        <c:axId val="300613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92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116578"/>
        <c:axId val="19049203"/>
      </c:barChart>
      <c:catAx>
        <c:axId val="2116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49203"/>
        <c:crosses val="autoZero"/>
        <c:auto val="1"/>
        <c:lblOffset val="100"/>
        <c:noMultiLvlLbl val="0"/>
      </c:catAx>
      <c:valAx>
        <c:axId val="190492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6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7225100"/>
        <c:axId val="66590445"/>
      </c:barChart>
      <c:catAx>
        <c:axId val="3722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90445"/>
        <c:crosses val="autoZero"/>
        <c:auto val="1"/>
        <c:lblOffset val="100"/>
        <c:noMultiLvlLbl val="0"/>
      </c:catAx>
      <c:valAx>
        <c:axId val="665904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25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2443094"/>
        <c:axId val="25116935"/>
      </c:barChart>
      <c:catAx>
        <c:axId val="62443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116935"/>
        <c:crosses val="autoZero"/>
        <c:auto val="1"/>
        <c:lblOffset val="100"/>
        <c:noMultiLvlLbl val="0"/>
      </c:catAx>
      <c:valAx>
        <c:axId val="251169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430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077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3049</c:v>
                </c:pt>
                <c:pt idx="1">
                  <c:v>5870</c:v>
                </c:pt>
                <c:pt idx="2">
                  <c:v>3434</c:v>
                </c:pt>
                <c:pt idx="3">
                  <c:v>6936</c:v>
                </c:pt>
                <c:pt idx="4">
                  <c:v>442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2958</c:v>
                </c:pt>
                <c:pt idx="1">
                  <c:v>5756</c:v>
                </c:pt>
                <c:pt idx="2">
                  <c:v>3167</c:v>
                </c:pt>
                <c:pt idx="3">
                  <c:v>9163</c:v>
                </c:pt>
                <c:pt idx="4">
                  <c:v>536</c:v>
                </c:pt>
              </c:numCache>
            </c:numRef>
          </c:val>
        </c:ser>
        <c:axId val="16445720"/>
        <c:axId val="13793753"/>
      </c:barChart>
      <c:catAx>
        <c:axId val="16445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793753"/>
        <c:crosses val="autoZero"/>
        <c:auto val="1"/>
        <c:lblOffset val="100"/>
        <c:noMultiLvlLbl val="0"/>
      </c:catAx>
      <c:valAx>
        <c:axId val="137937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45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38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4725824"/>
        <c:axId val="21205825"/>
      </c:barChart>
      <c:catAx>
        <c:axId val="24725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05825"/>
        <c:crosses val="autoZero"/>
        <c:auto val="1"/>
        <c:lblOffset val="100"/>
        <c:noMultiLvlLbl val="0"/>
      </c:catAx>
      <c:valAx>
        <c:axId val="212058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25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6634698"/>
        <c:axId val="39950235"/>
      </c:barChart>
      <c:catAx>
        <c:axId val="5663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50235"/>
        <c:crosses val="autoZero"/>
        <c:auto val="1"/>
        <c:lblOffset val="100"/>
        <c:noMultiLvlLbl val="0"/>
      </c:catAx>
      <c:valAx>
        <c:axId val="399502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34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4007796"/>
        <c:axId val="14743573"/>
      </c:barChart>
      <c:catAx>
        <c:axId val="24007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43573"/>
        <c:crosses val="autoZero"/>
        <c:auto val="1"/>
        <c:lblOffset val="100"/>
        <c:noMultiLvlLbl val="0"/>
      </c:catAx>
      <c:valAx>
        <c:axId val="147435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07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5583294"/>
        <c:axId val="53378735"/>
      </c:barChart>
      <c:catAx>
        <c:axId val="65583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78735"/>
        <c:crosses val="autoZero"/>
        <c:auto val="1"/>
        <c:lblOffset val="100"/>
        <c:noMultiLvlLbl val="0"/>
      </c:catAx>
      <c:valAx>
        <c:axId val="533787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83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0646568"/>
        <c:axId val="28710249"/>
      </c:barChart>
      <c:catAx>
        <c:axId val="1064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10249"/>
        <c:crosses val="autoZero"/>
        <c:auto val="1"/>
        <c:lblOffset val="100"/>
        <c:noMultiLvlLbl val="0"/>
      </c:catAx>
      <c:valAx>
        <c:axId val="287102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46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7065650"/>
        <c:axId val="43828803"/>
      </c:barChart>
      <c:catAx>
        <c:axId val="57065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28803"/>
        <c:crosses val="autoZero"/>
        <c:auto val="1"/>
        <c:lblOffset val="100"/>
        <c:noMultiLvlLbl val="0"/>
      </c:catAx>
      <c:valAx>
        <c:axId val="438288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65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8914908"/>
        <c:axId val="60472125"/>
      </c:barChart>
      <c:catAx>
        <c:axId val="58914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72125"/>
        <c:crosses val="autoZero"/>
        <c:auto val="1"/>
        <c:lblOffset val="100"/>
        <c:noMultiLvlLbl val="0"/>
      </c:catAx>
      <c:valAx>
        <c:axId val="604721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14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7378214"/>
        <c:axId val="66403927"/>
      </c:barChart>
      <c:catAx>
        <c:axId val="7378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03927"/>
        <c:crosses val="autoZero"/>
        <c:auto val="1"/>
        <c:lblOffset val="100"/>
        <c:noMultiLvlLbl val="0"/>
      </c:catAx>
      <c:valAx>
        <c:axId val="664039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3782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0764432"/>
        <c:axId val="10008977"/>
      </c:barChart>
      <c:catAx>
        <c:axId val="6076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08977"/>
        <c:crosses val="autoZero"/>
        <c:auto val="1"/>
        <c:lblOffset val="100"/>
        <c:noMultiLvlLbl val="0"/>
      </c:catAx>
      <c:valAx>
        <c:axId val="100089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64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2971930"/>
        <c:axId val="5420779"/>
      </c:barChart>
      <c:catAx>
        <c:axId val="22971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20779"/>
        <c:crosses val="autoZero"/>
        <c:auto val="1"/>
        <c:lblOffset val="100"/>
        <c:noMultiLvlLbl val="0"/>
      </c:catAx>
      <c:valAx>
        <c:axId val="54207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71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868</c:v>
                </c:pt>
                <c:pt idx="1">
                  <c:v>1940</c:v>
                </c:pt>
                <c:pt idx="2">
                  <c:v>1282</c:v>
                </c:pt>
                <c:pt idx="3">
                  <c:v>2094</c:v>
                </c:pt>
                <c:pt idx="4">
                  <c:v>102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832</c:v>
                </c:pt>
                <c:pt idx="1">
                  <c:v>1992</c:v>
                </c:pt>
                <c:pt idx="2">
                  <c:v>1180</c:v>
                </c:pt>
                <c:pt idx="3">
                  <c:v>3032</c:v>
                </c:pt>
                <c:pt idx="4">
                  <c:v>187</c:v>
                </c:pt>
              </c:numCache>
            </c:numRef>
          </c:val>
        </c:ser>
        <c:axId val="57034914"/>
        <c:axId val="43552179"/>
      </c:barChart>
      <c:catAx>
        <c:axId val="57034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52179"/>
        <c:crosses val="autoZero"/>
        <c:auto val="1"/>
        <c:lblOffset val="100"/>
        <c:noMultiLvlLbl val="0"/>
      </c:catAx>
      <c:valAx>
        <c:axId val="435521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349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8787012"/>
        <c:axId val="36429925"/>
      </c:barChart>
      <c:catAx>
        <c:axId val="48787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29925"/>
        <c:crosses val="autoZero"/>
        <c:auto val="1"/>
        <c:lblOffset val="100"/>
        <c:noMultiLvlLbl val="0"/>
      </c:catAx>
      <c:valAx>
        <c:axId val="364299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87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9433870"/>
        <c:axId val="65142783"/>
      </c:barChart>
      <c:catAx>
        <c:axId val="5943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42783"/>
        <c:crosses val="autoZero"/>
        <c:auto val="1"/>
        <c:lblOffset val="100"/>
        <c:noMultiLvlLbl val="0"/>
      </c:catAx>
      <c:valAx>
        <c:axId val="651427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33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9414136"/>
        <c:axId val="42074041"/>
      </c:barChart>
      <c:catAx>
        <c:axId val="4941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74041"/>
        <c:crosses val="autoZero"/>
        <c:auto val="1"/>
        <c:lblOffset val="100"/>
        <c:noMultiLvlLbl val="0"/>
      </c:catAx>
      <c:valAx>
        <c:axId val="420740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14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3122050"/>
        <c:axId val="52554131"/>
      </c:barChart>
      <c:catAx>
        <c:axId val="43122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54131"/>
        <c:crosses val="autoZero"/>
        <c:auto val="1"/>
        <c:lblOffset val="100"/>
        <c:noMultiLvlLbl val="0"/>
      </c:catAx>
      <c:valAx>
        <c:axId val="525541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22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225132"/>
        <c:axId val="29026189"/>
      </c:barChart>
      <c:catAx>
        <c:axId val="3225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26189"/>
        <c:crosses val="autoZero"/>
        <c:auto val="1"/>
        <c:lblOffset val="100"/>
        <c:noMultiLvlLbl val="0"/>
      </c:catAx>
      <c:valAx>
        <c:axId val="290261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5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9909110"/>
        <c:axId val="2311079"/>
      </c:barChart>
      <c:catAx>
        <c:axId val="59909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1079"/>
        <c:crosses val="autoZero"/>
        <c:auto val="1"/>
        <c:lblOffset val="100"/>
        <c:noMultiLvlLbl val="0"/>
      </c:catAx>
      <c:valAx>
        <c:axId val="23110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09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0799712"/>
        <c:axId val="52979681"/>
      </c:barChart>
      <c:catAx>
        <c:axId val="2079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79681"/>
        <c:crosses val="autoZero"/>
        <c:auto val="1"/>
        <c:lblOffset val="100"/>
        <c:noMultiLvlLbl val="0"/>
      </c:catAx>
      <c:valAx>
        <c:axId val="529796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799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7055082"/>
        <c:axId val="63495739"/>
      </c:barChart>
      <c:catAx>
        <c:axId val="7055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95739"/>
        <c:crosses val="autoZero"/>
        <c:auto val="1"/>
        <c:lblOffset val="100"/>
        <c:noMultiLvlLbl val="0"/>
      </c:catAx>
      <c:valAx>
        <c:axId val="634957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55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4590740"/>
        <c:axId val="42881205"/>
      </c:barChart>
      <c:catAx>
        <c:axId val="34590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881205"/>
        <c:crosses val="autoZero"/>
        <c:auto val="1"/>
        <c:lblOffset val="100"/>
        <c:noMultiLvlLbl val="0"/>
      </c:catAx>
      <c:valAx>
        <c:axId val="428812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90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0386526"/>
        <c:axId val="50825551"/>
      </c:barChart>
      <c:catAx>
        <c:axId val="50386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25551"/>
        <c:crosses val="autoZero"/>
        <c:auto val="1"/>
        <c:lblOffset val="100"/>
        <c:noMultiLvlLbl val="0"/>
      </c:catAx>
      <c:valAx>
        <c:axId val="508255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865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1207</c:v>
                </c:pt>
                <c:pt idx="1">
                  <c:v>2298</c:v>
                </c:pt>
                <c:pt idx="2">
                  <c:v>1143</c:v>
                </c:pt>
                <c:pt idx="3">
                  <c:v>3097</c:v>
                </c:pt>
                <c:pt idx="4">
                  <c:v>269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1202</c:v>
                </c:pt>
                <c:pt idx="1">
                  <c:v>2278</c:v>
                </c:pt>
                <c:pt idx="2">
                  <c:v>1097</c:v>
                </c:pt>
                <c:pt idx="3">
                  <c:v>3507</c:v>
                </c:pt>
                <c:pt idx="4">
                  <c:v>207</c:v>
                </c:pt>
              </c:numCache>
            </c:numRef>
          </c:val>
        </c:ser>
        <c:axId val="56425292"/>
        <c:axId val="38065581"/>
      </c:barChart>
      <c:catAx>
        <c:axId val="5642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65581"/>
        <c:crosses val="autoZero"/>
        <c:auto val="1"/>
        <c:lblOffset val="100"/>
        <c:noMultiLvlLbl val="0"/>
      </c:catAx>
      <c:valAx>
        <c:axId val="380655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25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4776776"/>
        <c:axId val="23228937"/>
      </c:barChart>
      <c:catAx>
        <c:axId val="54776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28937"/>
        <c:crosses val="autoZero"/>
        <c:auto val="1"/>
        <c:lblOffset val="100"/>
        <c:noMultiLvlLbl val="0"/>
      </c:catAx>
      <c:valAx>
        <c:axId val="232289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76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7733842"/>
        <c:axId val="2495715"/>
      </c:barChart>
      <c:catAx>
        <c:axId val="7733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5715"/>
        <c:crosses val="autoZero"/>
        <c:auto val="1"/>
        <c:lblOffset val="100"/>
        <c:noMultiLvlLbl val="0"/>
      </c:catAx>
      <c:valAx>
        <c:axId val="24957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33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2461436"/>
        <c:axId val="826333"/>
      </c:barChart>
      <c:catAx>
        <c:axId val="22461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6333"/>
        <c:crosses val="autoZero"/>
        <c:auto val="1"/>
        <c:lblOffset val="100"/>
        <c:noMultiLvlLbl val="0"/>
      </c:catAx>
      <c:valAx>
        <c:axId val="8263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61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7436998"/>
        <c:axId val="66932983"/>
      </c:barChart>
      <c:catAx>
        <c:axId val="7436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32983"/>
        <c:crosses val="autoZero"/>
        <c:auto val="1"/>
        <c:lblOffset val="100"/>
        <c:noMultiLvlLbl val="0"/>
      </c:catAx>
      <c:valAx>
        <c:axId val="669329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36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5525936"/>
        <c:axId val="52862513"/>
      </c:barChart>
      <c:catAx>
        <c:axId val="65525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62513"/>
        <c:crosses val="autoZero"/>
        <c:auto val="1"/>
        <c:lblOffset val="100"/>
        <c:noMultiLvlLbl val="0"/>
      </c:catAx>
      <c:valAx>
        <c:axId val="528625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25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000570"/>
        <c:axId val="54005131"/>
      </c:barChart>
      <c:catAx>
        <c:axId val="6000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05131"/>
        <c:crosses val="autoZero"/>
        <c:auto val="1"/>
        <c:lblOffset val="100"/>
        <c:noMultiLvlLbl val="0"/>
      </c:catAx>
      <c:valAx>
        <c:axId val="540051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0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6284132"/>
        <c:axId val="12339461"/>
      </c:barChart>
      <c:catAx>
        <c:axId val="1628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39461"/>
        <c:crosses val="autoZero"/>
        <c:auto val="1"/>
        <c:lblOffset val="100"/>
        <c:noMultiLvlLbl val="0"/>
      </c:catAx>
      <c:valAx>
        <c:axId val="123394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84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3946286"/>
        <c:axId val="59972255"/>
      </c:barChart>
      <c:catAx>
        <c:axId val="43946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72255"/>
        <c:crosses val="autoZero"/>
        <c:auto val="1"/>
        <c:lblOffset val="100"/>
        <c:noMultiLvlLbl val="0"/>
      </c:catAx>
      <c:valAx>
        <c:axId val="599722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462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879384"/>
        <c:axId val="25914457"/>
      </c:barChart>
      <c:catAx>
        <c:axId val="2879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914457"/>
        <c:crosses val="autoZero"/>
        <c:auto val="1"/>
        <c:lblOffset val="100"/>
        <c:noMultiLvlLbl val="0"/>
      </c:catAx>
      <c:valAx>
        <c:axId val="259144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9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1903522"/>
        <c:axId val="18696243"/>
      </c:barChart>
      <c:catAx>
        <c:axId val="3190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696243"/>
        <c:crosses val="autoZero"/>
        <c:auto val="1"/>
        <c:lblOffset val="100"/>
        <c:noMultiLvlLbl val="0"/>
      </c:catAx>
      <c:valAx>
        <c:axId val="186962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03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7045910"/>
        <c:axId val="63413191"/>
      </c:barChart>
      <c:catAx>
        <c:axId val="7045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13191"/>
        <c:crosses val="autoZero"/>
        <c:auto val="1"/>
        <c:lblOffset val="100"/>
        <c:noMultiLvlLbl val="0"/>
      </c:catAx>
      <c:valAx>
        <c:axId val="634131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45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4048460"/>
        <c:axId val="38000685"/>
      </c:barChart>
      <c:catAx>
        <c:axId val="34048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00685"/>
        <c:crosses val="autoZero"/>
        <c:auto val="1"/>
        <c:lblOffset val="100"/>
        <c:noMultiLvlLbl val="0"/>
      </c:catAx>
      <c:valAx>
        <c:axId val="380006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48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461846"/>
        <c:axId val="58156615"/>
      </c:barChart>
      <c:catAx>
        <c:axId val="6461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56615"/>
        <c:crosses val="autoZero"/>
        <c:auto val="1"/>
        <c:lblOffset val="100"/>
        <c:noMultiLvlLbl val="0"/>
      </c:catAx>
      <c:valAx>
        <c:axId val="581566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1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3647488"/>
        <c:axId val="13065345"/>
      </c:barChart>
      <c:catAx>
        <c:axId val="53647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65345"/>
        <c:crosses val="autoZero"/>
        <c:auto val="1"/>
        <c:lblOffset val="100"/>
        <c:noMultiLvlLbl val="0"/>
      </c:catAx>
      <c:valAx>
        <c:axId val="130653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474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0479242"/>
        <c:axId val="51659995"/>
      </c:barChart>
      <c:catAx>
        <c:axId val="50479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59995"/>
        <c:crosses val="autoZero"/>
        <c:auto val="1"/>
        <c:lblOffset val="100"/>
        <c:noMultiLvlLbl val="0"/>
      </c:catAx>
      <c:valAx>
        <c:axId val="51659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79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62286772"/>
        <c:axId val="23710037"/>
      </c:barChart>
      <c:catAx>
        <c:axId val="62286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10037"/>
        <c:crosses val="autoZero"/>
        <c:auto val="1"/>
        <c:lblOffset val="100"/>
        <c:noMultiLvlLbl val="0"/>
      </c:catAx>
      <c:valAx>
        <c:axId val="237100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286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12063742"/>
        <c:axId val="41464815"/>
      </c:barChart>
      <c:catAx>
        <c:axId val="12063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64815"/>
        <c:crosses val="autoZero"/>
        <c:auto val="1"/>
        <c:lblOffset val="100"/>
        <c:noMultiLvlLbl val="0"/>
      </c:catAx>
      <c:valAx>
        <c:axId val="414648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637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37639016"/>
        <c:axId val="3206825"/>
      </c:barChart>
      <c:catAx>
        <c:axId val="37639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6825"/>
        <c:crosses val="autoZero"/>
        <c:auto val="1"/>
        <c:lblOffset val="100"/>
        <c:noMultiLvlLbl val="0"/>
      </c:catAx>
      <c:valAx>
        <c:axId val="32068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390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28861426"/>
        <c:axId val="58426243"/>
      </c:barChart>
      <c:catAx>
        <c:axId val="28861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26243"/>
        <c:crosses val="autoZero"/>
        <c:auto val="1"/>
        <c:lblOffset val="100"/>
        <c:noMultiLvlLbl val="0"/>
      </c:catAx>
      <c:valAx>
        <c:axId val="584262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61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Size'!$A$6:$A$30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val>
        </c:ser>
        <c:ser>
          <c:idx val="1"/>
          <c:order val="1"/>
          <c:tx>
            <c:strRef>
              <c:f>'Household Size'!$B$5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Size'!$B$6:$B$30</c:f>
              <c:numCache>
                <c:ptCount val="25"/>
                <c:pt idx="0">
                  <c:v>1425</c:v>
                </c:pt>
                <c:pt idx="1">
                  <c:v>573</c:v>
                </c:pt>
                <c:pt idx="2">
                  <c:v>488</c:v>
                </c:pt>
                <c:pt idx="3">
                  <c:v>521</c:v>
                </c:pt>
                <c:pt idx="4">
                  <c:v>555</c:v>
                </c:pt>
                <c:pt idx="5">
                  <c:v>579</c:v>
                </c:pt>
                <c:pt idx="6">
                  <c:v>601</c:v>
                </c:pt>
                <c:pt idx="7">
                  <c:v>551</c:v>
                </c:pt>
                <c:pt idx="8">
                  <c:v>470</c:v>
                </c:pt>
                <c:pt idx="9">
                  <c:v>424</c:v>
                </c:pt>
                <c:pt idx="10">
                  <c:v>294</c:v>
                </c:pt>
                <c:pt idx="11">
                  <c:v>212</c:v>
                </c:pt>
                <c:pt idx="12">
                  <c:v>146</c:v>
                </c:pt>
                <c:pt idx="13">
                  <c:v>97</c:v>
                </c:pt>
                <c:pt idx="14">
                  <c:v>67</c:v>
                </c:pt>
                <c:pt idx="15">
                  <c:v>43</c:v>
                </c:pt>
                <c:pt idx="16">
                  <c:v>24</c:v>
                </c:pt>
                <c:pt idx="17">
                  <c:v>14</c:v>
                </c:pt>
                <c:pt idx="18">
                  <c:v>15</c:v>
                </c:pt>
                <c:pt idx="19">
                  <c:v>4</c:v>
                </c:pt>
                <c:pt idx="20">
                  <c:v>4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2"/>
          <c:tx>
            <c:strRef>
              <c:f>'Household Size'!$C$5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Size'!$C$6:$C$30</c:f>
              <c:numCache>
                <c:ptCount val="25"/>
                <c:pt idx="0">
                  <c:v>1425</c:v>
                </c:pt>
                <c:pt idx="1">
                  <c:v>1146</c:v>
                </c:pt>
                <c:pt idx="2">
                  <c:v>1464</c:v>
                </c:pt>
                <c:pt idx="3">
                  <c:v>2084</c:v>
                </c:pt>
                <c:pt idx="4">
                  <c:v>2775</c:v>
                </c:pt>
                <c:pt idx="5">
                  <c:v>3474</c:v>
                </c:pt>
                <c:pt idx="6">
                  <c:v>4207</c:v>
                </c:pt>
                <c:pt idx="7">
                  <c:v>4408</c:v>
                </c:pt>
                <c:pt idx="8">
                  <c:v>4230</c:v>
                </c:pt>
                <c:pt idx="9">
                  <c:v>4240</c:v>
                </c:pt>
                <c:pt idx="10">
                  <c:v>3234</c:v>
                </c:pt>
                <c:pt idx="11">
                  <c:v>2544</c:v>
                </c:pt>
                <c:pt idx="12">
                  <c:v>1898</c:v>
                </c:pt>
                <c:pt idx="13">
                  <c:v>1358</c:v>
                </c:pt>
                <c:pt idx="14">
                  <c:v>1005</c:v>
                </c:pt>
                <c:pt idx="15">
                  <c:v>688</c:v>
                </c:pt>
                <c:pt idx="16">
                  <c:v>408</c:v>
                </c:pt>
                <c:pt idx="17">
                  <c:v>252</c:v>
                </c:pt>
                <c:pt idx="18">
                  <c:v>285</c:v>
                </c:pt>
                <c:pt idx="19">
                  <c:v>80</c:v>
                </c:pt>
                <c:pt idx="20">
                  <c:v>84</c:v>
                </c:pt>
                <c:pt idx="21">
                  <c:v>22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56074140"/>
        <c:axId val="34905213"/>
      </c:areaChart>
      <c:catAx>
        <c:axId val="5607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05213"/>
        <c:crosses val="autoZero"/>
        <c:auto val="1"/>
        <c:lblOffset val="100"/>
        <c:noMultiLvlLbl val="0"/>
      </c:catAx>
      <c:valAx>
        <c:axId val="349052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7414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Size'!$A$52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Size'!$A$53:$A$77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val>
        </c:ser>
        <c:ser>
          <c:idx val="1"/>
          <c:order val="1"/>
          <c:tx>
            <c:strRef>
              <c:f>'Household Size'!$B$52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Size'!$B$53:$B$77</c:f>
              <c:numCache>
                <c:ptCount val="25"/>
                <c:pt idx="0">
                  <c:v>459</c:v>
                </c:pt>
                <c:pt idx="1">
                  <c:v>151</c:v>
                </c:pt>
                <c:pt idx="2">
                  <c:v>125</c:v>
                </c:pt>
                <c:pt idx="3">
                  <c:v>144</c:v>
                </c:pt>
                <c:pt idx="4">
                  <c:v>196</c:v>
                </c:pt>
                <c:pt idx="5">
                  <c:v>191</c:v>
                </c:pt>
                <c:pt idx="6">
                  <c:v>213</c:v>
                </c:pt>
                <c:pt idx="7">
                  <c:v>209</c:v>
                </c:pt>
                <c:pt idx="8">
                  <c:v>188</c:v>
                </c:pt>
                <c:pt idx="9">
                  <c:v>160</c:v>
                </c:pt>
                <c:pt idx="10">
                  <c:v>89</c:v>
                </c:pt>
                <c:pt idx="11">
                  <c:v>65</c:v>
                </c:pt>
                <c:pt idx="12">
                  <c:v>39</c:v>
                </c:pt>
                <c:pt idx="13">
                  <c:v>22</c:v>
                </c:pt>
                <c:pt idx="14">
                  <c:v>18</c:v>
                </c:pt>
                <c:pt idx="15">
                  <c:v>8</c:v>
                </c:pt>
                <c:pt idx="16">
                  <c:v>10</c:v>
                </c:pt>
                <c:pt idx="17">
                  <c:v>2</c:v>
                </c:pt>
                <c:pt idx="18">
                  <c:v>2</c:v>
                </c:pt>
              </c:numCache>
            </c:numRef>
          </c:val>
        </c:ser>
        <c:ser>
          <c:idx val="2"/>
          <c:order val="2"/>
          <c:tx>
            <c:strRef>
              <c:f>'Household Size'!$C$52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Size'!$C$53:$C$77</c:f>
              <c:numCache>
                <c:ptCount val="25"/>
                <c:pt idx="0">
                  <c:v>459</c:v>
                </c:pt>
                <c:pt idx="1">
                  <c:v>302</c:v>
                </c:pt>
                <c:pt idx="2">
                  <c:v>375</c:v>
                </c:pt>
                <c:pt idx="3">
                  <c:v>576</c:v>
                </c:pt>
                <c:pt idx="4">
                  <c:v>980</c:v>
                </c:pt>
                <c:pt idx="5">
                  <c:v>1146</c:v>
                </c:pt>
                <c:pt idx="6">
                  <c:v>1491</c:v>
                </c:pt>
                <c:pt idx="7">
                  <c:v>1672</c:v>
                </c:pt>
                <c:pt idx="8">
                  <c:v>1692</c:v>
                </c:pt>
                <c:pt idx="9">
                  <c:v>1600</c:v>
                </c:pt>
                <c:pt idx="10">
                  <c:v>979</c:v>
                </c:pt>
                <c:pt idx="11">
                  <c:v>780</c:v>
                </c:pt>
                <c:pt idx="12">
                  <c:v>507</c:v>
                </c:pt>
                <c:pt idx="13">
                  <c:v>308</c:v>
                </c:pt>
                <c:pt idx="14">
                  <c:v>270</c:v>
                </c:pt>
                <c:pt idx="15">
                  <c:v>128</c:v>
                </c:pt>
                <c:pt idx="16">
                  <c:v>170</c:v>
                </c:pt>
                <c:pt idx="17">
                  <c:v>36</c:v>
                </c:pt>
                <c:pt idx="18">
                  <c:v>38</c:v>
                </c:pt>
              </c:numCache>
            </c:numRef>
          </c:val>
        </c:ser>
        <c:axId val="45711462"/>
        <c:axId val="8749975"/>
      </c:areaChart>
      <c:catAx>
        <c:axId val="45711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49975"/>
        <c:crosses val="autoZero"/>
        <c:auto val="1"/>
        <c:lblOffset val="100"/>
        <c:noMultiLvlLbl val="0"/>
      </c:catAx>
      <c:valAx>
        <c:axId val="87499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1146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53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33847808"/>
        <c:axId val="36194817"/>
      </c:barChart>
      <c:catAx>
        <c:axId val="33847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94817"/>
        <c:crosses val="autoZero"/>
        <c:auto val="1"/>
        <c:lblOffset val="100"/>
        <c:noMultiLvlLbl val="0"/>
      </c:catAx>
      <c:valAx>
        <c:axId val="361948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47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75"/>
          <c:y val="0.32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Size'!$A$99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Size'!$A$100:$A$124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val>
        </c:ser>
        <c:ser>
          <c:idx val="1"/>
          <c:order val="1"/>
          <c:tx>
            <c:strRef>
              <c:f>'Household Size'!$B$99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Size'!$B$100:$B$124</c:f>
              <c:numCache>
                <c:ptCount val="25"/>
                <c:pt idx="0">
                  <c:v>185</c:v>
                </c:pt>
                <c:pt idx="1">
                  <c:v>162</c:v>
                </c:pt>
                <c:pt idx="2">
                  <c:v>158</c:v>
                </c:pt>
                <c:pt idx="3">
                  <c:v>151</c:v>
                </c:pt>
                <c:pt idx="4">
                  <c:v>155</c:v>
                </c:pt>
                <c:pt idx="5">
                  <c:v>168</c:v>
                </c:pt>
                <c:pt idx="6">
                  <c:v>176</c:v>
                </c:pt>
                <c:pt idx="7">
                  <c:v>191</c:v>
                </c:pt>
                <c:pt idx="8">
                  <c:v>151</c:v>
                </c:pt>
                <c:pt idx="9">
                  <c:v>176</c:v>
                </c:pt>
                <c:pt idx="10">
                  <c:v>144</c:v>
                </c:pt>
                <c:pt idx="11">
                  <c:v>110</c:v>
                </c:pt>
                <c:pt idx="12">
                  <c:v>88</c:v>
                </c:pt>
                <c:pt idx="13">
                  <c:v>66</c:v>
                </c:pt>
                <c:pt idx="14">
                  <c:v>46</c:v>
                </c:pt>
                <c:pt idx="15">
                  <c:v>34</c:v>
                </c:pt>
                <c:pt idx="16">
                  <c:v>14</c:v>
                </c:pt>
                <c:pt idx="17">
                  <c:v>11</c:v>
                </c:pt>
                <c:pt idx="18">
                  <c:v>12</c:v>
                </c:pt>
                <c:pt idx="19">
                  <c:v>4</c:v>
                </c:pt>
                <c:pt idx="20">
                  <c:v>4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2"/>
          <c:tx>
            <c:strRef>
              <c:f>'Household Size'!$C$99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Size'!$C$100:$C$124</c:f>
              <c:numCache>
                <c:ptCount val="25"/>
                <c:pt idx="0">
                  <c:v>185</c:v>
                </c:pt>
                <c:pt idx="1">
                  <c:v>324</c:v>
                </c:pt>
                <c:pt idx="2">
                  <c:v>474</c:v>
                </c:pt>
                <c:pt idx="3">
                  <c:v>604</c:v>
                </c:pt>
                <c:pt idx="4">
                  <c:v>775</c:v>
                </c:pt>
                <c:pt idx="5">
                  <c:v>1008</c:v>
                </c:pt>
                <c:pt idx="6">
                  <c:v>1232</c:v>
                </c:pt>
                <c:pt idx="7">
                  <c:v>1528</c:v>
                </c:pt>
                <c:pt idx="8">
                  <c:v>1359</c:v>
                </c:pt>
                <c:pt idx="9">
                  <c:v>1760</c:v>
                </c:pt>
                <c:pt idx="10">
                  <c:v>1584</c:v>
                </c:pt>
                <c:pt idx="11">
                  <c:v>1320</c:v>
                </c:pt>
                <c:pt idx="12">
                  <c:v>1144</c:v>
                </c:pt>
                <c:pt idx="13">
                  <c:v>924</c:v>
                </c:pt>
                <c:pt idx="14">
                  <c:v>690</c:v>
                </c:pt>
                <c:pt idx="15">
                  <c:v>544</c:v>
                </c:pt>
                <c:pt idx="16">
                  <c:v>238</c:v>
                </c:pt>
                <c:pt idx="17">
                  <c:v>198</c:v>
                </c:pt>
                <c:pt idx="18">
                  <c:v>228</c:v>
                </c:pt>
                <c:pt idx="19">
                  <c:v>80</c:v>
                </c:pt>
                <c:pt idx="20">
                  <c:v>84</c:v>
                </c:pt>
                <c:pt idx="21">
                  <c:v>22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11640912"/>
        <c:axId val="37659345"/>
      </c:areaChart>
      <c:catAx>
        <c:axId val="11640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59345"/>
        <c:crosses val="autoZero"/>
        <c:auto val="1"/>
        <c:lblOffset val="100"/>
        <c:noMultiLvlLbl val="0"/>
      </c:catAx>
      <c:valAx>
        <c:axId val="376593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4091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>
                <c:ptCount val="25"/>
                <c:pt idx="0">
                  <c:v>781</c:v>
                </c:pt>
                <c:pt idx="1">
                  <c:v>260</c:v>
                </c:pt>
                <c:pt idx="2">
                  <c:v>205</c:v>
                </c:pt>
                <c:pt idx="3">
                  <c:v>226</c:v>
                </c:pt>
                <c:pt idx="4">
                  <c:v>204</c:v>
                </c:pt>
                <c:pt idx="5">
                  <c:v>220</c:v>
                </c:pt>
                <c:pt idx="6">
                  <c:v>212</c:v>
                </c:pt>
                <c:pt idx="7">
                  <c:v>151</c:v>
                </c:pt>
                <c:pt idx="8">
                  <c:v>131</c:v>
                </c:pt>
                <c:pt idx="9">
                  <c:v>88</c:v>
                </c:pt>
                <c:pt idx="10">
                  <c:v>61</c:v>
                </c:pt>
                <c:pt idx="11">
                  <c:v>37</c:v>
                </c:pt>
                <c:pt idx="12">
                  <c:v>19</c:v>
                </c:pt>
                <c:pt idx="13">
                  <c:v>9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>
                <c:ptCount val="25"/>
                <c:pt idx="0">
                  <c:v>781</c:v>
                </c:pt>
                <c:pt idx="1">
                  <c:v>520</c:v>
                </c:pt>
                <c:pt idx="2">
                  <c:v>615</c:v>
                </c:pt>
                <c:pt idx="3">
                  <c:v>904</c:v>
                </c:pt>
                <c:pt idx="4">
                  <c:v>1020</c:v>
                </c:pt>
                <c:pt idx="5">
                  <c:v>1320</c:v>
                </c:pt>
                <c:pt idx="6">
                  <c:v>1484</c:v>
                </c:pt>
                <c:pt idx="7">
                  <c:v>1208</c:v>
                </c:pt>
                <c:pt idx="8">
                  <c:v>1179</c:v>
                </c:pt>
                <c:pt idx="9">
                  <c:v>880</c:v>
                </c:pt>
                <c:pt idx="10">
                  <c:v>671</c:v>
                </c:pt>
                <c:pt idx="11">
                  <c:v>444</c:v>
                </c:pt>
                <c:pt idx="12">
                  <c:v>247</c:v>
                </c:pt>
                <c:pt idx="13">
                  <c:v>126</c:v>
                </c:pt>
                <c:pt idx="14">
                  <c:v>45</c:v>
                </c:pt>
                <c:pt idx="15">
                  <c:v>16</c:v>
                </c:pt>
                <c:pt idx="16">
                  <c:v>0</c:v>
                </c:pt>
                <c:pt idx="17">
                  <c:v>18</c:v>
                </c:pt>
                <c:pt idx="18">
                  <c:v>19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3389786"/>
        <c:axId val="30508075"/>
      </c:areaChart>
      <c:catAx>
        <c:axId val="3389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08075"/>
        <c:crosses val="autoZero"/>
        <c:auto val="1"/>
        <c:lblOffset val="100"/>
        <c:noMultiLvlLbl val="0"/>
      </c:catAx>
      <c:valAx>
        <c:axId val="305080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978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>
                <c:ptCount val="25"/>
                <c:pt idx="0">
                  <c:v>781</c:v>
                </c:pt>
                <c:pt idx="1">
                  <c:v>260</c:v>
                </c:pt>
                <c:pt idx="2">
                  <c:v>205</c:v>
                </c:pt>
                <c:pt idx="3">
                  <c:v>226</c:v>
                </c:pt>
                <c:pt idx="4">
                  <c:v>204</c:v>
                </c:pt>
                <c:pt idx="5">
                  <c:v>220</c:v>
                </c:pt>
                <c:pt idx="6">
                  <c:v>212</c:v>
                </c:pt>
                <c:pt idx="7">
                  <c:v>151</c:v>
                </c:pt>
                <c:pt idx="8">
                  <c:v>131</c:v>
                </c:pt>
                <c:pt idx="9">
                  <c:v>88</c:v>
                </c:pt>
                <c:pt idx="10">
                  <c:v>61</c:v>
                </c:pt>
                <c:pt idx="11">
                  <c:v>37</c:v>
                </c:pt>
                <c:pt idx="12">
                  <c:v>19</c:v>
                </c:pt>
                <c:pt idx="13">
                  <c:v>9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>
                <c:ptCount val="25"/>
                <c:pt idx="0">
                  <c:v>781</c:v>
                </c:pt>
                <c:pt idx="1">
                  <c:v>520</c:v>
                </c:pt>
                <c:pt idx="2">
                  <c:v>615</c:v>
                </c:pt>
                <c:pt idx="3">
                  <c:v>904</c:v>
                </c:pt>
                <c:pt idx="4">
                  <c:v>1020</c:v>
                </c:pt>
                <c:pt idx="5">
                  <c:v>1320</c:v>
                </c:pt>
                <c:pt idx="6">
                  <c:v>1484</c:v>
                </c:pt>
                <c:pt idx="7">
                  <c:v>1208</c:v>
                </c:pt>
                <c:pt idx="8">
                  <c:v>1179</c:v>
                </c:pt>
                <c:pt idx="9">
                  <c:v>880</c:v>
                </c:pt>
                <c:pt idx="10">
                  <c:v>671</c:v>
                </c:pt>
                <c:pt idx="11">
                  <c:v>444</c:v>
                </c:pt>
                <c:pt idx="12">
                  <c:v>247</c:v>
                </c:pt>
                <c:pt idx="13">
                  <c:v>126</c:v>
                </c:pt>
                <c:pt idx="14">
                  <c:v>45</c:v>
                </c:pt>
                <c:pt idx="15">
                  <c:v>16</c:v>
                </c:pt>
                <c:pt idx="16">
                  <c:v>0</c:v>
                </c:pt>
                <c:pt idx="17">
                  <c:v>18</c:v>
                </c:pt>
                <c:pt idx="18">
                  <c:v>19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6137220"/>
        <c:axId val="55234981"/>
      </c:areaChart>
      <c:catAx>
        <c:axId val="613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34981"/>
        <c:crosses val="autoZero"/>
        <c:auto val="1"/>
        <c:lblOffset val="100"/>
        <c:noMultiLvlLbl val="0"/>
      </c:catAx>
      <c:valAx>
        <c:axId val="552349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722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7352782"/>
        <c:axId val="44848447"/>
      </c:barChart>
      <c:catAx>
        <c:axId val="27352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48447"/>
        <c:crosses val="autoZero"/>
        <c:auto val="1"/>
        <c:lblOffset val="100"/>
        <c:noMultiLvlLbl val="0"/>
      </c:catAx>
      <c:valAx>
        <c:axId val="448484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52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982840"/>
        <c:axId val="8845561"/>
      </c:barChart>
      <c:catAx>
        <c:axId val="982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45561"/>
        <c:crosses val="autoZero"/>
        <c:auto val="1"/>
        <c:lblOffset val="100"/>
        <c:noMultiLvlLbl val="0"/>
      </c:catAx>
      <c:valAx>
        <c:axId val="88455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2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2501186"/>
        <c:axId val="45401811"/>
      </c:barChart>
      <c:catAx>
        <c:axId val="1250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01811"/>
        <c:crosses val="autoZero"/>
        <c:auto val="1"/>
        <c:lblOffset val="100"/>
        <c:noMultiLvlLbl val="0"/>
      </c:catAx>
      <c:valAx>
        <c:axId val="454018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01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963116"/>
        <c:axId val="53668045"/>
      </c:barChart>
      <c:catAx>
        <c:axId val="5963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68045"/>
        <c:crosses val="autoZero"/>
        <c:auto val="1"/>
        <c:lblOffset val="100"/>
        <c:noMultiLvlLbl val="0"/>
      </c:catAx>
      <c:valAx>
        <c:axId val="536680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3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3250358"/>
        <c:axId val="52144359"/>
      </c:barChart>
      <c:catAx>
        <c:axId val="13250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44359"/>
        <c:crosses val="autoZero"/>
        <c:auto val="1"/>
        <c:lblOffset val="100"/>
        <c:noMultiLvlLbl val="0"/>
      </c:catAx>
      <c:valAx>
        <c:axId val="521443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50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6646048"/>
        <c:axId val="62943521"/>
      </c:barChart>
      <c:catAx>
        <c:axId val="66646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43521"/>
        <c:crosses val="autoZero"/>
        <c:auto val="1"/>
        <c:lblOffset val="100"/>
        <c:noMultiLvlLbl val="0"/>
      </c:catAx>
      <c:valAx>
        <c:axId val="629435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46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9620778"/>
        <c:axId val="65260411"/>
      </c:barChart>
      <c:catAx>
        <c:axId val="29620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60411"/>
        <c:crosses val="autoZero"/>
        <c:auto val="1"/>
        <c:lblOffset val="100"/>
        <c:noMultiLvlLbl val="0"/>
      </c:catAx>
      <c:valAx>
        <c:axId val="652604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20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57317898"/>
        <c:axId val="46099035"/>
      </c:barChart>
      <c:catAx>
        <c:axId val="57317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99035"/>
        <c:crosses val="autoZero"/>
        <c:auto val="1"/>
        <c:lblOffset val="100"/>
        <c:noMultiLvlLbl val="0"/>
      </c:catAx>
      <c:valAx>
        <c:axId val="460990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17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0472788"/>
        <c:axId val="51601909"/>
      </c:barChart>
      <c:catAx>
        <c:axId val="50472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01909"/>
        <c:crosses val="autoZero"/>
        <c:auto val="1"/>
        <c:lblOffset val="100"/>
        <c:noMultiLvlLbl val="0"/>
      </c:catAx>
      <c:valAx>
        <c:axId val="5160190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72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1763998"/>
        <c:axId val="19005071"/>
      </c:barChart>
      <c:catAx>
        <c:axId val="6176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05071"/>
        <c:crosses val="autoZero"/>
        <c:auto val="1"/>
        <c:lblOffset val="100"/>
        <c:noMultiLvlLbl val="0"/>
      </c:catAx>
      <c:valAx>
        <c:axId val="19005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63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6827912"/>
        <c:axId val="63015753"/>
      </c:barChart>
      <c:catAx>
        <c:axId val="36827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15753"/>
        <c:crosses val="autoZero"/>
        <c:auto val="1"/>
        <c:lblOffset val="100"/>
        <c:noMultiLvlLbl val="0"/>
      </c:catAx>
      <c:valAx>
        <c:axId val="630157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27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0270866"/>
        <c:axId val="4002339"/>
      </c:barChart>
      <c:catAx>
        <c:axId val="30270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2339"/>
        <c:crosses val="autoZero"/>
        <c:auto val="1"/>
        <c:lblOffset val="100"/>
        <c:noMultiLvlLbl val="0"/>
      </c:catAx>
      <c:valAx>
        <c:axId val="40023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70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6021052"/>
        <c:axId val="55754013"/>
      </c:barChart>
      <c:catAx>
        <c:axId val="36021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54013"/>
        <c:crosses val="autoZero"/>
        <c:auto val="1"/>
        <c:lblOffset val="100"/>
        <c:noMultiLvlLbl val="0"/>
      </c:catAx>
      <c:valAx>
        <c:axId val="557540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210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2024070"/>
        <c:axId val="19781175"/>
      </c:barChart>
      <c:catAx>
        <c:axId val="32024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81175"/>
        <c:crosses val="autoZero"/>
        <c:auto val="1"/>
        <c:lblOffset val="100"/>
        <c:noMultiLvlLbl val="0"/>
      </c:catAx>
      <c:valAx>
        <c:axId val="197811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240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3812848"/>
        <c:axId val="58771313"/>
      </c:barChart>
      <c:catAx>
        <c:axId val="4381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71313"/>
        <c:crosses val="autoZero"/>
        <c:auto val="1"/>
        <c:lblOffset val="100"/>
        <c:noMultiLvlLbl val="0"/>
      </c:catAx>
      <c:valAx>
        <c:axId val="587713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812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9179770"/>
        <c:axId val="62855883"/>
      </c:barChart>
      <c:catAx>
        <c:axId val="5917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55883"/>
        <c:crosses val="autoZero"/>
        <c:auto val="1"/>
        <c:lblOffset val="100"/>
        <c:noMultiLvlLbl val="0"/>
      </c:catAx>
      <c:valAx>
        <c:axId val="628558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79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8832036"/>
        <c:axId val="58161733"/>
      </c:barChart>
      <c:catAx>
        <c:axId val="2883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61733"/>
        <c:crosses val="autoZero"/>
        <c:auto val="1"/>
        <c:lblOffset val="100"/>
        <c:noMultiLvlLbl val="0"/>
      </c:catAx>
      <c:valAx>
        <c:axId val="581617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32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3693550"/>
        <c:axId val="13479903"/>
      </c:barChart>
      <c:catAx>
        <c:axId val="5369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79903"/>
        <c:crosses val="autoZero"/>
        <c:auto val="1"/>
        <c:lblOffset val="100"/>
        <c:noMultiLvlLbl val="0"/>
      </c:catAx>
      <c:valAx>
        <c:axId val="134799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93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Relationship Id="rId14" Type="http://schemas.openxmlformats.org/officeDocument/2006/relationships/chart" Target="/xl/charts/chart27.xml" /><Relationship Id="rId15" Type="http://schemas.openxmlformats.org/officeDocument/2006/relationships/chart" Target="/xl/charts/chart28.xml" /><Relationship Id="rId16" Type="http://schemas.openxmlformats.org/officeDocument/2006/relationships/chart" Target="/xl/charts/chart29.xml" /><Relationship Id="rId17" Type="http://schemas.openxmlformats.org/officeDocument/2006/relationships/chart" Target="/xl/charts/chart30.xml" /><Relationship Id="rId18" Type="http://schemas.openxmlformats.org/officeDocument/2006/relationships/chart" Target="/xl/charts/chart31.xml" /><Relationship Id="rId19" Type="http://schemas.openxmlformats.org/officeDocument/2006/relationships/chart" Target="/xl/charts/chart32.xml" /><Relationship Id="rId20" Type="http://schemas.openxmlformats.org/officeDocument/2006/relationships/chart" Target="/xl/charts/chart33.xml" /><Relationship Id="rId21" Type="http://schemas.openxmlformats.org/officeDocument/2006/relationships/chart" Target="/xl/charts/chart34.xml" /><Relationship Id="rId22" Type="http://schemas.openxmlformats.org/officeDocument/2006/relationships/chart" Target="/xl/charts/chart35.xml" /><Relationship Id="rId23" Type="http://schemas.openxmlformats.org/officeDocument/2006/relationships/chart" Target="/xl/charts/chart36.xml" /><Relationship Id="rId24" Type="http://schemas.openxmlformats.org/officeDocument/2006/relationships/chart" Target="/xl/charts/chart37.xml" /><Relationship Id="rId25" Type="http://schemas.openxmlformats.org/officeDocument/2006/relationships/chart" Target="/xl/charts/chart38.xml" /><Relationship Id="rId26" Type="http://schemas.openxmlformats.org/officeDocument/2006/relationships/chart" Target="/xl/charts/chart39.xml" /><Relationship Id="rId27" Type="http://schemas.openxmlformats.org/officeDocument/2006/relationships/chart" Target="/xl/charts/chart40.xml" /><Relationship Id="rId28" Type="http://schemas.openxmlformats.org/officeDocument/2006/relationships/chart" Target="/xl/charts/chart41.xml" /><Relationship Id="rId29" Type="http://schemas.openxmlformats.org/officeDocument/2006/relationships/chart" Target="/xl/charts/chart42.xml" /><Relationship Id="rId30" Type="http://schemas.openxmlformats.org/officeDocument/2006/relationships/chart" Target="/xl/charts/chart43.xml" /><Relationship Id="rId31" Type="http://schemas.openxmlformats.org/officeDocument/2006/relationships/chart" Target="/xl/charts/chart44.xml" /><Relationship Id="rId32" Type="http://schemas.openxmlformats.org/officeDocument/2006/relationships/chart" Target="/xl/charts/chart45.xml" /><Relationship Id="rId33" Type="http://schemas.openxmlformats.org/officeDocument/2006/relationships/chart" Target="/xl/charts/chart46.xml" /><Relationship Id="rId34" Type="http://schemas.openxmlformats.org/officeDocument/2006/relationships/chart" Target="/xl/charts/chart47.xml" /><Relationship Id="rId35" Type="http://schemas.openxmlformats.org/officeDocument/2006/relationships/chart" Target="/xl/charts/chart48.xml" /><Relationship Id="rId36" Type="http://schemas.openxmlformats.org/officeDocument/2006/relationships/chart" Target="/xl/charts/chart49.xml" /><Relationship Id="rId37" Type="http://schemas.openxmlformats.org/officeDocument/2006/relationships/chart" Target="/xl/charts/chart50.xml" /><Relationship Id="rId38" Type="http://schemas.openxmlformats.org/officeDocument/2006/relationships/chart" Target="/xl/charts/chart51.xml" /><Relationship Id="rId39" Type="http://schemas.openxmlformats.org/officeDocument/2006/relationships/chart" Target="/xl/charts/chart52.xml" /><Relationship Id="rId40" Type="http://schemas.openxmlformats.org/officeDocument/2006/relationships/chart" Target="/xl/charts/chart53.xml" /><Relationship Id="rId41" Type="http://schemas.openxmlformats.org/officeDocument/2006/relationships/chart" Target="/xl/charts/chart54.xml" /><Relationship Id="rId42" Type="http://schemas.openxmlformats.org/officeDocument/2006/relationships/chart" Target="/xl/charts/chart55.xml" /><Relationship Id="rId43" Type="http://schemas.openxmlformats.org/officeDocument/2006/relationships/chart" Target="/xl/charts/chart56.xml" /><Relationship Id="rId44" Type="http://schemas.openxmlformats.org/officeDocument/2006/relationships/chart" Target="/xl/charts/chart57.xml" /><Relationship Id="rId45" Type="http://schemas.openxmlformats.org/officeDocument/2006/relationships/chart" Target="/xl/charts/chart58.xml" /><Relationship Id="rId46" Type="http://schemas.openxmlformats.org/officeDocument/2006/relationships/chart" Target="/xl/charts/chart59.xml" /><Relationship Id="rId47" Type="http://schemas.openxmlformats.org/officeDocument/2006/relationships/chart" Target="/xl/charts/chart60.xml" /><Relationship Id="rId48" Type="http://schemas.openxmlformats.org/officeDocument/2006/relationships/chart" Target="/xl/charts/chart61.xml" /><Relationship Id="rId49" Type="http://schemas.openxmlformats.org/officeDocument/2006/relationships/chart" Target="/xl/charts/chart62.xml" /><Relationship Id="rId50" Type="http://schemas.openxmlformats.org/officeDocument/2006/relationships/chart" Target="/xl/charts/chart63.xml" /><Relationship Id="rId51" Type="http://schemas.openxmlformats.org/officeDocument/2006/relationships/chart" Target="/xl/charts/chart64.xml" /><Relationship Id="rId52" Type="http://schemas.openxmlformats.org/officeDocument/2006/relationships/chart" Target="/xl/charts/chart65.xml" /><Relationship Id="rId53" Type="http://schemas.openxmlformats.org/officeDocument/2006/relationships/chart" Target="/xl/charts/chart66.xml" /><Relationship Id="rId54" Type="http://schemas.openxmlformats.org/officeDocument/2006/relationships/chart" Target="/xl/charts/chart67.xml" /><Relationship Id="rId55" Type="http://schemas.openxmlformats.org/officeDocument/2006/relationships/chart" Target="/xl/charts/chart68.xml" /><Relationship Id="rId56" Type="http://schemas.openxmlformats.org/officeDocument/2006/relationships/chart" Target="/xl/charts/chart69.xml" /><Relationship Id="rId57" Type="http://schemas.openxmlformats.org/officeDocument/2006/relationships/chart" Target="/xl/charts/chart70.xml" /><Relationship Id="rId58" Type="http://schemas.openxmlformats.org/officeDocument/2006/relationships/chart" Target="/xl/charts/chart71.xml" /><Relationship Id="rId59" Type="http://schemas.openxmlformats.org/officeDocument/2006/relationships/chart" Target="/xl/charts/chart72.xml" /><Relationship Id="rId60" Type="http://schemas.openxmlformats.org/officeDocument/2006/relationships/chart" Target="/xl/charts/chart73.xml" /><Relationship Id="rId61" Type="http://schemas.openxmlformats.org/officeDocument/2006/relationships/chart" Target="/xl/charts/chart74.xml" /><Relationship Id="rId62" Type="http://schemas.openxmlformats.org/officeDocument/2006/relationships/chart" Target="/xl/charts/chart75.xml" /><Relationship Id="rId63" Type="http://schemas.openxmlformats.org/officeDocument/2006/relationships/chart" Target="/xl/charts/chart76.xml" /><Relationship Id="rId64" Type="http://schemas.openxmlformats.org/officeDocument/2006/relationships/chart" Target="/xl/charts/chart7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Relationship Id="rId8" Type="http://schemas.openxmlformats.org/officeDocument/2006/relationships/chart" Target="/xl/charts/chart89.xml" /><Relationship Id="rId9" Type="http://schemas.openxmlformats.org/officeDocument/2006/relationships/chart" Target="/xl/charts/chart90.xml" /><Relationship Id="rId10" Type="http://schemas.openxmlformats.org/officeDocument/2006/relationships/chart" Target="/xl/charts/chart91.xml" /><Relationship Id="rId11" Type="http://schemas.openxmlformats.org/officeDocument/2006/relationships/chart" Target="/xl/charts/chart92.xml" /><Relationship Id="rId12" Type="http://schemas.openxmlformats.org/officeDocument/2006/relationships/chart" Target="/xl/charts/chart93.xml" /><Relationship Id="rId13" Type="http://schemas.openxmlformats.org/officeDocument/2006/relationships/chart" Target="/xl/charts/chart94.xml" /><Relationship Id="rId14" Type="http://schemas.openxmlformats.org/officeDocument/2006/relationships/chart" Target="/xl/charts/chart95.xml" /><Relationship Id="rId15" Type="http://schemas.openxmlformats.org/officeDocument/2006/relationships/chart" Target="/xl/charts/chart96.xml" /><Relationship Id="rId16" Type="http://schemas.openxmlformats.org/officeDocument/2006/relationships/chart" Target="/xl/charts/chart97.xml" /><Relationship Id="rId17" Type="http://schemas.openxmlformats.org/officeDocument/2006/relationships/chart" Target="/xl/charts/chart98.xml" /><Relationship Id="rId18" Type="http://schemas.openxmlformats.org/officeDocument/2006/relationships/chart" Target="/xl/charts/chart99.xml" /><Relationship Id="rId19" Type="http://schemas.openxmlformats.org/officeDocument/2006/relationships/chart" Target="/xl/charts/chart100.xml" /><Relationship Id="rId20" Type="http://schemas.openxmlformats.org/officeDocument/2006/relationships/chart" Target="/xl/charts/chart101.xml" /><Relationship Id="rId21" Type="http://schemas.openxmlformats.org/officeDocument/2006/relationships/chart" Target="/xl/charts/chart102.xml" /><Relationship Id="rId22" Type="http://schemas.openxmlformats.org/officeDocument/2006/relationships/chart" Target="/xl/charts/chart103.xml" /><Relationship Id="rId23" Type="http://schemas.openxmlformats.org/officeDocument/2006/relationships/chart" Target="/xl/charts/chart104.xml" /><Relationship Id="rId24" Type="http://schemas.openxmlformats.org/officeDocument/2006/relationships/chart" Target="/xl/charts/chart105.xml" /><Relationship Id="rId25" Type="http://schemas.openxmlformats.org/officeDocument/2006/relationships/chart" Target="/xl/charts/chart106.xml" /><Relationship Id="rId26" Type="http://schemas.openxmlformats.org/officeDocument/2006/relationships/chart" Target="/xl/charts/chart107.xml" /><Relationship Id="rId27" Type="http://schemas.openxmlformats.org/officeDocument/2006/relationships/chart" Target="/xl/charts/chart108.xml" /><Relationship Id="rId28" Type="http://schemas.openxmlformats.org/officeDocument/2006/relationships/chart" Target="/xl/charts/chart109.xml" /><Relationship Id="rId29" Type="http://schemas.openxmlformats.org/officeDocument/2006/relationships/chart" Target="/xl/charts/chart110.xml" /><Relationship Id="rId30" Type="http://schemas.openxmlformats.org/officeDocument/2006/relationships/chart" Target="/xl/charts/chart111.xml" /><Relationship Id="rId31" Type="http://schemas.openxmlformats.org/officeDocument/2006/relationships/chart" Target="/xl/charts/chart112.xml" /><Relationship Id="rId32" Type="http://schemas.openxmlformats.org/officeDocument/2006/relationships/chart" Target="/xl/charts/chart113.xml" /><Relationship Id="rId33" Type="http://schemas.openxmlformats.org/officeDocument/2006/relationships/chart" Target="/xl/charts/chart114.xml" /><Relationship Id="rId34" Type="http://schemas.openxmlformats.org/officeDocument/2006/relationships/chart" Target="/xl/charts/chart115.xml" /><Relationship Id="rId35" Type="http://schemas.openxmlformats.org/officeDocument/2006/relationships/chart" Target="/xl/charts/chart116.xml" /><Relationship Id="rId36" Type="http://schemas.openxmlformats.org/officeDocument/2006/relationships/chart" Target="/xl/charts/chart117.xml" /><Relationship Id="rId37" Type="http://schemas.openxmlformats.org/officeDocument/2006/relationships/chart" Target="/xl/charts/chart118.xml" /><Relationship Id="rId38" Type="http://schemas.openxmlformats.org/officeDocument/2006/relationships/chart" Target="/xl/charts/chart119.xml" /><Relationship Id="rId39" Type="http://schemas.openxmlformats.org/officeDocument/2006/relationships/chart" Target="/xl/charts/chart120.xml" /><Relationship Id="rId40" Type="http://schemas.openxmlformats.org/officeDocument/2006/relationships/chart" Target="/xl/charts/chart121.xml" /><Relationship Id="rId41" Type="http://schemas.openxmlformats.org/officeDocument/2006/relationships/chart" Target="/xl/charts/chart122.xml" /><Relationship Id="rId42" Type="http://schemas.openxmlformats.org/officeDocument/2006/relationships/chart" Target="/xl/charts/chart123.xml" /><Relationship Id="rId43" Type="http://schemas.openxmlformats.org/officeDocument/2006/relationships/chart" Target="/xl/charts/chart124.xml" /><Relationship Id="rId44" Type="http://schemas.openxmlformats.org/officeDocument/2006/relationships/chart" Target="/xl/charts/chart125.xml" /><Relationship Id="rId45" Type="http://schemas.openxmlformats.org/officeDocument/2006/relationships/chart" Target="/xl/charts/chart126.xml" /><Relationship Id="rId46" Type="http://schemas.openxmlformats.org/officeDocument/2006/relationships/chart" Target="/xl/charts/chart127.xml" /><Relationship Id="rId47" Type="http://schemas.openxmlformats.org/officeDocument/2006/relationships/chart" Target="/xl/charts/chart128.xml" /><Relationship Id="rId48" Type="http://schemas.openxmlformats.org/officeDocument/2006/relationships/chart" Target="/xl/charts/chart129.xml" /><Relationship Id="rId49" Type="http://schemas.openxmlformats.org/officeDocument/2006/relationships/chart" Target="/xl/charts/chart130.xml" /><Relationship Id="rId50" Type="http://schemas.openxmlformats.org/officeDocument/2006/relationships/chart" Target="/xl/charts/chart131.xml" /><Relationship Id="rId51" Type="http://schemas.openxmlformats.org/officeDocument/2006/relationships/chart" Target="/xl/charts/chart132.xml" /><Relationship Id="rId52" Type="http://schemas.openxmlformats.org/officeDocument/2006/relationships/chart" Target="/xl/charts/chart133.xml" /><Relationship Id="rId53" Type="http://schemas.openxmlformats.org/officeDocument/2006/relationships/chart" Target="/xl/charts/chart134.xml" /><Relationship Id="rId54" Type="http://schemas.openxmlformats.org/officeDocument/2006/relationships/chart" Target="/xl/charts/chart135.xml" /><Relationship Id="rId55" Type="http://schemas.openxmlformats.org/officeDocument/2006/relationships/chart" Target="/xl/charts/chart13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37.xml" /><Relationship Id="rId3" Type="http://schemas.openxmlformats.org/officeDocument/2006/relationships/chart" Target="/xl/charts/chart138.xml" /><Relationship Id="rId4" Type="http://schemas.openxmlformats.org/officeDocument/2006/relationships/chart" Target="/xl/charts/chart139.xml" /><Relationship Id="rId5" Type="http://schemas.openxmlformats.org/officeDocument/2006/relationships/chart" Target="/xl/charts/chart140.xml" /><Relationship Id="rId6" Type="http://schemas.openxmlformats.org/officeDocument/2006/relationships/chart" Target="/xl/charts/chart141.xml" /><Relationship Id="rId7" Type="http://schemas.openxmlformats.org/officeDocument/2006/relationships/chart" Target="/xl/charts/chart142.xml" /><Relationship Id="rId8" Type="http://schemas.openxmlformats.org/officeDocument/2006/relationships/chart" Target="/xl/charts/chart143.xml" /><Relationship Id="rId9" Type="http://schemas.openxmlformats.org/officeDocument/2006/relationships/chart" Target="/xl/charts/chart144.xml" /><Relationship Id="rId10" Type="http://schemas.openxmlformats.org/officeDocument/2006/relationships/chart" Target="/xl/charts/chart145.xml" /><Relationship Id="rId11" Type="http://schemas.openxmlformats.org/officeDocument/2006/relationships/chart" Target="/xl/charts/chart146.xml" /><Relationship Id="rId12" Type="http://schemas.openxmlformats.org/officeDocument/2006/relationships/chart" Target="/xl/charts/chart147.xml" /><Relationship Id="rId13" Type="http://schemas.openxmlformats.org/officeDocument/2006/relationships/chart" Target="/xl/charts/chart148.xml" /><Relationship Id="rId14" Type="http://schemas.openxmlformats.org/officeDocument/2006/relationships/chart" Target="/xl/charts/chart149.xml" /><Relationship Id="rId15" Type="http://schemas.openxmlformats.org/officeDocument/2006/relationships/chart" Target="/xl/charts/chart150.xml" /><Relationship Id="rId16" Type="http://schemas.openxmlformats.org/officeDocument/2006/relationships/chart" Target="/xl/charts/chart151.xml" /><Relationship Id="rId17" Type="http://schemas.openxmlformats.org/officeDocument/2006/relationships/chart" Target="/xl/charts/chart152.xml" /><Relationship Id="rId18" Type="http://schemas.openxmlformats.org/officeDocument/2006/relationships/chart" Target="/xl/charts/chart153.xml" /><Relationship Id="rId19" Type="http://schemas.openxmlformats.org/officeDocument/2006/relationships/chart" Target="/xl/charts/chart154.xml" /><Relationship Id="rId20" Type="http://schemas.openxmlformats.org/officeDocument/2006/relationships/chart" Target="/xl/charts/chart155.xml" /><Relationship Id="rId21" Type="http://schemas.openxmlformats.org/officeDocument/2006/relationships/chart" Target="/xl/charts/chart156.xml" /><Relationship Id="rId22" Type="http://schemas.openxmlformats.org/officeDocument/2006/relationships/chart" Target="/xl/charts/chart157.xml" /><Relationship Id="rId23" Type="http://schemas.openxmlformats.org/officeDocument/2006/relationships/chart" Target="/xl/charts/chart158.xml" /><Relationship Id="rId24" Type="http://schemas.openxmlformats.org/officeDocument/2006/relationships/chart" Target="/xl/charts/chart159.xml" /><Relationship Id="rId25" Type="http://schemas.openxmlformats.org/officeDocument/2006/relationships/chart" Target="/xl/charts/chart160.xml" /><Relationship Id="rId26" Type="http://schemas.openxmlformats.org/officeDocument/2006/relationships/chart" Target="/xl/charts/chart161.xml" /><Relationship Id="rId27" Type="http://schemas.openxmlformats.org/officeDocument/2006/relationships/chart" Target="/xl/charts/chart162.xml" /><Relationship Id="rId28" Type="http://schemas.openxmlformats.org/officeDocument/2006/relationships/chart" Target="/xl/charts/chart163.xml" /><Relationship Id="rId29" Type="http://schemas.openxmlformats.org/officeDocument/2006/relationships/chart" Target="/xl/charts/chart164.xml" /><Relationship Id="rId30" Type="http://schemas.openxmlformats.org/officeDocument/2006/relationships/chart" Target="/xl/charts/chart165.xml" /><Relationship Id="rId31" Type="http://schemas.openxmlformats.org/officeDocument/2006/relationships/chart" Target="/xl/charts/chart166.xml" /><Relationship Id="rId32" Type="http://schemas.openxmlformats.org/officeDocument/2006/relationships/chart" Target="/xl/charts/chart167.xml" /><Relationship Id="rId33" Type="http://schemas.openxmlformats.org/officeDocument/2006/relationships/chart" Target="/xl/charts/chart168.xml" /><Relationship Id="rId34" Type="http://schemas.openxmlformats.org/officeDocument/2006/relationships/chart" Target="/xl/charts/chart169.xml" /><Relationship Id="rId35" Type="http://schemas.openxmlformats.org/officeDocument/2006/relationships/chart" Target="/xl/charts/chart170.xml" /><Relationship Id="rId36" Type="http://schemas.openxmlformats.org/officeDocument/2006/relationships/chart" Target="/xl/charts/chart171.xml" /><Relationship Id="rId37" Type="http://schemas.openxmlformats.org/officeDocument/2006/relationships/chart" Target="/xl/charts/chart172.xml" /><Relationship Id="rId38" Type="http://schemas.openxmlformats.org/officeDocument/2006/relationships/chart" Target="/xl/charts/chart173.xml" /><Relationship Id="rId39" Type="http://schemas.openxmlformats.org/officeDocument/2006/relationships/chart" Target="/xl/charts/chart174.xml" /><Relationship Id="rId40" Type="http://schemas.openxmlformats.org/officeDocument/2006/relationships/chart" Target="/xl/charts/chart175.xml" /><Relationship Id="rId41" Type="http://schemas.openxmlformats.org/officeDocument/2006/relationships/chart" Target="/xl/charts/chart176.xml" /><Relationship Id="rId42" Type="http://schemas.openxmlformats.org/officeDocument/2006/relationships/chart" Target="/xl/charts/chart177.xml" /><Relationship Id="rId43" Type="http://schemas.openxmlformats.org/officeDocument/2006/relationships/chart" Target="/xl/charts/chart178.xml" /><Relationship Id="rId44" Type="http://schemas.openxmlformats.org/officeDocument/2006/relationships/chart" Target="/xl/charts/chart179.xml" /><Relationship Id="rId45" Type="http://schemas.openxmlformats.org/officeDocument/2006/relationships/chart" Target="/xl/charts/chart180.xml" /><Relationship Id="rId46" Type="http://schemas.openxmlformats.org/officeDocument/2006/relationships/chart" Target="/xl/charts/chart181.xml" /><Relationship Id="rId47" Type="http://schemas.openxmlformats.org/officeDocument/2006/relationships/chart" Target="/xl/charts/chart182.xml" /><Relationship Id="rId48" Type="http://schemas.openxmlformats.org/officeDocument/2006/relationships/chart" Target="/xl/charts/chart183.xml" /><Relationship Id="rId49" Type="http://schemas.openxmlformats.org/officeDocument/2006/relationships/chart" Target="/xl/charts/chart184.xml" /><Relationship Id="rId50" Type="http://schemas.openxmlformats.org/officeDocument/2006/relationships/chart" Target="/xl/charts/chart185.xml" /><Relationship Id="rId51" Type="http://schemas.openxmlformats.org/officeDocument/2006/relationships/chart" Target="/xl/charts/chart186.xml" /><Relationship Id="rId52" Type="http://schemas.openxmlformats.org/officeDocument/2006/relationships/chart" Target="/xl/charts/chart187.xml" /><Relationship Id="rId53" Type="http://schemas.openxmlformats.org/officeDocument/2006/relationships/chart" Target="/xl/charts/chart188.xml" /><Relationship Id="rId54" Type="http://schemas.openxmlformats.org/officeDocument/2006/relationships/chart" Target="/xl/charts/chart189.xml" /><Relationship Id="rId55" Type="http://schemas.openxmlformats.org/officeDocument/2006/relationships/chart" Target="/xl/charts/chart19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91.xml" /><Relationship Id="rId3" Type="http://schemas.openxmlformats.org/officeDocument/2006/relationships/chart" Target="/xl/charts/chart192.xml" /><Relationship Id="rId4" Type="http://schemas.openxmlformats.org/officeDocument/2006/relationships/chart" Target="/xl/charts/chart193.xml" /><Relationship Id="rId5" Type="http://schemas.openxmlformats.org/officeDocument/2006/relationships/chart" Target="/xl/charts/chart194.xml" /><Relationship Id="rId6" Type="http://schemas.openxmlformats.org/officeDocument/2006/relationships/chart" Target="/xl/charts/chart195.xml" /><Relationship Id="rId7" Type="http://schemas.openxmlformats.org/officeDocument/2006/relationships/chart" Target="/xl/charts/chart196.xml" /><Relationship Id="rId8" Type="http://schemas.openxmlformats.org/officeDocument/2006/relationships/chart" Target="/xl/charts/chart197.xml" /><Relationship Id="rId9" Type="http://schemas.openxmlformats.org/officeDocument/2006/relationships/chart" Target="/xl/charts/chart198.xml" /><Relationship Id="rId10" Type="http://schemas.openxmlformats.org/officeDocument/2006/relationships/chart" Target="/xl/charts/chart199.xml" /><Relationship Id="rId11" Type="http://schemas.openxmlformats.org/officeDocument/2006/relationships/chart" Target="/xl/charts/chart200.xml" /><Relationship Id="rId12" Type="http://schemas.openxmlformats.org/officeDocument/2006/relationships/chart" Target="/xl/charts/chart201.xml" /><Relationship Id="rId13" Type="http://schemas.openxmlformats.org/officeDocument/2006/relationships/chart" Target="/xl/charts/chart202.xml" /><Relationship Id="rId14" Type="http://schemas.openxmlformats.org/officeDocument/2006/relationships/chart" Target="/xl/charts/chart203.xml" /><Relationship Id="rId15" Type="http://schemas.openxmlformats.org/officeDocument/2006/relationships/chart" Target="/xl/charts/chart204.xml" /><Relationship Id="rId16" Type="http://schemas.openxmlformats.org/officeDocument/2006/relationships/chart" Target="/xl/charts/chart205.xml" /><Relationship Id="rId17" Type="http://schemas.openxmlformats.org/officeDocument/2006/relationships/chart" Target="/xl/charts/chart206.xml" /><Relationship Id="rId18" Type="http://schemas.openxmlformats.org/officeDocument/2006/relationships/chart" Target="/xl/charts/chart207.xml" /><Relationship Id="rId19" Type="http://schemas.openxmlformats.org/officeDocument/2006/relationships/chart" Target="/xl/charts/chart208.xml" /><Relationship Id="rId20" Type="http://schemas.openxmlformats.org/officeDocument/2006/relationships/chart" Target="/xl/charts/chart209.xml" /><Relationship Id="rId21" Type="http://schemas.openxmlformats.org/officeDocument/2006/relationships/chart" Target="/xl/charts/chart210.xml" /><Relationship Id="rId22" Type="http://schemas.openxmlformats.org/officeDocument/2006/relationships/chart" Target="/xl/charts/chart211.xml" /><Relationship Id="rId23" Type="http://schemas.openxmlformats.org/officeDocument/2006/relationships/chart" Target="/xl/charts/chart212.xml" /><Relationship Id="rId24" Type="http://schemas.openxmlformats.org/officeDocument/2006/relationships/chart" Target="/xl/charts/chart213.xml" /><Relationship Id="rId25" Type="http://schemas.openxmlformats.org/officeDocument/2006/relationships/chart" Target="/xl/charts/chart214.xml" /><Relationship Id="rId26" Type="http://schemas.openxmlformats.org/officeDocument/2006/relationships/chart" Target="/xl/charts/chart215.xml" /><Relationship Id="rId27" Type="http://schemas.openxmlformats.org/officeDocument/2006/relationships/chart" Target="/xl/charts/chart216.xml" /><Relationship Id="rId28" Type="http://schemas.openxmlformats.org/officeDocument/2006/relationships/chart" Target="/xl/charts/chart217.xml" /><Relationship Id="rId29" Type="http://schemas.openxmlformats.org/officeDocument/2006/relationships/chart" Target="/xl/charts/chart218.xml" /><Relationship Id="rId30" Type="http://schemas.openxmlformats.org/officeDocument/2006/relationships/chart" Target="/xl/charts/chart219.xml" /><Relationship Id="rId31" Type="http://schemas.openxmlformats.org/officeDocument/2006/relationships/chart" Target="/xl/charts/chart220.xml" /><Relationship Id="rId32" Type="http://schemas.openxmlformats.org/officeDocument/2006/relationships/chart" Target="/xl/charts/chart221.xml" /><Relationship Id="rId33" Type="http://schemas.openxmlformats.org/officeDocument/2006/relationships/chart" Target="/xl/charts/chart222.xml" /><Relationship Id="rId34" Type="http://schemas.openxmlformats.org/officeDocument/2006/relationships/chart" Target="/xl/charts/chart223.xml" /><Relationship Id="rId35" Type="http://schemas.openxmlformats.org/officeDocument/2006/relationships/chart" Target="/xl/charts/chart224.xml" /><Relationship Id="rId36" Type="http://schemas.openxmlformats.org/officeDocument/2006/relationships/chart" Target="/xl/charts/chart225.xml" /><Relationship Id="rId37" Type="http://schemas.openxmlformats.org/officeDocument/2006/relationships/chart" Target="/xl/charts/chart226.xml" /><Relationship Id="rId38" Type="http://schemas.openxmlformats.org/officeDocument/2006/relationships/chart" Target="/xl/charts/chart227.xml" /><Relationship Id="rId39" Type="http://schemas.openxmlformats.org/officeDocument/2006/relationships/chart" Target="/xl/charts/chart228.xml" /><Relationship Id="rId40" Type="http://schemas.openxmlformats.org/officeDocument/2006/relationships/chart" Target="/xl/charts/chart229.xml" /><Relationship Id="rId41" Type="http://schemas.openxmlformats.org/officeDocument/2006/relationships/chart" Target="/xl/charts/chart230.xml" /><Relationship Id="rId42" Type="http://schemas.openxmlformats.org/officeDocument/2006/relationships/chart" Target="/xl/charts/chart231.xml" /><Relationship Id="rId43" Type="http://schemas.openxmlformats.org/officeDocument/2006/relationships/chart" Target="/xl/charts/chart232.xml" /><Relationship Id="rId44" Type="http://schemas.openxmlformats.org/officeDocument/2006/relationships/chart" Target="/xl/charts/chart233.xml" /><Relationship Id="rId45" Type="http://schemas.openxmlformats.org/officeDocument/2006/relationships/chart" Target="/xl/charts/chart234.xml" /><Relationship Id="rId46" Type="http://schemas.openxmlformats.org/officeDocument/2006/relationships/chart" Target="/xl/charts/chart235.xml" /><Relationship Id="rId47" Type="http://schemas.openxmlformats.org/officeDocument/2006/relationships/chart" Target="/xl/charts/chart236.xml" /><Relationship Id="rId48" Type="http://schemas.openxmlformats.org/officeDocument/2006/relationships/chart" Target="/xl/charts/chart237.xml" /><Relationship Id="rId49" Type="http://schemas.openxmlformats.org/officeDocument/2006/relationships/chart" Target="/xl/charts/chart238.xml" /><Relationship Id="rId50" Type="http://schemas.openxmlformats.org/officeDocument/2006/relationships/chart" Target="/xl/charts/chart239.xml" /><Relationship Id="rId51" Type="http://schemas.openxmlformats.org/officeDocument/2006/relationships/chart" Target="/xl/charts/chart240.xml" /><Relationship Id="rId52" Type="http://schemas.openxmlformats.org/officeDocument/2006/relationships/chart" Target="/xl/charts/chart241.xml" /><Relationship Id="rId53" Type="http://schemas.openxmlformats.org/officeDocument/2006/relationships/chart" Target="/xl/charts/chart242.xml" /><Relationship Id="rId54" Type="http://schemas.openxmlformats.org/officeDocument/2006/relationships/chart" Target="/xl/charts/chart243.xml" /><Relationship Id="rId55" Type="http://schemas.openxmlformats.org/officeDocument/2006/relationships/chart" Target="/xl/charts/chart24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0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620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30625"/>
        <a:ext cx="7410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8</xdr:col>
      <xdr:colOff>0</xdr:colOff>
      <xdr:row>58</xdr:row>
      <xdr:rowOff>57150</xdr:rowOff>
    </xdr:to>
    <xdr:graphicFrame>
      <xdr:nvGraphicFramePr>
        <xdr:cNvPr id="4" name="Chart 8"/>
        <xdr:cNvGraphicFramePr/>
      </xdr:nvGraphicFramePr>
      <xdr:xfrm>
        <a:off x="0" y="5953125"/>
        <a:ext cx="762000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68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0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62484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62388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0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62484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5" name="Chart 5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7</xdr:col>
      <xdr:colOff>0</xdr:colOff>
      <xdr:row>100</xdr:row>
      <xdr:rowOff>114300</xdr:rowOff>
    </xdr:to>
    <xdr:graphicFrame>
      <xdr:nvGraphicFramePr>
        <xdr:cNvPr id="6" name="Chart 6"/>
        <xdr:cNvGraphicFramePr/>
      </xdr:nvGraphicFramePr>
      <xdr:xfrm>
        <a:off x="0" y="16497300"/>
        <a:ext cx="6248400" cy="114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8" name="Chart 8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9" name="Chart 9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0" name="Chart 10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1" name="Chart 11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0</xdr:colOff>
      <xdr:row>99</xdr:row>
      <xdr:rowOff>114300</xdr:rowOff>
    </xdr:to>
    <xdr:graphicFrame>
      <xdr:nvGraphicFramePr>
        <xdr:cNvPr id="12" name="Chart 12"/>
        <xdr:cNvGraphicFramePr/>
      </xdr:nvGraphicFramePr>
      <xdr:xfrm>
        <a:off x="0" y="14411325"/>
        <a:ext cx="6248400" cy="2038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" name="Chart 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" name="Chart 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7" name="Chart 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8" name="Chart 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9" name="Chart 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0" name="Chart 1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1" name="Chart 1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2" name="Chart 1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3" name="Chart 1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4" name="Chart 1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5" name="Chart 1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16" name="Chart 1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7" name="Chart 1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8" name="Chart 1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9" name="Chart 1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0" name="Chart 2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1" name="Chart 2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2" name="Chart 2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3" name="Chart 2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4" name="Chart 2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5" name="Chart 2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26" name="Chart 2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7" name="Chart 2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8" name="Chart 2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9" name="Chart 2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0" name="Chart 3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1" name="Chart 3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2" name="Chart 3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3" name="Chart 3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4" name="Chart 3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5" name="Chart 3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6" name="Chart 3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7" name="Chart 3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8" name="Chart 3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9" name="Chart 3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0" name="Chart 4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1" name="Chart 4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2" name="Chart 4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3" name="Chart 4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4" name="Chart 4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45" name="Chart 4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6" name="Chart 4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7" name="Chart 4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8" name="Chart 4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9" name="Chart 5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0" name="Chart 5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1" name="Chart 5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2" name="Chart 5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3" name="Chart 5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4" name="Chart 5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55" name="Chart 5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6" name="Chart 5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7" name="Chart 5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8" name="Chart 5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9" name="Chart 6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0" name="Chart 6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1" name="Chart 62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2" name="Chart 63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3" name="Chart 64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4" name="Chart 65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026" descr="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9525</xdr:rowOff>
    </xdr:from>
    <xdr:to>
      <xdr:col>6</xdr:col>
      <xdr:colOff>409575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9050" y="5467350"/>
        <a:ext cx="4638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79</xdr:row>
      <xdr:rowOff>9525</xdr:rowOff>
    </xdr:from>
    <xdr:to>
      <xdr:col>6</xdr:col>
      <xdr:colOff>409575</xdr:colOff>
      <xdr:row>95</xdr:row>
      <xdr:rowOff>152400</xdr:rowOff>
    </xdr:to>
    <xdr:graphicFrame>
      <xdr:nvGraphicFramePr>
        <xdr:cNvPr id="3" name="Chart 3"/>
        <xdr:cNvGraphicFramePr/>
      </xdr:nvGraphicFramePr>
      <xdr:xfrm>
        <a:off x="19050" y="12944475"/>
        <a:ext cx="46386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126</xdr:row>
      <xdr:rowOff>0</xdr:rowOff>
    </xdr:from>
    <xdr:to>
      <xdr:col>6</xdr:col>
      <xdr:colOff>400050</xdr:colOff>
      <xdr:row>142</xdr:row>
      <xdr:rowOff>142875</xdr:rowOff>
    </xdr:to>
    <xdr:graphicFrame>
      <xdr:nvGraphicFramePr>
        <xdr:cNvPr id="4" name="Chart 4"/>
        <xdr:cNvGraphicFramePr/>
      </xdr:nvGraphicFramePr>
      <xdr:xfrm>
        <a:off x="9525" y="20574000"/>
        <a:ext cx="46386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173</xdr:row>
      <xdr:rowOff>0</xdr:rowOff>
    </xdr:from>
    <xdr:to>
      <xdr:col>6</xdr:col>
      <xdr:colOff>400050</xdr:colOff>
      <xdr:row>189</xdr:row>
      <xdr:rowOff>142875</xdr:rowOff>
    </xdr:to>
    <xdr:graphicFrame>
      <xdr:nvGraphicFramePr>
        <xdr:cNvPr id="5" name="Chart 5"/>
        <xdr:cNvGraphicFramePr/>
      </xdr:nvGraphicFramePr>
      <xdr:xfrm>
        <a:off x="9525" y="28213050"/>
        <a:ext cx="46386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190</xdr:row>
      <xdr:rowOff>0</xdr:rowOff>
    </xdr:from>
    <xdr:to>
      <xdr:col>6</xdr:col>
      <xdr:colOff>400050</xdr:colOff>
      <xdr:row>190</xdr:row>
      <xdr:rowOff>142875</xdr:rowOff>
    </xdr:to>
    <xdr:graphicFrame>
      <xdr:nvGraphicFramePr>
        <xdr:cNvPr id="6" name="Chart 6"/>
        <xdr:cNvGraphicFramePr/>
      </xdr:nvGraphicFramePr>
      <xdr:xfrm>
        <a:off x="9525" y="30965775"/>
        <a:ext cx="4638675" cy="142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0680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1" name="Chart 11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2" name="Chart 12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3" name="Chart 13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4" name="Chart 14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5" name="Chart 15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6" name="Chart 16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7" name="Chart 17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8" name="Chart 18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9" name="Chart 19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0" name="Chart 20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1" name="Chart 21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2" name="Chart 22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3" name="Chart 23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4" name="Chart 24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5" name="Chart 25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6" name="Chart 26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7" name="Chart 27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8" name="Chart 28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29" name="Chart 29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0" name="Chart 30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1" name="Chart 31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2" name="Chart 32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3" name="Chart 33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4" name="Chart 34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5" name="Chart 35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6" name="Chart 36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7" name="Chart 37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6</xdr:col>
      <xdr:colOff>1228725</xdr:colOff>
      <xdr:row>35</xdr:row>
      <xdr:rowOff>0</xdr:rowOff>
    </xdr:to>
    <xdr:graphicFrame>
      <xdr:nvGraphicFramePr>
        <xdr:cNvPr id="38" name="Chart 38"/>
        <xdr:cNvGraphicFramePr/>
      </xdr:nvGraphicFramePr>
      <xdr:xfrm>
        <a:off x="0" y="331470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248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80</xdr:row>
      <xdr:rowOff>9525</xdr:rowOff>
    </xdr:from>
    <xdr:to>
      <xdr:col>6</xdr:col>
      <xdr:colOff>1219200</xdr:colOff>
      <xdr:row>96</xdr:row>
      <xdr:rowOff>152400</xdr:rowOff>
    </xdr:to>
    <xdr:graphicFrame>
      <xdr:nvGraphicFramePr>
        <xdr:cNvPr id="40" name="Chart 40"/>
        <xdr:cNvGraphicFramePr/>
      </xdr:nvGraphicFramePr>
      <xdr:xfrm>
        <a:off x="9525" y="1349692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6</xdr:col>
      <xdr:colOff>1219200</xdr:colOff>
      <xdr:row>127</xdr:row>
      <xdr:rowOff>123825</xdr:rowOff>
    </xdr:to>
    <xdr:graphicFrame>
      <xdr:nvGraphicFramePr>
        <xdr:cNvPr id="41" name="Chart 41"/>
        <xdr:cNvGraphicFramePr/>
      </xdr:nvGraphicFramePr>
      <xdr:xfrm>
        <a:off x="0" y="1866900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2" name="Chart 42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3" name="Chart 43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4" name="Chart 44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5" name="Chart 45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6" name="Chart 46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7" name="Chart 47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8" name="Chart 48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9" name="Chart 49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50" name="Chart 50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6</xdr:col>
      <xdr:colOff>1219200</xdr:colOff>
      <xdr:row>129</xdr:row>
      <xdr:rowOff>0</xdr:rowOff>
    </xdr:to>
    <xdr:graphicFrame>
      <xdr:nvGraphicFramePr>
        <xdr:cNvPr id="51" name="Chart 51"/>
        <xdr:cNvGraphicFramePr/>
      </xdr:nvGraphicFramePr>
      <xdr:xfrm>
        <a:off x="0" y="2157412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2" name="Chart 56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3" name="Chart 57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4" name="Chart 58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5" name="Chart 59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3" name="Chart 3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6" name="Chart 6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7" name="Chart 7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8" name="Chart 8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9" name="Chart 9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19050</xdr:rowOff>
    </xdr:to>
    <xdr:graphicFrame>
      <xdr:nvGraphicFramePr>
        <xdr:cNvPr id="10" name="Chart 10"/>
        <xdr:cNvGraphicFramePr/>
      </xdr:nvGraphicFramePr>
      <xdr:xfrm>
        <a:off x="0" y="131254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1" name="Chart 11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2" name="Chart 12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3" name="Chart 13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4" name="Chart 14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5" name="Chart 15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6" name="Chart 16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7" name="Chart 17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8" name="Chart 18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9" name="Chart 19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0" name="Chart 20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1" name="Chart 21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2" name="Chart 22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3" name="Chart 23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4" name="Chart 24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5" name="Chart 25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6" name="Chart 26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7" name="Chart 27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8" name="Chart 28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9" name="Chart 29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0" name="Chart 30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1" name="Chart 31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2" name="Chart 32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3" name="Chart 33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4" name="Chart 34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5" name="Chart 35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6" name="Chart 36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7" name="Chart 37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6</xdr:col>
      <xdr:colOff>1228725</xdr:colOff>
      <xdr:row>40</xdr:row>
      <xdr:rowOff>0</xdr:rowOff>
    </xdr:to>
    <xdr:graphicFrame>
      <xdr:nvGraphicFramePr>
        <xdr:cNvPr id="38" name="Chart 38"/>
        <xdr:cNvGraphicFramePr/>
      </xdr:nvGraphicFramePr>
      <xdr:xfrm>
        <a:off x="0" y="4181475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61</xdr:row>
      <xdr:rowOff>9525</xdr:rowOff>
    </xdr:from>
    <xdr:to>
      <xdr:col>6</xdr:col>
      <xdr:colOff>1228725</xdr:colOff>
      <xdr:row>77</xdr:row>
      <xdr:rowOff>104775</xdr:rowOff>
    </xdr:to>
    <xdr:graphicFrame>
      <xdr:nvGraphicFramePr>
        <xdr:cNvPr id="39" name="Chart 39"/>
        <xdr:cNvGraphicFramePr/>
      </xdr:nvGraphicFramePr>
      <xdr:xfrm>
        <a:off x="9525" y="103822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99</xdr:row>
      <xdr:rowOff>9525</xdr:rowOff>
    </xdr:from>
    <xdr:to>
      <xdr:col>6</xdr:col>
      <xdr:colOff>1219200</xdr:colOff>
      <xdr:row>115</xdr:row>
      <xdr:rowOff>152400</xdr:rowOff>
    </xdr:to>
    <xdr:graphicFrame>
      <xdr:nvGraphicFramePr>
        <xdr:cNvPr id="40" name="Chart 40"/>
        <xdr:cNvGraphicFramePr/>
      </xdr:nvGraphicFramePr>
      <xdr:xfrm>
        <a:off x="9525" y="16744950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137</xdr:row>
      <xdr:rowOff>9525</xdr:rowOff>
    </xdr:from>
    <xdr:to>
      <xdr:col>6</xdr:col>
      <xdr:colOff>1219200</xdr:colOff>
      <xdr:row>153</xdr:row>
      <xdr:rowOff>123825</xdr:rowOff>
    </xdr:to>
    <xdr:graphicFrame>
      <xdr:nvGraphicFramePr>
        <xdr:cNvPr id="41" name="Chart 41"/>
        <xdr:cNvGraphicFramePr/>
      </xdr:nvGraphicFramePr>
      <xdr:xfrm>
        <a:off x="0" y="231076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2" name="Chart 42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3" name="Chart 43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4" name="Chart 44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5" name="Chart 45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6" name="Chart 46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7" name="Chart 47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8" name="Chart 48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9" name="Chart 49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50" name="Chart 50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6</xdr:col>
      <xdr:colOff>1219200</xdr:colOff>
      <xdr:row>155</xdr:row>
      <xdr:rowOff>123825</xdr:rowOff>
    </xdr:to>
    <xdr:graphicFrame>
      <xdr:nvGraphicFramePr>
        <xdr:cNvPr id="51" name="Chart 51"/>
        <xdr:cNvGraphicFramePr/>
      </xdr:nvGraphicFramePr>
      <xdr:xfrm>
        <a:off x="0" y="26012775"/>
        <a:ext cx="5505450" cy="123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2" name="Chart 52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3" name="Chart 53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4" name="Chart 54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5" name="Chart 55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12520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1" name="Chart 11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2" name="Chart 12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3" name="Chart 13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4" name="Chart 14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5" name="Chart 15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6" name="Chart 16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7" name="Chart 17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8" name="Chart 18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9" name="Chart 19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0" name="Chart 20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1" name="Chart 21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2" name="Chart 22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3" name="Chart 23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4" name="Chart 24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5" name="Chart 25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6" name="Chart 26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7" name="Chart 27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8" name="Chart 28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29" name="Chart 29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0" name="Chart 30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1" name="Chart 31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2" name="Chart 32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3" name="Chart 33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4" name="Chart 34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5" name="Chart 35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6" name="Chart 36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7" name="Chart 37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6</xdr:col>
      <xdr:colOff>1228725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0" y="318135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8200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81</xdr:row>
      <xdr:rowOff>9525</xdr:rowOff>
    </xdr:from>
    <xdr:to>
      <xdr:col>6</xdr:col>
      <xdr:colOff>1219200</xdr:colOff>
      <xdr:row>97</xdr:row>
      <xdr:rowOff>152400</xdr:rowOff>
    </xdr:to>
    <xdr:graphicFrame>
      <xdr:nvGraphicFramePr>
        <xdr:cNvPr id="40" name="Chart 40"/>
        <xdr:cNvGraphicFramePr/>
      </xdr:nvGraphicFramePr>
      <xdr:xfrm>
        <a:off x="9525" y="1374457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113</xdr:row>
      <xdr:rowOff>9525</xdr:rowOff>
    </xdr:from>
    <xdr:to>
      <xdr:col>6</xdr:col>
      <xdr:colOff>1219200</xdr:colOff>
      <xdr:row>129</xdr:row>
      <xdr:rowOff>123825</xdr:rowOff>
    </xdr:to>
    <xdr:graphicFrame>
      <xdr:nvGraphicFramePr>
        <xdr:cNvPr id="41" name="Chart 41"/>
        <xdr:cNvGraphicFramePr/>
      </xdr:nvGraphicFramePr>
      <xdr:xfrm>
        <a:off x="0" y="191071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2" name="Chart 42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3" name="Chart 43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4" name="Chart 44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5" name="Chart 45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6" name="Chart 46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7" name="Chart 47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8" name="Chart 48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9" name="Chart 49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50" name="Chart 50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6</xdr:col>
      <xdr:colOff>1219200</xdr:colOff>
      <xdr:row>131</xdr:row>
      <xdr:rowOff>0</xdr:rowOff>
    </xdr:to>
    <xdr:graphicFrame>
      <xdr:nvGraphicFramePr>
        <xdr:cNvPr id="51" name="Chart 51"/>
        <xdr:cNvGraphicFramePr/>
      </xdr:nvGraphicFramePr>
      <xdr:xfrm>
        <a:off x="0" y="2201227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2" name="Chart 52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3" name="Chart 53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4" name="Chart 54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5" name="Chart 55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NHCRUser\My%20Documents\Downloads\Dollo%20Ado%20Population%20Statistics_Long%20Form%20Template-September%202011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NHCRUser\My%20Documents\Downloads\sstat\Dollo%20Ado%20Population%20Statistics_Long%20Form%20Template_v2%20ETH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</sheetNames>
    <sheetDataSet>
      <sheetData sheetId="1">
        <row r="79">
          <cell r="B79" t="str">
            <v>Male</v>
          </cell>
          <cell r="D79" t="str">
            <v>Female</v>
          </cell>
        </row>
        <row r="80">
          <cell r="A80" t="str">
            <v>0 - 4</v>
          </cell>
          <cell r="B80">
            <v>3395</v>
          </cell>
          <cell r="D80">
            <v>3210</v>
          </cell>
        </row>
        <row r="81">
          <cell r="A81" t="str">
            <v>5 - 11</v>
          </cell>
          <cell r="B81">
            <v>4050</v>
          </cell>
          <cell r="D81">
            <v>3704</v>
          </cell>
        </row>
        <row r="82">
          <cell r="A82" t="str">
            <v>12 - 17</v>
          </cell>
          <cell r="B82">
            <v>1413</v>
          </cell>
          <cell r="D82">
            <v>1195</v>
          </cell>
        </row>
        <row r="83">
          <cell r="A83" t="str">
            <v>18 - 59</v>
          </cell>
          <cell r="B83">
            <v>3108</v>
          </cell>
          <cell r="D83">
            <v>4843</v>
          </cell>
        </row>
        <row r="84">
          <cell r="A84" t="str">
            <v>60 and above</v>
          </cell>
          <cell r="B84">
            <v>389</v>
          </cell>
          <cell r="D84">
            <v>380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40"/>
  <sheetViews>
    <sheetView view="pageBreakPreview" zoomScaleSheetLayoutView="100" workbookViewId="0" topLeftCell="A19">
      <selection activeCell="E24" sqref="E24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28125" style="1" customWidth="1"/>
    <col min="6" max="16384" width="10.140625" style="1" customWidth="1"/>
  </cols>
  <sheetData>
    <row r="1" spans="1:8" ht="18.75">
      <c r="A1" s="4" t="s">
        <v>122</v>
      </c>
      <c r="B1" s="5"/>
      <c r="C1" s="5"/>
      <c r="D1" s="6"/>
      <c r="E1" s="6"/>
      <c r="F1" s="17"/>
      <c r="G1" s="17"/>
      <c r="H1" s="17"/>
    </row>
    <row r="2" spans="1:8" ht="12.75">
      <c r="A2" s="56" t="s">
        <v>177</v>
      </c>
      <c r="B2" s="7"/>
      <c r="C2" s="7"/>
      <c r="D2" s="8"/>
      <c r="E2" s="8"/>
      <c r="F2" s="18"/>
      <c r="G2" s="18"/>
      <c r="H2" s="18"/>
    </row>
    <row r="3" spans="1:8" ht="12.75">
      <c r="A3" s="9" t="s">
        <v>171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B6" s="14">
        <v>0</v>
      </c>
      <c r="C6" s="14">
        <v>0</v>
      </c>
      <c r="D6" s="15"/>
    </row>
    <row r="7" spans="1:4" s="14" customFormat="1" ht="12.75">
      <c r="A7" s="13"/>
      <c r="B7" s="14">
        <v>0</v>
      </c>
      <c r="C7" s="14">
        <v>0</v>
      </c>
      <c r="D7" s="15"/>
    </row>
    <row r="8" spans="1:4" s="14" customFormat="1" ht="12.75">
      <c r="A8" s="13"/>
      <c r="B8" s="14">
        <v>0</v>
      </c>
      <c r="C8" s="14">
        <v>0</v>
      </c>
      <c r="D8" s="15"/>
    </row>
    <row r="9" spans="1:4" s="14" customFormat="1" ht="12.75">
      <c r="A9" s="13"/>
      <c r="B9" s="14">
        <v>0</v>
      </c>
      <c r="C9" s="14">
        <v>0</v>
      </c>
      <c r="D9" s="15"/>
    </row>
    <row r="10" spans="1:4" s="14" customFormat="1" ht="12.75">
      <c r="A10" s="13"/>
      <c r="B10" s="14">
        <v>0</v>
      </c>
      <c r="C10" s="14">
        <v>0</v>
      </c>
      <c r="D10" s="15"/>
    </row>
    <row r="11" spans="1:4" s="14" customFormat="1" ht="12.75">
      <c r="A11" s="13"/>
      <c r="B11" s="14">
        <v>0</v>
      </c>
      <c r="C11" s="14">
        <v>0</v>
      </c>
      <c r="D11" s="15"/>
    </row>
    <row r="12" spans="2:4" ht="12.75">
      <c r="B12" s="14">
        <v>0</v>
      </c>
      <c r="C12" s="14">
        <v>0</v>
      </c>
      <c r="D12" s="2"/>
    </row>
    <row r="13" spans="2:4" ht="12.75">
      <c r="B13" s="14">
        <v>0</v>
      </c>
      <c r="C13" s="14">
        <v>0</v>
      </c>
      <c r="D13" s="2"/>
    </row>
    <row r="14" spans="2:4" ht="12.75">
      <c r="B14" s="14">
        <v>0</v>
      </c>
      <c r="C14" s="14">
        <v>0</v>
      </c>
      <c r="D14" s="2"/>
    </row>
    <row r="15" spans="2:4" ht="12.75">
      <c r="B15" s="14">
        <v>0</v>
      </c>
      <c r="C15" s="14">
        <v>0</v>
      </c>
      <c r="D15" s="2"/>
    </row>
    <row r="16" spans="2:4" ht="12.75">
      <c r="B16" s="14">
        <v>0</v>
      </c>
      <c r="C16" s="14">
        <v>0</v>
      </c>
      <c r="D16" s="2"/>
    </row>
    <row r="17" spans="2:4" ht="12.75">
      <c r="B17" s="14">
        <v>0</v>
      </c>
      <c r="C17" s="14">
        <v>0</v>
      </c>
      <c r="D17" s="2"/>
    </row>
    <row r="18" spans="2:4" ht="12.75">
      <c r="B18" s="14">
        <v>0</v>
      </c>
      <c r="C18" s="14">
        <v>0</v>
      </c>
      <c r="D18" s="2"/>
    </row>
    <row r="19" spans="2:4" ht="12.75">
      <c r="B19" s="14"/>
      <c r="D19" s="2"/>
    </row>
    <row r="20" ht="13.5" thickBot="1">
      <c r="D20" s="2"/>
    </row>
    <row r="21" spans="1:8" ht="13.5" thickBot="1">
      <c r="A21" s="69" t="s">
        <v>170</v>
      </c>
      <c r="B21" s="70"/>
      <c r="C21" s="70"/>
      <c r="D21" s="70"/>
      <c r="E21" s="70"/>
      <c r="F21" s="70"/>
      <c r="G21" s="70"/>
      <c r="H21" s="267"/>
    </row>
    <row r="22" spans="1:8" ht="12.75">
      <c r="A22" s="131"/>
      <c r="B22" s="132"/>
      <c r="C22" s="133" t="s">
        <v>23</v>
      </c>
      <c r="D22" s="134"/>
      <c r="E22" s="67" t="s">
        <v>172</v>
      </c>
      <c r="F22" s="68"/>
      <c r="G22" s="66" t="s">
        <v>173</v>
      </c>
      <c r="H22" s="268"/>
    </row>
    <row r="23" spans="1:8" ht="15" customHeight="1">
      <c r="A23" s="59" t="s">
        <v>1</v>
      </c>
      <c r="B23" s="19"/>
      <c r="C23" s="20" t="s">
        <v>15</v>
      </c>
      <c r="D23" s="21" t="s">
        <v>0</v>
      </c>
      <c r="E23" s="266" t="s">
        <v>15</v>
      </c>
      <c r="F23" s="53" t="s">
        <v>0</v>
      </c>
      <c r="G23" s="53" t="s">
        <v>15</v>
      </c>
      <c r="H23" s="269" t="s">
        <v>0</v>
      </c>
    </row>
    <row r="24" spans="1:8" ht="15" customHeight="1">
      <c r="A24" s="138" t="s">
        <v>123</v>
      </c>
      <c r="B24" s="139"/>
      <c r="C24" s="58">
        <v>2291</v>
      </c>
      <c r="D24" s="135">
        <v>13509</v>
      </c>
      <c r="E24" s="58">
        <v>2370</v>
      </c>
      <c r="F24" s="135">
        <v>13319</v>
      </c>
      <c r="G24" s="57">
        <v>2</v>
      </c>
      <c r="H24" s="270">
        <v>4</v>
      </c>
    </row>
    <row r="25" spans="1:8" ht="15" customHeight="1">
      <c r="A25" s="138" t="s">
        <v>124</v>
      </c>
      <c r="B25" s="139"/>
      <c r="C25" s="118">
        <v>2207</v>
      </c>
      <c r="D25" s="136">
        <v>16305</v>
      </c>
      <c r="E25" s="118">
        <v>2202</v>
      </c>
      <c r="F25" s="136">
        <v>16408</v>
      </c>
      <c r="G25" s="57">
        <v>0</v>
      </c>
      <c r="H25" s="292">
        <v>0</v>
      </c>
    </row>
    <row r="26" spans="1:8" ht="15" customHeight="1">
      <c r="A26" s="138" t="s">
        <v>125</v>
      </c>
      <c r="B26" s="139"/>
      <c r="C26" s="72">
        <v>2610</v>
      </c>
      <c r="D26" s="137">
        <v>11497</v>
      </c>
      <c r="E26" s="72">
        <v>2938</v>
      </c>
      <c r="F26" s="137">
        <v>11302</v>
      </c>
      <c r="G26" s="57">
        <v>21</v>
      </c>
      <c r="H26" s="270">
        <v>94</v>
      </c>
    </row>
    <row r="27" spans="1:8" ht="15" customHeight="1">
      <c r="A27" s="140" t="s">
        <v>27</v>
      </c>
      <c r="B27" s="141"/>
      <c r="C27" s="54">
        <f>SUM(C24:C26)</f>
        <v>7108</v>
      </c>
      <c r="D27" s="61">
        <f>D24+D25+D26</f>
        <v>41311</v>
      </c>
      <c r="E27" s="60">
        <f>SUM(E24:E26)</f>
        <v>7510</v>
      </c>
      <c r="F27" s="55">
        <f>SUM(F24:F26)</f>
        <v>41029</v>
      </c>
      <c r="G27" s="54">
        <f>G24+G25+G26</f>
        <v>23</v>
      </c>
      <c r="H27" s="61">
        <f>H24+H25+H26</f>
        <v>98</v>
      </c>
    </row>
    <row r="28" spans="1:8" ht="15" customHeight="1">
      <c r="A28" s="138" t="s">
        <v>126</v>
      </c>
      <c r="B28" s="139"/>
      <c r="C28" s="293">
        <v>0</v>
      </c>
      <c r="D28" s="294">
        <v>0</v>
      </c>
      <c r="E28" s="295">
        <v>0</v>
      </c>
      <c r="F28" s="295">
        <v>0</v>
      </c>
      <c r="G28" s="295">
        <v>0</v>
      </c>
      <c r="H28" s="296">
        <v>0</v>
      </c>
    </row>
    <row r="29" spans="1:8" ht="15" customHeight="1">
      <c r="A29" s="138" t="s">
        <v>108</v>
      </c>
      <c r="B29" s="139"/>
      <c r="C29" s="297">
        <v>0</v>
      </c>
      <c r="D29" s="298">
        <v>0</v>
      </c>
      <c r="E29" s="299">
        <v>0</v>
      </c>
      <c r="F29" s="299">
        <v>0</v>
      </c>
      <c r="G29" s="299">
        <v>0</v>
      </c>
      <c r="H29" s="300">
        <v>0</v>
      </c>
    </row>
    <row r="30" spans="1:8" ht="15" customHeight="1">
      <c r="A30" s="140" t="s">
        <v>29</v>
      </c>
      <c r="B30" s="141"/>
      <c r="C30" s="301">
        <v>0</v>
      </c>
      <c r="D30" s="302">
        <v>0</v>
      </c>
      <c r="E30" s="303">
        <v>0</v>
      </c>
      <c r="F30" s="304">
        <v>0</v>
      </c>
      <c r="G30" s="301">
        <v>0</v>
      </c>
      <c r="H30" s="302">
        <v>0</v>
      </c>
    </row>
    <row r="31" spans="1:8" ht="15" customHeight="1" thickBot="1">
      <c r="A31" s="50" t="s">
        <v>28</v>
      </c>
      <c r="B31" s="51"/>
      <c r="C31" s="52">
        <f>C27+C28+C29+C30</f>
        <v>7108</v>
      </c>
      <c r="D31" s="130">
        <f>D27+D28+D29+D30</f>
        <v>41311</v>
      </c>
      <c r="E31" s="271">
        <f>E27</f>
        <v>7510</v>
      </c>
      <c r="F31" s="271">
        <f>F27</f>
        <v>41029</v>
      </c>
      <c r="G31" s="272">
        <f>G27+G28+G29+G30</f>
        <v>23</v>
      </c>
      <c r="H31" s="273">
        <f>H27+H28+H29+H30</f>
        <v>98</v>
      </c>
    </row>
    <row r="32" spans="1:3" ht="12.75">
      <c r="A32" s="1" t="s">
        <v>109</v>
      </c>
      <c r="C32" s="2" t="s">
        <v>24</v>
      </c>
    </row>
    <row r="33" ht="12.75">
      <c r="H33" s="2"/>
    </row>
    <row r="34" ht="13.5" thickBot="1">
      <c r="H34" s="2"/>
    </row>
    <row r="35" spans="1:8" ht="13.5" thickBot="1">
      <c r="A35" s="69" t="s">
        <v>36</v>
      </c>
      <c r="B35" s="70"/>
      <c r="C35" s="70"/>
      <c r="D35" s="70"/>
      <c r="E35" s="70"/>
      <c r="F35" s="71"/>
      <c r="G35" s="71"/>
      <c r="H35" s="71"/>
    </row>
    <row r="61" ht="13.5" thickBot="1"/>
    <row r="62" spans="1:8" ht="13.5" thickBot="1">
      <c r="A62" s="85" t="s">
        <v>35</v>
      </c>
      <c r="B62" s="86"/>
      <c r="C62" s="86"/>
      <c r="D62" s="86"/>
      <c r="E62" s="86"/>
      <c r="F62" s="87"/>
      <c r="G62" s="87"/>
      <c r="H62" s="71"/>
    </row>
    <row r="63" spans="1:3" ht="12.75">
      <c r="A63" s="102" t="s">
        <v>38</v>
      </c>
      <c r="B63" s="91" t="s">
        <v>31</v>
      </c>
      <c r="C63" s="1" t="s">
        <v>93</v>
      </c>
    </row>
    <row r="64" spans="1:2" ht="12.75">
      <c r="A64" s="101">
        <v>40848</v>
      </c>
      <c r="B64" s="99"/>
    </row>
    <row r="65" spans="1:2" ht="12.75">
      <c r="A65" s="101">
        <v>40849</v>
      </c>
      <c r="B65" s="100"/>
    </row>
    <row r="66" spans="1:2" ht="12.75">
      <c r="A66" s="101">
        <v>40850</v>
      </c>
      <c r="B66" s="100"/>
    </row>
    <row r="67" spans="1:2" ht="12.75">
      <c r="A67" s="101">
        <v>40851</v>
      </c>
      <c r="B67" s="100"/>
    </row>
    <row r="68" spans="1:2" ht="12.75">
      <c r="A68" s="101">
        <v>40852</v>
      </c>
      <c r="B68" s="100"/>
    </row>
    <row r="69" spans="1:2" ht="12.75">
      <c r="A69" s="101">
        <v>40853</v>
      </c>
      <c r="B69" s="100"/>
    </row>
    <row r="70" spans="1:2" ht="12.75">
      <c r="A70" s="101">
        <v>40854</v>
      </c>
      <c r="B70" s="100"/>
    </row>
    <row r="71" spans="1:2" ht="12.75">
      <c r="A71" s="101">
        <v>40855</v>
      </c>
      <c r="B71" s="100"/>
    </row>
    <row r="72" spans="1:2" ht="12.75">
      <c r="A72" s="101">
        <v>40856</v>
      </c>
      <c r="B72" s="100"/>
    </row>
    <row r="73" spans="1:2" ht="12.75">
      <c r="A73" s="101">
        <v>40857</v>
      </c>
      <c r="B73" s="100"/>
    </row>
    <row r="74" spans="1:2" ht="12.75">
      <c r="A74" s="101">
        <v>40858</v>
      </c>
      <c r="B74" s="100"/>
    </row>
    <row r="75" spans="1:2" ht="12.75">
      <c r="A75" s="101">
        <v>40859</v>
      </c>
      <c r="B75" s="100"/>
    </row>
    <row r="76" spans="1:2" ht="12.75">
      <c r="A76" s="101">
        <v>40860</v>
      </c>
      <c r="B76" s="100"/>
    </row>
    <row r="77" spans="1:2" ht="12.75">
      <c r="A77" s="101">
        <v>40861</v>
      </c>
      <c r="B77" s="100"/>
    </row>
    <row r="78" spans="1:2" ht="12.75">
      <c r="A78" s="101">
        <v>40862</v>
      </c>
      <c r="B78" s="100"/>
    </row>
    <row r="79" spans="1:2" ht="12.75">
      <c r="A79" s="101">
        <v>40863</v>
      </c>
      <c r="B79" s="100"/>
    </row>
    <row r="80" spans="1:2" ht="12.75">
      <c r="A80" s="101">
        <v>40864</v>
      </c>
      <c r="B80" s="100"/>
    </row>
    <row r="81" spans="1:2" ht="12.75">
      <c r="A81" s="101">
        <v>40865</v>
      </c>
      <c r="B81" s="100"/>
    </row>
    <row r="82" spans="1:2" ht="12.75">
      <c r="A82" s="101">
        <v>40866</v>
      </c>
      <c r="B82" s="100"/>
    </row>
    <row r="83" spans="1:2" ht="12.75">
      <c r="A83" s="101">
        <v>40867</v>
      </c>
      <c r="B83" s="100"/>
    </row>
    <row r="84" spans="1:2" ht="12.75">
      <c r="A84" s="101">
        <v>40868</v>
      </c>
      <c r="B84" s="100"/>
    </row>
    <row r="85" spans="1:2" ht="12.75">
      <c r="A85" s="101">
        <v>40869</v>
      </c>
      <c r="B85" s="100"/>
    </row>
    <row r="86" spans="1:2" ht="12.75">
      <c r="A86" s="101">
        <v>40870</v>
      </c>
      <c r="B86" s="100"/>
    </row>
    <row r="87" spans="1:2" ht="12.75">
      <c r="A87" s="101">
        <v>40871</v>
      </c>
      <c r="B87" s="100"/>
    </row>
    <row r="88" spans="1:2" ht="12.75">
      <c r="A88" s="101">
        <v>40872</v>
      </c>
      <c r="B88" s="100"/>
    </row>
    <row r="89" spans="1:2" ht="12.75">
      <c r="A89" s="101">
        <v>40873</v>
      </c>
      <c r="B89" s="100"/>
    </row>
    <row r="90" spans="1:2" ht="12.75">
      <c r="A90" s="101">
        <v>40874</v>
      </c>
      <c r="B90" s="99"/>
    </row>
    <row r="91" spans="1:2" ht="12.75">
      <c r="A91" s="101">
        <v>40875</v>
      </c>
      <c r="B91" s="99"/>
    </row>
    <row r="92" spans="1:2" ht="12.75">
      <c r="A92" s="101">
        <v>40876</v>
      </c>
      <c r="B92" s="99"/>
    </row>
    <row r="93" spans="1:2" ht="12.75">
      <c r="A93" s="101">
        <v>40877</v>
      </c>
      <c r="B93" s="99"/>
    </row>
    <row r="94" spans="1:2" ht="12.75">
      <c r="A94" s="101"/>
      <c r="B94" s="99"/>
    </row>
    <row r="95" spans="1:2" ht="13.5" thickBot="1">
      <c r="A95" s="65" t="s">
        <v>32</v>
      </c>
      <c r="B95" s="249"/>
    </row>
    <row r="96" ht="12.75">
      <c r="A96" s="1" t="s">
        <v>112</v>
      </c>
    </row>
    <row r="97" ht="12.75">
      <c r="A97" s="1" t="s">
        <v>118</v>
      </c>
    </row>
    <row r="98" ht="12" customHeight="1"/>
    <row r="99" spans="1:8" ht="12.75">
      <c r="A99" s="9" t="s">
        <v>174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113</v>
      </c>
    </row>
    <row r="119" spans="1:8" ht="13.5" thickBot="1">
      <c r="A119" s="9" t="s">
        <v>175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19" t="s">
        <v>16</v>
      </c>
      <c r="B120" s="120" t="s">
        <v>15</v>
      </c>
      <c r="C120" s="121" t="s">
        <v>0</v>
      </c>
    </row>
    <row r="121" spans="1:3" ht="12.75" customHeight="1">
      <c r="A121" s="122" t="s">
        <v>17</v>
      </c>
      <c r="B121" s="95" t="s">
        <v>24</v>
      </c>
      <c r="C121" s="123" t="s">
        <v>24</v>
      </c>
    </row>
    <row r="122" spans="1:4" ht="12.75" customHeight="1">
      <c r="A122" s="124" t="s">
        <v>18</v>
      </c>
      <c r="B122" s="96" t="s">
        <v>24</v>
      </c>
      <c r="C122" s="125" t="s">
        <v>24</v>
      </c>
      <c r="D122" s="1" t="s">
        <v>3</v>
      </c>
    </row>
    <row r="123" spans="1:3" ht="12.75" customHeight="1">
      <c r="A123" s="124" t="s">
        <v>19</v>
      </c>
      <c r="B123" s="96" t="s">
        <v>24</v>
      </c>
      <c r="C123" s="125" t="s">
        <v>24</v>
      </c>
    </row>
    <row r="124" spans="1:3" ht="12.75" customHeight="1">
      <c r="A124" s="124" t="s">
        <v>20</v>
      </c>
      <c r="B124" s="96" t="s">
        <v>24</v>
      </c>
      <c r="C124" s="125" t="s">
        <v>24</v>
      </c>
    </row>
    <row r="125" spans="1:3" ht="12.75" customHeight="1">
      <c r="A125" s="124" t="s">
        <v>21</v>
      </c>
      <c r="B125" s="96" t="s">
        <v>24</v>
      </c>
      <c r="C125" s="125" t="s">
        <v>24</v>
      </c>
    </row>
    <row r="126" spans="1:3" ht="12.75" customHeight="1">
      <c r="A126" s="124" t="s">
        <v>22</v>
      </c>
      <c r="B126" s="96" t="s">
        <v>24</v>
      </c>
      <c r="C126" s="125" t="s">
        <v>24</v>
      </c>
    </row>
    <row r="127" spans="1:3" ht="12.75" customHeight="1">
      <c r="A127" s="124" t="s">
        <v>30</v>
      </c>
      <c r="B127" s="96" t="s">
        <v>24</v>
      </c>
      <c r="C127" s="125" t="s">
        <v>24</v>
      </c>
    </row>
    <row r="128" spans="1:3" ht="12.75" customHeight="1">
      <c r="A128" s="124" t="s">
        <v>37</v>
      </c>
      <c r="B128" s="96" t="s">
        <v>24</v>
      </c>
      <c r="C128" s="125" t="s">
        <v>24</v>
      </c>
    </row>
    <row r="129" spans="1:3" ht="12.75" customHeight="1">
      <c r="A129" s="124" t="s">
        <v>94</v>
      </c>
      <c r="B129" s="96" t="s">
        <v>24</v>
      </c>
      <c r="C129" s="125" t="s">
        <v>24</v>
      </c>
    </row>
    <row r="130" spans="1:3" ht="12.75" customHeight="1">
      <c r="A130" s="124" t="s">
        <v>95</v>
      </c>
      <c r="B130" s="96" t="s">
        <v>24</v>
      </c>
      <c r="C130" s="125" t="s">
        <v>24</v>
      </c>
    </row>
    <row r="131" spans="1:5" ht="12.75" customHeight="1">
      <c r="A131" s="126" t="s">
        <v>96</v>
      </c>
      <c r="B131" s="97" t="s">
        <v>24</v>
      </c>
      <c r="C131" s="127" t="s">
        <v>24</v>
      </c>
      <c r="D131" s="3"/>
      <c r="E131" s="3"/>
    </row>
    <row r="132" spans="1:5" ht="12.75" customHeight="1">
      <c r="A132" s="128" t="s">
        <v>97</v>
      </c>
      <c r="B132" s="98"/>
      <c r="C132" s="142"/>
      <c r="D132" s="104"/>
      <c r="E132" s="104"/>
    </row>
    <row r="133" spans="1:5" ht="12.75" customHeight="1" thickBot="1">
      <c r="A133" s="129" t="s">
        <v>2</v>
      </c>
      <c r="B133" s="52" t="s">
        <v>24</v>
      </c>
      <c r="C133" s="130" t="s">
        <v>24</v>
      </c>
      <c r="D133" s="3" t="s">
        <v>3</v>
      </c>
      <c r="E133" s="3"/>
    </row>
    <row r="134" spans="1:3" s="14" customFormat="1" ht="12.75" customHeight="1">
      <c r="A134" s="83"/>
      <c r="B134" s="84"/>
      <c r="C134" s="84"/>
    </row>
    <row r="135" spans="1:8" ht="13.5" thickBot="1">
      <c r="A135" s="9" t="s">
        <v>176</v>
      </c>
      <c r="B135" s="10"/>
      <c r="C135" s="10"/>
      <c r="D135" s="10"/>
      <c r="E135" s="10"/>
      <c r="F135" s="11"/>
      <c r="G135" s="11"/>
      <c r="H135" s="11"/>
    </row>
    <row r="136" spans="1:6" s="14" customFormat="1" ht="12.75" customHeight="1" thickBot="1">
      <c r="A136" s="105" t="s">
        <v>34</v>
      </c>
      <c r="B136" s="106"/>
      <c r="C136" s="106"/>
      <c r="D136" s="107"/>
      <c r="E136" s="108"/>
      <c r="F136" s="109" t="s">
        <v>0</v>
      </c>
    </row>
    <row r="137" spans="1:7" s="14" customFormat="1" ht="12.75" customHeight="1">
      <c r="A137" s="110" t="s">
        <v>39</v>
      </c>
      <c r="B137" s="111"/>
      <c r="C137" s="111"/>
      <c r="D137" s="112"/>
      <c r="E137" s="112"/>
      <c r="F137" s="113" t="s">
        <v>24</v>
      </c>
      <c r="G137" s="264"/>
    </row>
    <row r="138" spans="1:7" ht="12.75">
      <c r="A138" s="103" t="s">
        <v>40</v>
      </c>
      <c r="B138" s="88"/>
      <c r="C138" s="88"/>
      <c r="D138" s="88"/>
      <c r="E138" s="3"/>
      <c r="F138" s="114" t="s">
        <v>24</v>
      </c>
      <c r="G138" s="265"/>
    </row>
    <row r="139" spans="1:7" ht="12.75" customHeight="1" thickBot="1">
      <c r="A139" s="115" t="s">
        <v>41</v>
      </c>
      <c r="B139" s="116"/>
      <c r="C139" s="116"/>
      <c r="D139" s="116"/>
      <c r="E139" s="116"/>
      <c r="F139" s="117" t="s">
        <v>24</v>
      </c>
      <c r="G139" s="265"/>
    </row>
    <row r="140" spans="1:8" s="14" customFormat="1" ht="12.75">
      <c r="A140" s="89"/>
      <c r="B140" s="89"/>
      <c r="C140" s="89"/>
      <c r="D140" s="89"/>
      <c r="E140" s="73"/>
      <c r="F140" s="90"/>
      <c r="G140" s="90"/>
      <c r="H140" s="15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2" r:id="rId3"/>
  <headerFooter alignWithMargins="0">
    <oddFooter>&amp;CPage &amp;P of &amp;N</oddFooter>
  </headerFooter>
  <rowBreaks count="1" manualBreakCount="1">
    <brk id="61" max="6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I101"/>
  <sheetViews>
    <sheetView view="pageBreakPreview" zoomScaleSheetLayoutView="100" workbookViewId="0" topLeftCell="A85">
      <selection activeCell="E32" sqref="E32"/>
    </sheetView>
  </sheetViews>
  <sheetFormatPr defaultColWidth="9.140625" defaultRowHeight="12.75"/>
  <cols>
    <col min="1" max="1" width="15.00390625" style="1" bestFit="1" customWidth="1"/>
    <col min="2" max="2" width="12.7109375" style="1" bestFit="1" customWidth="1"/>
    <col min="3" max="3" width="11.00390625" style="1" bestFit="1" customWidth="1"/>
    <col min="4" max="4" width="12.7109375" style="1" bestFit="1" customWidth="1"/>
    <col min="5" max="5" width="11.00390625" style="1" bestFit="1" customWidth="1"/>
    <col min="6" max="6" width="12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56" t="s">
        <v>177</v>
      </c>
      <c r="B2" s="7"/>
      <c r="C2" s="7"/>
      <c r="D2" s="8"/>
      <c r="E2" s="8"/>
      <c r="F2" s="18"/>
      <c r="G2" s="18"/>
    </row>
    <row r="3" spans="1:7" s="14" customFormat="1" ht="13.5" thickBot="1">
      <c r="A3" s="82"/>
      <c r="B3" s="79"/>
      <c r="C3" s="79"/>
      <c r="D3" s="80"/>
      <c r="E3" s="80"/>
      <c r="F3" s="81"/>
      <c r="G3" s="81"/>
    </row>
    <row r="4" spans="1:7" ht="13.5" thickBot="1">
      <c r="A4" s="261" t="s">
        <v>25</v>
      </c>
      <c r="B4" s="262"/>
      <c r="C4" s="262"/>
      <c r="D4" s="262"/>
      <c r="E4" s="262"/>
      <c r="F4" s="262"/>
      <c r="G4" s="263"/>
    </row>
    <row r="5" spans="1:7" ht="12.75">
      <c r="A5" s="33"/>
      <c r="B5" s="314" t="s">
        <v>4</v>
      </c>
      <c r="C5" s="315"/>
      <c r="D5" s="315"/>
      <c r="E5" s="316"/>
      <c r="F5" s="314" t="s">
        <v>2</v>
      </c>
      <c r="G5" s="317"/>
    </row>
    <row r="6" spans="1:7" ht="13.5" thickBot="1">
      <c r="A6" s="92" t="s">
        <v>5</v>
      </c>
      <c r="B6" s="93" t="s">
        <v>6</v>
      </c>
      <c r="C6" s="93" t="s">
        <v>7</v>
      </c>
      <c r="D6" s="93" t="s">
        <v>8</v>
      </c>
      <c r="E6" s="93" t="s">
        <v>7</v>
      </c>
      <c r="F6" s="93" t="s">
        <v>2</v>
      </c>
      <c r="G6" s="94" t="s">
        <v>7</v>
      </c>
    </row>
    <row r="7" spans="1:7" ht="12.75">
      <c r="A7" s="28" t="s">
        <v>9</v>
      </c>
      <c r="B7" s="62">
        <f>B32+B56+B80</f>
        <v>3049</v>
      </c>
      <c r="C7" s="35">
        <f>B7/F12</f>
        <v>0.07380600808501368</v>
      </c>
      <c r="D7" s="62">
        <f>D32+D56+D80</f>
        <v>2958</v>
      </c>
      <c r="E7" s="36">
        <f>D7/F12</f>
        <v>0.07160320495751737</v>
      </c>
      <c r="F7" s="37">
        <f aca="true" t="shared" si="0" ref="F7:G11">B7+D7</f>
        <v>6007</v>
      </c>
      <c r="G7" s="38">
        <f t="shared" si="0"/>
        <v>0.14540921304253107</v>
      </c>
    </row>
    <row r="8" spans="1:7" ht="12.75">
      <c r="A8" s="29" t="s">
        <v>10</v>
      </c>
      <c r="B8" s="63">
        <f>B33+B57+B81</f>
        <v>5870</v>
      </c>
      <c r="C8" s="39">
        <f>B8/F12</f>
        <v>0.14209290503739924</v>
      </c>
      <c r="D8" s="63">
        <f>D33+D57+D81</f>
        <v>5756</v>
      </c>
      <c r="E8" s="40">
        <f>D8/F12</f>
        <v>0.1393333494710852</v>
      </c>
      <c r="F8" s="41">
        <f t="shared" si="0"/>
        <v>11626</v>
      </c>
      <c r="G8" s="42">
        <f t="shared" si="0"/>
        <v>0.28142625450848446</v>
      </c>
    </row>
    <row r="9" spans="1:7" ht="12.75">
      <c r="A9" s="30" t="s">
        <v>11</v>
      </c>
      <c r="B9" s="63">
        <f>B34+B58+B82</f>
        <v>3434</v>
      </c>
      <c r="C9" s="39">
        <f>B9/F12</f>
        <v>0.08312555977826729</v>
      </c>
      <c r="D9" s="63">
        <f>D34+D58+D82</f>
        <v>3167</v>
      </c>
      <c r="E9" s="40">
        <f>D9/F12</f>
        <v>0.07666239016242647</v>
      </c>
      <c r="F9" s="41">
        <f t="shared" si="0"/>
        <v>6601</v>
      </c>
      <c r="G9" s="42">
        <f t="shared" si="0"/>
        <v>0.15978794994069376</v>
      </c>
    </row>
    <row r="10" spans="1:7" ht="12.75">
      <c r="A10" s="31" t="s">
        <v>12</v>
      </c>
      <c r="B10" s="63">
        <f>B35+B59+B83</f>
        <v>6936</v>
      </c>
      <c r="C10" s="39">
        <f>B10/F12</f>
        <v>0.16789717024521314</v>
      </c>
      <c r="D10" s="63">
        <f>D35+D59+D83</f>
        <v>9163</v>
      </c>
      <c r="E10" s="40">
        <f>D10/F12</f>
        <v>0.221805330299436</v>
      </c>
      <c r="F10" s="41">
        <f t="shared" si="0"/>
        <v>16099</v>
      </c>
      <c r="G10" s="42">
        <f t="shared" si="0"/>
        <v>0.38970250054464917</v>
      </c>
    </row>
    <row r="11" spans="1:7" ht="13.5" thickBot="1">
      <c r="A11" s="32" t="s">
        <v>13</v>
      </c>
      <c r="B11" s="64">
        <f>B36+B60+B84</f>
        <v>442</v>
      </c>
      <c r="C11" s="43">
        <f>B11/F12</f>
        <v>0.01069932947641064</v>
      </c>
      <c r="D11" s="64">
        <f>D36+D60+D84</f>
        <v>536</v>
      </c>
      <c r="E11" s="44">
        <f>D11/F12</f>
        <v>0.012974752487231005</v>
      </c>
      <c r="F11" s="45">
        <f t="shared" si="0"/>
        <v>978</v>
      </c>
      <c r="G11" s="46">
        <f t="shared" si="0"/>
        <v>0.023674081963641645</v>
      </c>
    </row>
    <row r="12" spans="1:7" ht="13.5" thickBot="1">
      <c r="A12" s="34" t="s">
        <v>26</v>
      </c>
      <c r="B12" s="47">
        <f>B7+B8+B9+B10+B11</f>
        <v>19731</v>
      </c>
      <c r="C12" s="48">
        <f>SUM(C7:C11)</f>
        <v>0.47762097262230396</v>
      </c>
      <c r="D12" s="47">
        <f>D7+D8+D9+D10+D11</f>
        <v>21580</v>
      </c>
      <c r="E12" s="48">
        <f>SUM(E7:E11)</f>
        <v>0.522379027377696</v>
      </c>
      <c r="F12" s="47">
        <f>SUM(F7:F11)</f>
        <v>41311</v>
      </c>
      <c r="G12" s="49">
        <f>SUM(G7:G11)</f>
        <v>1.0000000000000002</v>
      </c>
    </row>
    <row r="13" spans="1:7" ht="12.75">
      <c r="A13" s="27" t="s">
        <v>114</v>
      </c>
      <c r="B13" s="22"/>
      <c r="C13" s="22"/>
      <c r="D13" s="22"/>
      <c r="E13" s="22"/>
      <c r="F13" s="22"/>
      <c r="G13" s="22"/>
    </row>
    <row r="14" spans="1:7" ht="13.5" thickBot="1">
      <c r="A14" s="27"/>
      <c r="B14" s="22"/>
      <c r="C14" s="22"/>
      <c r="D14" s="22"/>
      <c r="E14" s="22"/>
      <c r="F14" s="22"/>
      <c r="G14" s="22"/>
    </row>
    <row r="15" spans="1:7" ht="12.75">
      <c r="A15" s="23" t="s">
        <v>33</v>
      </c>
      <c r="B15" s="24"/>
      <c r="C15" s="24"/>
      <c r="D15" s="24"/>
      <c r="E15" s="24"/>
      <c r="F15" s="24"/>
      <c r="G15" s="26"/>
    </row>
    <row r="16" spans="1:7" ht="12.75">
      <c r="A16" s="27"/>
      <c r="B16" s="93">
        <v>0</v>
      </c>
      <c r="C16" s="93">
        <v>0</v>
      </c>
      <c r="D16" s="22"/>
      <c r="E16" s="22"/>
      <c r="F16" s="22"/>
      <c r="G16" s="22"/>
    </row>
    <row r="17" spans="1:7" ht="12.75">
      <c r="A17" s="27"/>
      <c r="B17" s="93">
        <v>0</v>
      </c>
      <c r="C17" s="93">
        <v>0</v>
      </c>
      <c r="D17" s="22"/>
      <c r="E17" s="22"/>
      <c r="F17" s="22"/>
      <c r="G17" s="22"/>
    </row>
    <row r="18" spans="1:7" ht="12.75">
      <c r="A18" s="27"/>
      <c r="B18" s="93">
        <v>0</v>
      </c>
      <c r="C18" s="93">
        <v>0</v>
      </c>
      <c r="D18" s="22"/>
      <c r="E18" s="22"/>
      <c r="F18" s="22"/>
      <c r="G18" s="22"/>
    </row>
    <row r="19" spans="1:7" ht="12.75">
      <c r="A19" s="27"/>
      <c r="B19" s="93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3.5" thickBot="1">
      <c r="A28" s="27"/>
      <c r="B28" s="22"/>
      <c r="C28" s="22"/>
      <c r="D28" s="22"/>
      <c r="E28" s="22"/>
      <c r="F28" s="22"/>
      <c r="G28" s="22"/>
    </row>
    <row r="29" spans="1:8" ht="13.5" thickBot="1">
      <c r="A29" s="23" t="s">
        <v>127</v>
      </c>
      <c r="B29" s="24"/>
      <c r="C29" s="24"/>
      <c r="D29" s="24"/>
      <c r="E29" s="24"/>
      <c r="F29" s="24"/>
      <c r="G29" s="26"/>
      <c r="H29" s="3"/>
    </row>
    <row r="30" spans="1:9" ht="12.75">
      <c r="A30" s="33"/>
      <c r="B30" s="314" t="s">
        <v>4</v>
      </c>
      <c r="C30" s="315"/>
      <c r="D30" s="315"/>
      <c r="E30" s="316"/>
      <c r="F30" s="314" t="s">
        <v>2</v>
      </c>
      <c r="G30" s="317"/>
      <c r="H30"/>
      <c r="I30"/>
    </row>
    <row r="31" spans="1:9" ht="13.5" thickBot="1">
      <c r="A31" s="92" t="s">
        <v>5</v>
      </c>
      <c r="B31" s="93" t="s">
        <v>6</v>
      </c>
      <c r="C31" s="93" t="s">
        <v>7</v>
      </c>
      <c r="D31" s="93" t="s">
        <v>8</v>
      </c>
      <c r="E31" s="93" t="s">
        <v>7</v>
      </c>
      <c r="F31" s="93" t="s">
        <v>2</v>
      </c>
      <c r="G31" s="94" t="s">
        <v>7</v>
      </c>
      <c r="H31" s="143"/>
      <c r="I31" s="143"/>
    </row>
    <row r="32" spans="1:9" ht="12.75">
      <c r="A32" s="28" t="s">
        <v>9</v>
      </c>
      <c r="B32" s="147">
        <v>868</v>
      </c>
      <c r="C32" s="35">
        <f>B32/F37</f>
        <v>0.06425346065585906</v>
      </c>
      <c r="D32" s="147">
        <v>832</v>
      </c>
      <c r="E32" s="36">
        <f>D32/F37</f>
        <v>0.06158857058257458</v>
      </c>
      <c r="F32" s="37">
        <f aca="true" t="shared" si="1" ref="F32:G37">B32+D32</f>
        <v>1700</v>
      </c>
      <c r="G32" s="38">
        <f t="shared" si="1"/>
        <v>0.12584203123843363</v>
      </c>
      <c r="H32" s="143"/>
      <c r="I32" s="143"/>
    </row>
    <row r="33" spans="1:9" ht="12.75">
      <c r="A33" s="284" t="s">
        <v>10</v>
      </c>
      <c r="B33" s="148">
        <v>1940</v>
      </c>
      <c r="C33" s="285">
        <f>B33/F37</f>
        <v>0.14360796506033016</v>
      </c>
      <c r="D33" s="148">
        <v>1992</v>
      </c>
      <c r="E33" s="40">
        <f>D33/F37</f>
        <v>0.14745725072174107</v>
      </c>
      <c r="F33" s="41">
        <f t="shared" si="1"/>
        <v>3932</v>
      </c>
      <c r="G33" s="42">
        <f t="shared" si="1"/>
        <v>0.29106521578207123</v>
      </c>
      <c r="H33" s="143"/>
      <c r="I33" s="143"/>
    </row>
    <row r="34" spans="1:9" ht="12.75">
      <c r="A34" s="30" t="s">
        <v>11</v>
      </c>
      <c r="B34" s="148">
        <v>1282</v>
      </c>
      <c r="C34" s="39">
        <f>B34/F37</f>
        <v>0.09489969649863055</v>
      </c>
      <c r="D34" s="148">
        <v>1180</v>
      </c>
      <c r="E34" s="40">
        <f>D34/F37</f>
        <v>0.08734917462432452</v>
      </c>
      <c r="F34" s="41">
        <f t="shared" si="1"/>
        <v>2462</v>
      </c>
      <c r="G34" s="42">
        <f t="shared" si="1"/>
        <v>0.18224887112295507</v>
      </c>
      <c r="H34" s="143"/>
      <c r="I34" s="143"/>
    </row>
    <row r="35" spans="1:9" ht="12.75">
      <c r="A35" s="286" t="s">
        <v>12</v>
      </c>
      <c r="B35" s="148">
        <v>2094</v>
      </c>
      <c r="C35" s="285">
        <f>B35/F37</f>
        <v>0.1550077725960471</v>
      </c>
      <c r="D35" s="148">
        <v>3032</v>
      </c>
      <c r="E35" s="40">
        <f>D35/F37</f>
        <v>0.22444296394995927</v>
      </c>
      <c r="F35" s="41">
        <f t="shared" si="1"/>
        <v>5126</v>
      </c>
      <c r="G35" s="42">
        <f t="shared" si="1"/>
        <v>0.37945073654600636</v>
      </c>
      <c r="H35"/>
      <c r="I35"/>
    </row>
    <row r="36" spans="1:9" ht="13.5" thickBot="1">
      <c r="A36" s="32" t="s">
        <v>13</v>
      </c>
      <c r="B36" s="149">
        <v>102</v>
      </c>
      <c r="C36" s="43">
        <f>B36/F37</f>
        <v>0.007550521874306018</v>
      </c>
      <c r="D36" s="149">
        <v>187</v>
      </c>
      <c r="E36" s="44">
        <f>D36/F37</f>
        <v>0.0138426234362277</v>
      </c>
      <c r="F36" s="45">
        <f t="shared" si="1"/>
        <v>289</v>
      </c>
      <c r="G36" s="46">
        <f t="shared" si="1"/>
        <v>0.02139314531053372</v>
      </c>
      <c r="H36" s="143"/>
      <c r="I36" s="143"/>
    </row>
    <row r="37" spans="1:7" ht="13.5" thickBot="1">
      <c r="A37" s="34" t="s">
        <v>128</v>
      </c>
      <c r="B37" s="47">
        <f>SUM(B32:B36)</f>
        <v>6286</v>
      </c>
      <c r="C37" s="48">
        <f>B37/F37</f>
        <v>0.46531941668517285</v>
      </c>
      <c r="D37" s="47">
        <f>SUM(D32:D36)</f>
        <v>7223</v>
      </c>
      <c r="E37" s="48">
        <f>D37/F37</f>
        <v>0.5346805833148272</v>
      </c>
      <c r="F37" s="47">
        <f t="shared" si="1"/>
        <v>13509</v>
      </c>
      <c r="G37" s="49">
        <f t="shared" si="1"/>
        <v>1</v>
      </c>
    </row>
    <row r="38" spans="1:7" s="14" customFormat="1" ht="13.5" thickBot="1">
      <c r="A38" s="74"/>
      <c r="B38" s="75"/>
      <c r="C38" s="76"/>
      <c r="D38" s="75"/>
      <c r="E38" s="76"/>
      <c r="F38" s="75"/>
      <c r="G38" s="78"/>
    </row>
    <row r="39" spans="1:7" ht="12.75">
      <c r="A39" s="23" t="s">
        <v>129</v>
      </c>
      <c r="B39" s="24"/>
      <c r="C39" s="24"/>
      <c r="D39" s="24"/>
      <c r="E39" s="24"/>
      <c r="F39" s="24"/>
      <c r="G39" s="26"/>
    </row>
    <row r="40" spans="1:7" ht="12.75">
      <c r="A40" s="27"/>
      <c r="B40" s="22"/>
      <c r="C40" s="22"/>
      <c r="D40" s="22"/>
      <c r="E40" s="22"/>
      <c r="F40" s="22"/>
      <c r="G40" s="22"/>
    </row>
    <row r="41" spans="1:7" ht="12.75">
      <c r="A41" s="27"/>
      <c r="B41" s="22"/>
      <c r="C41" s="22"/>
      <c r="D41" s="22"/>
      <c r="E41" s="22"/>
      <c r="F41" s="22"/>
      <c r="G41" s="22"/>
    </row>
    <row r="42" spans="1:7" ht="12.75">
      <c r="A42" s="27"/>
      <c r="B42" s="22"/>
      <c r="C42" s="22"/>
      <c r="D42" s="22"/>
      <c r="E42" s="22"/>
      <c r="F42" s="22"/>
      <c r="G42" s="22"/>
    </row>
    <row r="43" spans="1:7" ht="12.75">
      <c r="A43" s="27"/>
      <c r="B43" s="22"/>
      <c r="C43" s="22"/>
      <c r="D43" s="22"/>
      <c r="E43" s="22"/>
      <c r="F43" s="22"/>
      <c r="G43" s="22"/>
    </row>
    <row r="44" spans="1:7" ht="12.75">
      <c r="A44" s="27"/>
      <c r="B44" s="22"/>
      <c r="C44" s="22"/>
      <c r="D44" s="22"/>
      <c r="E44" s="22"/>
      <c r="F44" s="22"/>
      <c r="G44" s="22"/>
    </row>
    <row r="45" spans="1:7" ht="12.75">
      <c r="A45" s="27"/>
      <c r="B45" s="22"/>
      <c r="C45" s="22"/>
      <c r="D45" s="22"/>
      <c r="E45" s="22"/>
      <c r="F45" s="22"/>
      <c r="G45" s="22"/>
    </row>
    <row r="46" spans="1:7" ht="12.75">
      <c r="A46" s="27"/>
      <c r="B46" s="22"/>
      <c r="C46" s="22"/>
      <c r="D46" s="22"/>
      <c r="E46" s="22"/>
      <c r="F46" s="22"/>
      <c r="G46" s="22"/>
    </row>
    <row r="47" spans="1:7" ht="12.75">
      <c r="A47" s="27"/>
      <c r="B47" s="22"/>
      <c r="C47" s="22"/>
      <c r="D47" s="22"/>
      <c r="E47" s="22"/>
      <c r="F47" s="22"/>
      <c r="G47" s="22"/>
    </row>
    <row r="48" spans="1:7" ht="12.75">
      <c r="A48" s="27"/>
      <c r="B48" s="22"/>
      <c r="C48" s="22"/>
      <c r="D48" s="22"/>
      <c r="E48" s="22"/>
      <c r="F48" s="22"/>
      <c r="G48" s="22"/>
    </row>
    <row r="49" spans="1:7" ht="12.75">
      <c r="A49" s="27"/>
      <c r="B49" s="22"/>
      <c r="C49" s="22"/>
      <c r="D49" s="22"/>
      <c r="E49" s="22"/>
      <c r="F49" s="22"/>
      <c r="G49" s="22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3.5" thickBot="1">
      <c r="A52" s="77"/>
      <c r="B52" s="22"/>
      <c r="C52" s="22"/>
      <c r="D52" s="22"/>
      <c r="E52" s="22"/>
      <c r="F52" s="22"/>
      <c r="G52" s="22"/>
    </row>
    <row r="53" spans="1:7" ht="13.5" thickBot="1">
      <c r="A53" s="23" t="s">
        <v>130</v>
      </c>
      <c r="B53" s="24"/>
      <c r="C53" s="25"/>
      <c r="D53" s="24"/>
      <c r="E53" s="24"/>
      <c r="F53" s="24"/>
      <c r="G53" s="26"/>
    </row>
    <row r="54" spans="1:8" ht="12.75">
      <c r="A54" s="33"/>
      <c r="B54" s="314" t="s">
        <v>4</v>
      </c>
      <c r="C54" s="315"/>
      <c r="D54" s="315"/>
      <c r="E54" s="316"/>
      <c r="F54" s="314" t="s">
        <v>2</v>
      </c>
      <c r="G54" s="317"/>
      <c r="H54" s="16"/>
    </row>
    <row r="55" spans="1:8" ht="13.5" thickBot="1">
      <c r="A55" s="92" t="s">
        <v>5</v>
      </c>
      <c r="B55" s="93" t="s">
        <v>6</v>
      </c>
      <c r="C55" s="93" t="s">
        <v>7</v>
      </c>
      <c r="D55" s="93" t="s">
        <v>8</v>
      </c>
      <c r="E55" s="93" t="s">
        <v>7</v>
      </c>
      <c r="F55" s="93" t="s">
        <v>2</v>
      </c>
      <c r="G55" s="94" t="s">
        <v>7</v>
      </c>
      <c r="H55" s="16"/>
    </row>
    <row r="56" spans="1:8" ht="12.75">
      <c r="A56" s="28" t="s">
        <v>9</v>
      </c>
      <c r="B56" s="288">
        <v>1207</v>
      </c>
      <c r="C56" s="36">
        <f>B56/F61</f>
        <v>0.07402637227844219</v>
      </c>
      <c r="D56" s="288">
        <v>1202</v>
      </c>
      <c r="E56" s="36">
        <f>D56/F61</f>
        <v>0.07371971787795155</v>
      </c>
      <c r="F56" s="37">
        <f>B56+D56</f>
        <v>2409</v>
      </c>
      <c r="G56" s="38">
        <f>F56/F61</f>
        <v>0.14774609015639376</v>
      </c>
      <c r="H56" s="16"/>
    </row>
    <row r="57" spans="1:8" ht="12.75">
      <c r="A57" s="29" t="s">
        <v>10</v>
      </c>
      <c r="B57" s="289">
        <v>2298</v>
      </c>
      <c r="C57" s="40">
        <f>B57/F61</f>
        <v>0.14093836246550137</v>
      </c>
      <c r="D57" s="289">
        <v>2278</v>
      </c>
      <c r="E57" s="40">
        <f>D57/F61</f>
        <v>0.1397117448635388</v>
      </c>
      <c r="F57" s="41">
        <f>B57+D57</f>
        <v>4576</v>
      </c>
      <c r="G57" s="42">
        <f>F57/F61</f>
        <v>0.28065010732904017</v>
      </c>
      <c r="H57" s="16"/>
    </row>
    <row r="58" spans="1:7" ht="12.75">
      <c r="A58" s="30" t="s">
        <v>11</v>
      </c>
      <c r="B58" s="289">
        <v>1143</v>
      </c>
      <c r="C58" s="40">
        <f>B58/F61</f>
        <v>0.07010119595216191</v>
      </c>
      <c r="D58" s="289">
        <v>1097</v>
      </c>
      <c r="E58" s="40">
        <f>D58/F61</f>
        <v>0.06727997546764795</v>
      </c>
      <c r="F58" s="41">
        <f>B58+D58</f>
        <v>2240</v>
      </c>
      <c r="G58" s="42">
        <f>F58/F61</f>
        <v>0.13738117141980988</v>
      </c>
    </row>
    <row r="59" spans="1:8" ht="12.75">
      <c r="A59" s="31" t="s">
        <v>12</v>
      </c>
      <c r="B59" s="289">
        <v>3097</v>
      </c>
      <c r="C59" s="40">
        <v>34.42</v>
      </c>
      <c r="D59" s="289">
        <v>3507</v>
      </c>
      <c r="E59" s="40">
        <f>D59/F61</f>
        <v>0.21508739650413983</v>
      </c>
      <c r="F59" s="41">
        <f>B59+D59</f>
        <v>6604</v>
      </c>
      <c r="G59" s="42">
        <f>F59/F61</f>
        <v>0.4050291321680466</v>
      </c>
      <c r="H59" s="16"/>
    </row>
    <row r="60" spans="1:7" ht="13.5" thickBot="1">
      <c r="A60" s="32" t="s">
        <v>13</v>
      </c>
      <c r="B60" s="290">
        <v>269</v>
      </c>
      <c r="C60" s="44">
        <f>B60/F61</f>
        <v>0.01649800674639681</v>
      </c>
      <c r="D60" s="290">
        <v>207</v>
      </c>
      <c r="E60" s="44">
        <f>D60/F61</f>
        <v>0.012695492180312788</v>
      </c>
      <c r="F60" s="45">
        <f>B60+D60</f>
        <v>476</v>
      </c>
      <c r="G60" s="46">
        <f>F60/F61</f>
        <v>0.0291934989267096</v>
      </c>
    </row>
    <row r="61" spans="1:7" ht="13.5" thickBot="1">
      <c r="A61" s="34" t="s">
        <v>131</v>
      </c>
      <c r="B61" s="47">
        <f aca="true" t="shared" si="2" ref="B61:G61">SUM(B56:B60)</f>
        <v>8014</v>
      </c>
      <c r="C61" s="48">
        <f t="shared" si="2"/>
        <v>34.721563937442504</v>
      </c>
      <c r="D61" s="47">
        <f t="shared" si="2"/>
        <v>8291</v>
      </c>
      <c r="E61" s="48">
        <f t="shared" si="2"/>
        <v>0.5084943268935909</v>
      </c>
      <c r="F61" s="47">
        <f t="shared" si="2"/>
        <v>16305</v>
      </c>
      <c r="G61" s="49">
        <f t="shared" si="2"/>
        <v>1</v>
      </c>
    </row>
    <row r="62" spans="1:7" s="14" customFormat="1" ht="13.5" thickBot="1">
      <c r="A62" s="74"/>
      <c r="B62" s="75"/>
      <c r="C62" s="76"/>
      <c r="D62" s="75"/>
      <c r="E62" s="76"/>
      <c r="F62" s="75"/>
      <c r="G62" s="76"/>
    </row>
    <row r="63" spans="1:7" ht="12.75">
      <c r="A63" s="23" t="s">
        <v>132</v>
      </c>
      <c r="B63" s="24"/>
      <c r="C63" s="24"/>
      <c r="D63" s="24"/>
      <c r="E63" s="24"/>
      <c r="F63" s="24"/>
      <c r="G63" s="26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2" spans="1:7" ht="12.75">
      <c r="A72" s="27"/>
      <c r="B72" s="22"/>
      <c r="C72" s="22"/>
      <c r="D72" s="22"/>
      <c r="E72" s="22"/>
      <c r="F72" s="22"/>
      <c r="G72" s="22"/>
    </row>
    <row r="73" spans="1:7" ht="12.75">
      <c r="A73" s="27"/>
      <c r="B73" s="22"/>
      <c r="C73" s="22"/>
      <c r="D73" s="22"/>
      <c r="E73" s="22"/>
      <c r="F73" s="22"/>
      <c r="G73" s="22"/>
    </row>
    <row r="74" spans="1:7" ht="12.75">
      <c r="A74" s="27"/>
      <c r="B74" s="22"/>
      <c r="C74" s="22"/>
      <c r="D74" s="22"/>
      <c r="E74" s="22"/>
      <c r="F74" s="22"/>
      <c r="G74" s="22"/>
    </row>
    <row r="75" spans="1:7" ht="12.75">
      <c r="A75" s="27"/>
      <c r="B75" s="22"/>
      <c r="C75" s="22"/>
      <c r="D75" s="22"/>
      <c r="E75" s="22"/>
      <c r="F75" s="22"/>
      <c r="G75" s="22"/>
    </row>
    <row r="76" spans="1:7" ht="13.5" thickBot="1">
      <c r="A76" s="77"/>
      <c r="B76" s="22"/>
      <c r="C76" s="22"/>
      <c r="D76" s="22"/>
      <c r="E76" s="22"/>
      <c r="F76" s="22"/>
      <c r="G76" s="22"/>
    </row>
    <row r="77" spans="1:7" ht="13.5" thickBot="1">
      <c r="A77" s="23" t="s">
        <v>134</v>
      </c>
      <c r="B77" s="24"/>
      <c r="C77" s="25"/>
      <c r="D77" s="24"/>
      <c r="E77" s="24"/>
      <c r="F77" s="24"/>
      <c r="G77" s="26"/>
    </row>
    <row r="78" spans="1:8" ht="12.75">
      <c r="A78" s="33"/>
      <c r="B78" s="314" t="s">
        <v>4</v>
      </c>
      <c r="C78" s="315"/>
      <c r="D78" s="315"/>
      <c r="E78" s="316"/>
      <c r="F78" s="314" t="s">
        <v>2</v>
      </c>
      <c r="G78" s="317"/>
      <c r="H78" s="16"/>
    </row>
    <row r="79" spans="1:8" ht="13.5" thickBot="1">
      <c r="A79" s="92" t="s">
        <v>5</v>
      </c>
      <c r="B79" s="93" t="s">
        <v>6</v>
      </c>
      <c r="C79" s="93" t="s">
        <v>7</v>
      </c>
      <c r="D79" s="93" t="s">
        <v>8</v>
      </c>
      <c r="E79" s="93" t="s">
        <v>7</v>
      </c>
      <c r="F79" s="93" t="s">
        <v>2</v>
      </c>
      <c r="G79" s="94" t="s">
        <v>7</v>
      </c>
      <c r="H79" s="16"/>
    </row>
    <row r="80" spans="1:8" ht="12.75">
      <c r="A80" s="28" t="s">
        <v>9</v>
      </c>
      <c r="B80" s="144">
        <v>974</v>
      </c>
      <c r="C80" s="35">
        <f>B80/F85</f>
        <v>0.08471775245716273</v>
      </c>
      <c r="D80" s="144">
        <v>924</v>
      </c>
      <c r="E80" s="36">
        <f>D80/F85</f>
        <v>0.08036879185874576</v>
      </c>
      <c r="F80" s="37">
        <f>B80+D80</f>
        <v>1898</v>
      </c>
      <c r="G80" s="38">
        <f>F80/F85</f>
        <v>0.1650865443159085</v>
      </c>
      <c r="H80" s="16"/>
    </row>
    <row r="81" spans="1:8" ht="12.75">
      <c r="A81" s="29" t="s">
        <v>10</v>
      </c>
      <c r="B81" s="145">
        <v>1632</v>
      </c>
      <c r="C81" s="39">
        <f>B81/F85</f>
        <v>0.14195007393233017</v>
      </c>
      <c r="D81" s="145">
        <v>1486</v>
      </c>
      <c r="E81" s="40">
        <f>D81/F85</f>
        <v>0.1292511089849526</v>
      </c>
      <c r="F81" s="41">
        <f>B81+D81</f>
        <v>3118</v>
      </c>
      <c r="G81" s="42">
        <f>F81/F85</f>
        <v>0.2712011829172828</v>
      </c>
      <c r="H81" s="16"/>
    </row>
    <row r="82" spans="1:7" ht="12.75">
      <c r="A82" s="30" t="s">
        <v>11</v>
      </c>
      <c r="B82" s="145">
        <v>1009</v>
      </c>
      <c r="C82" s="39">
        <f>B82/F85</f>
        <v>0.08776202487605463</v>
      </c>
      <c r="D82" s="145">
        <v>890</v>
      </c>
      <c r="E82" s="40">
        <f>D82/F85</f>
        <v>0.07741149865182222</v>
      </c>
      <c r="F82" s="41">
        <f>B82+D82</f>
        <v>1899</v>
      </c>
      <c r="G82" s="42">
        <f>F82/F85</f>
        <v>0.16517352352787684</v>
      </c>
    </row>
    <row r="83" spans="1:8" ht="12.75">
      <c r="A83" s="31" t="s">
        <v>12</v>
      </c>
      <c r="B83" s="145">
        <v>1745</v>
      </c>
      <c r="C83" s="39">
        <f>B83/F85</f>
        <v>0.15177872488475255</v>
      </c>
      <c r="D83" s="145">
        <v>2624</v>
      </c>
      <c r="E83" s="40">
        <f>D83/F85</f>
        <v>0.22823345220492303</v>
      </c>
      <c r="F83" s="41">
        <f>B83+D83</f>
        <v>4369</v>
      </c>
      <c r="G83" s="42">
        <f>F83/F85</f>
        <v>0.38001217708967555</v>
      </c>
      <c r="H83" s="16"/>
    </row>
    <row r="84" spans="1:7" ht="13.5" thickBot="1">
      <c r="A84" s="32" t="s">
        <v>13</v>
      </c>
      <c r="B84" s="146">
        <v>71</v>
      </c>
      <c r="C84" s="43">
        <f>B84/F85</f>
        <v>0.0061755240497521095</v>
      </c>
      <c r="D84" s="146">
        <v>142</v>
      </c>
      <c r="E84" s="44">
        <f>D84/F85</f>
        <v>0.012351048099504219</v>
      </c>
      <c r="F84" s="45">
        <f>B84+D84</f>
        <v>213</v>
      </c>
      <c r="G84" s="46">
        <f>F84/F85</f>
        <v>0.018526572149256328</v>
      </c>
    </row>
    <row r="85" spans="1:7" ht="13.5" thickBot="1">
      <c r="A85" s="34" t="s">
        <v>136</v>
      </c>
      <c r="B85" s="47">
        <f aca="true" t="shared" si="3" ref="B85:G85">SUM(B80:B84)</f>
        <v>5431</v>
      </c>
      <c r="C85" s="48">
        <f t="shared" si="3"/>
        <v>0.4723841002000522</v>
      </c>
      <c r="D85" s="47">
        <f t="shared" si="3"/>
        <v>6066</v>
      </c>
      <c r="E85" s="48">
        <f t="shared" si="3"/>
        <v>0.5276158997999479</v>
      </c>
      <c r="F85" s="47">
        <f t="shared" si="3"/>
        <v>11497</v>
      </c>
      <c r="G85" s="49">
        <f t="shared" si="3"/>
        <v>1</v>
      </c>
    </row>
    <row r="86" spans="1:7" s="14" customFormat="1" ht="13.5" thickBot="1">
      <c r="A86" s="74"/>
      <c r="B86" s="75"/>
      <c r="C86" s="76"/>
      <c r="D86" s="75"/>
      <c r="E86" s="76"/>
      <c r="F86" s="75"/>
      <c r="G86" s="76"/>
    </row>
    <row r="87" spans="1:7" ht="12.75">
      <c r="A87" s="23" t="s">
        <v>133</v>
      </c>
      <c r="B87" s="24"/>
      <c r="C87" s="24"/>
      <c r="D87" s="24"/>
      <c r="E87" s="24"/>
      <c r="F87" s="24"/>
      <c r="G87" s="26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2" spans="1:7" ht="12.75">
      <c r="A92" s="27"/>
      <c r="B92" s="22"/>
      <c r="C92" s="22"/>
      <c r="D92" s="22"/>
      <c r="E92" s="22"/>
      <c r="F92" s="22"/>
      <c r="G92" s="22"/>
    </row>
    <row r="93" spans="1:7" ht="12.75">
      <c r="A93" s="27"/>
      <c r="B93" s="22"/>
      <c r="C93" s="22"/>
      <c r="D93" s="22"/>
      <c r="E93" s="22"/>
      <c r="F93" s="22"/>
      <c r="G93" s="22"/>
    </row>
    <row r="94" spans="1:7" ht="12.75">
      <c r="A94" s="27"/>
      <c r="B94" s="22"/>
      <c r="C94" s="22"/>
      <c r="D94" s="22"/>
      <c r="E94" s="22"/>
      <c r="F94" s="22"/>
      <c r="G94" s="22"/>
    </row>
    <row r="95" spans="1:7" ht="12.75">
      <c r="A95" s="27"/>
      <c r="B95" s="22"/>
      <c r="C95" s="22"/>
      <c r="D95" s="22"/>
      <c r="E95" s="22"/>
      <c r="F95" s="22"/>
      <c r="G95" s="22"/>
    </row>
    <row r="96" spans="1:7" ht="12.75">
      <c r="A96" s="27"/>
      <c r="B96" s="22"/>
      <c r="C96" s="22"/>
      <c r="D96" s="22"/>
      <c r="E96" s="22"/>
      <c r="F96" s="22"/>
      <c r="G96" s="22"/>
    </row>
    <row r="97" spans="1:7" ht="12.75">
      <c r="A97" s="27"/>
      <c r="B97" s="22"/>
      <c r="C97" s="22"/>
      <c r="D97" s="22"/>
      <c r="E97" s="22"/>
      <c r="F97" s="22"/>
      <c r="G97" s="22"/>
    </row>
    <row r="98" spans="1:7" ht="12.75">
      <c r="A98" s="27"/>
      <c r="B98" s="22"/>
      <c r="C98" s="22"/>
      <c r="D98" s="22"/>
      <c r="E98" s="22"/>
      <c r="F98" s="22"/>
      <c r="G98" s="22"/>
    </row>
    <row r="99" spans="1:7" ht="12.75">
      <c r="A99" s="27"/>
      <c r="B99" s="22"/>
      <c r="C99" s="22"/>
      <c r="D99" s="22"/>
      <c r="E99" s="22"/>
      <c r="F99" s="22"/>
      <c r="G99" s="22"/>
    </row>
    <row r="100" spans="1:7" ht="12.75">
      <c r="A100" s="77"/>
      <c r="B100" s="22"/>
      <c r="C100" s="22"/>
      <c r="D100" s="22"/>
      <c r="E100" s="22"/>
      <c r="F100" s="22"/>
      <c r="G100" s="22"/>
    </row>
    <row r="101" spans="1:7" ht="12.75">
      <c r="A101" s="77"/>
      <c r="B101" s="22"/>
      <c r="C101" s="22"/>
      <c r="D101" s="22"/>
      <c r="E101" s="22"/>
      <c r="F101" s="22"/>
      <c r="G101" s="22"/>
    </row>
  </sheetData>
  <sheetProtection formatCells="0"/>
  <mergeCells count="8">
    <mergeCell ref="B78:E78"/>
    <mergeCell ref="F78:G78"/>
    <mergeCell ref="B5:E5"/>
    <mergeCell ref="F5:G5"/>
    <mergeCell ref="B54:E54"/>
    <mergeCell ref="F54:G54"/>
    <mergeCell ref="F30:G30"/>
    <mergeCell ref="B30:E30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94"/>
  <sheetViews>
    <sheetView zoomScaleSheetLayoutView="100" workbookViewId="0" topLeftCell="A1">
      <pane ySplit="375" topLeftCell="BM1" activePane="bottomLeft" state="split"/>
      <selection pane="topLeft" activeCell="J1" sqref="A1:IV16384"/>
      <selection pane="bottomLeft" activeCell="Q6" sqref="Q6"/>
    </sheetView>
  </sheetViews>
  <sheetFormatPr defaultColWidth="9.140625" defaultRowHeight="12.75"/>
  <cols>
    <col min="1" max="1" width="10.7109375" style="1" bestFit="1" customWidth="1"/>
    <col min="2" max="2" width="11.421875" style="1" customWidth="1"/>
    <col min="3" max="3" width="11.00390625" style="1" customWidth="1"/>
    <col min="4" max="4" width="9.7109375" style="1" bestFit="1" customWidth="1"/>
    <col min="5" max="5" width="11.140625" style="1" customWidth="1"/>
    <col min="6" max="6" width="11.28125" style="1" customWidth="1"/>
    <col min="7" max="7" width="7.7109375" style="1" customWidth="1"/>
    <col min="8" max="8" width="9.421875" style="1" customWidth="1"/>
    <col min="9" max="9" width="7.00390625" style="1" customWidth="1"/>
    <col min="10" max="10" width="11.8515625" style="1" customWidth="1"/>
    <col min="11" max="12" width="9.140625" style="1" customWidth="1"/>
    <col min="13" max="13" width="11.28125" style="1" customWidth="1"/>
    <col min="14" max="14" width="11.8515625" style="1" customWidth="1"/>
    <col min="15" max="15" width="10.140625" style="1" customWidth="1"/>
    <col min="16" max="16" width="12.140625" style="1" customWidth="1"/>
    <col min="17" max="16384" width="9.140625" style="1" customWidth="1"/>
  </cols>
  <sheetData>
    <row r="1" spans="1:17" ht="18.75">
      <c r="A1" s="280" t="s">
        <v>119</v>
      </c>
      <c r="B1" s="281"/>
      <c r="C1" s="281"/>
      <c r="D1" s="282"/>
      <c r="E1" s="282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3"/>
    </row>
    <row r="2" s="14" customFormat="1" ht="12.75">
      <c r="D2" s="15"/>
    </row>
    <row r="3" spans="1:17" s="14" customFormat="1" ht="12.75">
      <c r="A3" s="277" t="s">
        <v>106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9"/>
    </row>
    <row r="4" spans="1:17" ht="12.75">
      <c r="A4" s="260"/>
      <c r="B4" s="257"/>
      <c r="C4" s="275" t="s">
        <v>100</v>
      </c>
      <c r="D4" s="276"/>
      <c r="E4" s="276"/>
      <c r="F4" s="276"/>
      <c r="G4" s="276"/>
      <c r="H4" s="276"/>
      <c r="I4" s="258" t="s">
        <v>101</v>
      </c>
      <c r="J4" s="258"/>
      <c r="K4" s="258"/>
      <c r="L4" s="258"/>
      <c r="M4" s="258"/>
      <c r="N4" s="258"/>
      <c r="O4" s="258"/>
      <c r="P4" s="258"/>
      <c r="Q4" s="182"/>
    </row>
    <row r="5" spans="1:17" s="254" customFormat="1" ht="51">
      <c r="A5" s="253" t="s">
        <v>104</v>
      </c>
      <c r="B5" s="259" t="s">
        <v>99</v>
      </c>
      <c r="C5" s="259" t="s">
        <v>120</v>
      </c>
      <c r="D5" s="259" t="s">
        <v>42</v>
      </c>
      <c r="E5" s="259" t="s">
        <v>121</v>
      </c>
      <c r="F5" s="259" t="s">
        <v>43</v>
      </c>
      <c r="G5" s="259" t="s">
        <v>44</v>
      </c>
      <c r="H5" s="259" t="s">
        <v>102</v>
      </c>
      <c r="I5" s="259" t="s">
        <v>45</v>
      </c>
      <c r="J5" s="259" t="s">
        <v>46</v>
      </c>
      <c r="K5" s="259" t="s">
        <v>47</v>
      </c>
      <c r="L5" s="259" t="s">
        <v>48</v>
      </c>
      <c r="M5" s="259" t="s">
        <v>49</v>
      </c>
      <c r="N5" s="259" t="s">
        <v>50</v>
      </c>
      <c r="O5" s="259" t="s">
        <v>51</v>
      </c>
      <c r="P5" s="259" t="s">
        <v>105</v>
      </c>
      <c r="Q5" s="259" t="s">
        <v>103</v>
      </c>
    </row>
    <row r="6" spans="1:17" ht="12.75">
      <c r="A6" s="255" t="s">
        <v>137</v>
      </c>
      <c r="B6" s="305">
        <v>13285</v>
      </c>
      <c r="C6" s="306">
        <v>261</v>
      </c>
      <c r="D6" s="307">
        <v>33</v>
      </c>
      <c r="E6" s="307">
        <v>0</v>
      </c>
      <c r="F6" s="307">
        <v>10</v>
      </c>
      <c r="G6" s="307">
        <v>0</v>
      </c>
      <c r="H6" s="308">
        <f>C6+D6+F6+E6</f>
        <v>304</v>
      </c>
      <c r="I6" s="307">
        <v>0</v>
      </c>
      <c r="J6" s="307">
        <v>0</v>
      </c>
      <c r="K6" s="307">
        <v>9</v>
      </c>
      <c r="L6" s="307">
        <v>0</v>
      </c>
      <c r="M6" s="307">
        <v>0</v>
      </c>
      <c r="N6" s="307">
        <v>0</v>
      </c>
      <c r="O6" s="307">
        <v>71</v>
      </c>
      <c r="P6" s="308">
        <f>O6+N6+M6+L6+K6+J6+I6</f>
        <v>80</v>
      </c>
      <c r="Q6" s="308">
        <f>(H6-P6)+B6</f>
        <v>13509</v>
      </c>
    </row>
    <row r="7" spans="1:17" ht="12.75">
      <c r="A7" s="256" t="s">
        <v>138</v>
      </c>
      <c r="B7" s="305">
        <v>16340</v>
      </c>
      <c r="C7" s="309">
        <v>0</v>
      </c>
      <c r="D7" s="310">
        <v>34</v>
      </c>
      <c r="E7" s="310">
        <v>0</v>
      </c>
      <c r="F7" s="310">
        <v>0</v>
      </c>
      <c r="G7" s="310">
        <v>4</v>
      </c>
      <c r="H7" s="311">
        <f>G7+F7+E7+D7+C7</f>
        <v>38</v>
      </c>
      <c r="I7" s="310">
        <v>2</v>
      </c>
      <c r="J7" s="310">
        <v>71</v>
      </c>
      <c r="K7" s="310">
        <v>0</v>
      </c>
      <c r="L7" s="310">
        <v>0</v>
      </c>
      <c r="M7" s="310">
        <v>0</v>
      </c>
      <c r="N7" s="310">
        <v>0</v>
      </c>
      <c r="O7" s="310">
        <v>0</v>
      </c>
      <c r="P7" s="311">
        <f>O7+N7+M7+L7+K7+J7+I7</f>
        <v>73</v>
      </c>
      <c r="Q7" s="311">
        <f>B7+H7-P7</f>
        <v>16305</v>
      </c>
    </row>
    <row r="8" spans="1:17" ht="15" customHeight="1">
      <c r="A8" s="256" t="s">
        <v>139</v>
      </c>
      <c r="B8" s="305">
        <v>11407</v>
      </c>
      <c r="C8" s="309">
        <v>49</v>
      </c>
      <c r="D8" s="310">
        <v>33</v>
      </c>
      <c r="E8" s="310">
        <v>16</v>
      </c>
      <c r="F8" s="310">
        <v>0</v>
      </c>
      <c r="G8" s="310">
        <v>0</v>
      </c>
      <c r="H8" s="311">
        <f>G8+F8+E8+D8+C8</f>
        <v>98</v>
      </c>
      <c r="I8" s="310">
        <v>3</v>
      </c>
      <c r="J8" s="310">
        <v>0</v>
      </c>
      <c r="K8" s="310">
        <v>3</v>
      </c>
      <c r="L8" s="310">
        <v>0</v>
      </c>
      <c r="M8" s="310">
        <v>0</v>
      </c>
      <c r="N8" s="310">
        <v>1</v>
      </c>
      <c r="O8" s="310">
        <v>1</v>
      </c>
      <c r="P8" s="311">
        <f>O8+N8+M8+L8+K8+J8+I8</f>
        <v>8</v>
      </c>
      <c r="Q8" s="311">
        <f>B8+H8-P8</f>
        <v>11497</v>
      </c>
    </row>
    <row r="9" spans="1:17" ht="13.5" customHeight="1">
      <c r="A9" s="274" t="s">
        <v>2</v>
      </c>
      <c r="B9" s="312">
        <f aca="true" t="shared" si="0" ref="B9:Q9">B6+B7+B8</f>
        <v>41032</v>
      </c>
      <c r="C9" s="312">
        <f t="shared" si="0"/>
        <v>310</v>
      </c>
      <c r="D9" s="312">
        <f t="shared" si="0"/>
        <v>100</v>
      </c>
      <c r="E9" s="312">
        <f t="shared" si="0"/>
        <v>16</v>
      </c>
      <c r="F9" s="312">
        <f t="shared" si="0"/>
        <v>10</v>
      </c>
      <c r="G9" s="312">
        <f t="shared" si="0"/>
        <v>4</v>
      </c>
      <c r="H9" s="312">
        <f t="shared" si="0"/>
        <v>440</v>
      </c>
      <c r="I9" s="312">
        <f t="shared" si="0"/>
        <v>5</v>
      </c>
      <c r="J9" s="312">
        <f t="shared" si="0"/>
        <v>71</v>
      </c>
      <c r="K9" s="312">
        <f t="shared" si="0"/>
        <v>12</v>
      </c>
      <c r="L9" s="312">
        <f t="shared" si="0"/>
        <v>0</v>
      </c>
      <c r="M9" s="312">
        <f t="shared" si="0"/>
        <v>0</v>
      </c>
      <c r="N9" s="312">
        <f t="shared" si="0"/>
        <v>1</v>
      </c>
      <c r="O9" s="312">
        <f t="shared" si="0"/>
        <v>72</v>
      </c>
      <c r="P9" s="312">
        <f t="shared" si="0"/>
        <v>161</v>
      </c>
      <c r="Q9" s="312">
        <f t="shared" si="0"/>
        <v>41311</v>
      </c>
    </row>
    <row r="94" ht="12.75">
      <c r="A94" s="1" t="s">
        <v>107</v>
      </c>
    </row>
  </sheetData>
  <sheetProtection formatCells="0"/>
  <printOptions horizontalCentered="1"/>
  <pageMargins left="0.17" right="0.17" top="0.7480314960629921" bottom="0.35433070866141736" header="0.11811023622047245" footer="0.2362204724409449"/>
  <pageSetup horizontalDpi="600" verticalDpi="600" orientation="landscape" scale="80" r:id="rId3"/>
  <headerFooter alignWithMargins="0">
    <oddFooter>&amp;CPage 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191"/>
  <sheetViews>
    <sheetView tabSelected="1" view="pageBreakPreview" zoomScaleSheetLayoutView="100" workbookViewId="0" topLeftCell="A58">
      <selection activeCell="B71" sqref="B71"/>
    </sheetView>
  </sheetViews>
  <sheetFormatPr defaultColWidth="9.140625" defaultRowHeight="12.75"/>
  <cols>
    <col min="1" max="1" width="10.7109375" style="218" customWidth="1"/>
    <col min="2" max="2" width="19.7109375" style="218" bestFit="1" customWidth="1"/>
    <col min="3" max="3" width="15.28125" style="218" bestFit="1" customWidth="1"/>
    <col min="4" max="4" width="5.421875" style="214" customWidth="1"/>
    <col min="5" max="5" width="3.140625" style="214" hidden="1" customWidth="1"/>
    <col min="6" max="6" width="12.57421875" style="214" customWidth="1"/>
    <col min="7" max="7" width="6.57421875" style="214" customWidth="1"/>
    <col min="8" max="16384" width="9.140625" style="218" customWidth="1"/>
  </cols>
  <sheetData>
    <row r="1" spans="1:7" s="1" customFormat="1" ht="18.75">
      <c r="A1" s="318" t="s">
        <v>54</v>
      </c>
      <c r="B1" s="319"/>
      <c r="C1" s="319"/>
      <c r="D1" s="320"/>
      <c r="E1" s="320"/>
      <c r="F1" s="320"/>
      <c r="G1" s="320"/>
    </row>
    <row r="2" spans="1:7" s="1" customFormat="1" ht="12.75">
      <c r="A2" s="321" t="str">
        <f>"As of  25 Apr 2012"</f>
        <v>As of  25 Apr 2012</v>
      </c>
      <c r="B2" s="319"/>
      <c r="C2" s="319"/>
      <c r="D2" s="320"/>
      <c r="E2" s="320"/>
      <c r="F2" s="320"/>
      <c r="G2" s="320"/>
    </row>
    <row r="3" spans="1:7" s="14" customFormat="1" ht="13.5" thickBot="1">
      <c r="A3" s="206"/>
      <c r="B3" s="79"/>
      <c r="C3" s="79"/>
      <c r="D3" s="80"/>
      <c r="E3" s="80"/>
      <c r="F3" s="207"/>
      <c r="G3" s="207"/>
    </row>
    <row r="4" spans="1:7" s="14" customFormat="1" ht="13.5" thickBot="1">
      <c r="A4" s="208" t="s">
        <v>67</v>
      </c>
      <c r="B4" s="209"/>
      <c r="C4" s="210"/>
      <c r="D4" s="154"/>
      <c r="E4" s="154"/>
      <c r="F4" s="154"/>
      <c r="G4" s="207"/>
    </row>
    <row r="5" spans="1:9" ht="12.75">
      <c r="A5" s="211" t="s">
        <v>53</v>
      </c>
      <c r="B5" s="212" t="s">
        <v>56</v>
      </c>
      <c r="C5" s="213" t="s">
        <v>52</v>
      </c>
      <c r="E5" s="215"/>
      <c r="F5" s="216"/>
      <c r="G5" s="217"/>
      <c r="H5" s="214"/>
      <c r="I5" s="214"/>
    </row>
    <row r="6" spans="1:9" ht="12.75">
      <c r="A6" s="219">
        <v>1</v>
      </c>
      <c r="B6" s="220">
        <f>B53+B100+B147</f>
        <v>1425</v>
      </c>
      <c r="C6" s="221">
        <f>A6*B6</f>
        <v>1425</v>
      </c>
      <c r="D6" s="217"/>
      <c r="E6" s="217"/>
      <c r="F6" s="215"/>
      <c r="G6" s="217"/>
      <c r="H6" s="214"/>
      <c r="I6" s="214"/>
    </row>
    <row r="7" spans="1:9" ht="12.75">
      <c r="A7" s="219">
        <v>2</v>
      </c>
      <c r="B7" s="220">
        <f>B101+B148+B54</f>
        <v>573</v>
      </c>
      <c r="C7" s="221">
        <f aca="true" t="shared" si="0" ref="C7:C30">A7*B7</f>
        <v>1146</v>
      </c>
      <c r="D7" s="217"/>
      <c r="E7" s="217"/>
      <c r="F7" s="215"/>
      <c r="G7" s="217"/>
      <c r="H7" s="214"/>
      <c r="I7" s="214"/>
    </row>
    <row r="8" spans="1:9" ht="12.75">
      <c r="A8" s="219">
        <v>3</v>
      </c>
      <c r="B8" s="220">
        <f>B55+B102+B149</f>
        <v>488</v>
      </c>
      <c r="C8" s="221">
        <f t="shared" si="0"/>
        <v>1464</v>
      </c>
      <c r="D8" s="217"/>
      <c r="E8" s="217"/>
      <c r="F8" s="215"/>
      <c r="G8" s="217"/>
      <c r="H8" s="214"/>
      <c r="I8" s="214"/>
    </row>
    <row r="9" spans="1:9" ht="12.75">
      <c r="A9" s="219">
        <v>4</v>
      </c>
      <c r="B9" s="220">
        <f aca="true" t="shared" si="1" ref="B9:B29">B56+B103+B150</f>
        <v>521</v>
      </c>
      <c r="C9" s="221">
        <f t="shared" si="0"/>
        <v>2084</v>
      </c>
      <c r="D9" s="217"/>
      <c r="E9" s="217"/>
      <c r="F9" s="215"/>
      <c r="G9" s="217"/>
      <c r="H9" s="214"/>
      <c r="I9" s="214"/>
    </row>
    <row r="10" spans="1:9" ht="12.75">
      <c r="A10" s="219">
        <v>5</v>
      </c>
      <c r="B10" s="220">
        <f t="shared" si="1"/>
        <v>555</v>
      </c>
      <c r="C10" s="221">
        <f t="shared" si="0"/>
        <v>2775</v>
      </c>
      <c r="D10" s="217"/>
      <c r="E10" s="217"/>
      <c r="F10" s="215"/>
      <c r="G10" s="217"/>
      <c r="H10" s="214"/>
      <c r="I10" s="214"/>
    </row>
    <row r="11" spans="1:9" ht="12.75">
      <c r="A11" s="219">
        <v>6</v>
      </c>
      <c r="B11" s="220">
        <f t="shared" si="1"/>
        <v>579</v>
      </c>
      <c r="C11" s="221">
        <f t="shared" si="0"/>
        <v>3474</v>
      </c>
      <c r="D11" s="217"/>
      <c r="E11" s="217"/>
      <c r="F11" s="215"/>
      <c r="G11" s="217"/>
      <c r="H11" s="214"/>
      <c r="I11" s="214"/>
    </row>
    <row r="12" spans="1:9" ht="12.75">
      <c r="A12" s="219">
        <v>7</v>
      </c>
      <c r="B12" s="220">
        <f t="shared" si="1"/>
        <v>601</v>
      </c>
      <c r="C12" s="221">
        <f t="shared" si="0"/>
        <v>4207</v>
      </c>
      <c r="D12" s="217"/>
      <c r="E12" s="217"/>
      <c r="F12" s="215"/>
      <c r="G12" s="217"/>
      <c r="H12" s="214"/>
      <c r="I12" s="214"/>
    </row>
    <row r="13" spans="1:9" ht="12.75">
      <c r="A13" s="219">
        <v>8</v>
      </c>
      <c r="B13" s="220">
        <f t="shared" si="1"/>
        <v>551</v>
      </c>
      <c r="C13" s="221">
        <f t="shared" si="0"/>
        <v>4408</v>
      </c>
      <c r="D13" s="217"/>
      <c r="E13" s="217"/>
      <c r="F13" s="215"/>
      <c r="G13" s="217"/>
      <c r="H13" s="214"/>
      <c r="I13" s="214"/>
    </row>
    <row r="14" spans="1:9" ht="12.75">
      <c r="A14" s="219">
        <v>9</v>
      </c>
      <c r="B14" s="220">
        <f t="shared" si="1"/>
        <v>470</v>
      </c>
      <c r="C14" s="221">
        <f t="shared" si="0"/>
        <v>4230</v>
      </c>
      <c r="D14" s="217"/>
      <c r="E14" s="217"/>
      <c r="F14" s="215"/>
      <c r="G14" s="217"/>
      <c r="H14" s="214"/>
      <c r="I14" s="214"/>
    </row>
    <row r="15" spans="1:9" ht="12.75">
      <c r="A15" s="219">
        <v>10</v>
      </c>
      <c r="B15" s="220">
        <f t="shared" si="1"/>
        <v>424</v>
      </c>
      <c r="C15" s="221">
        <f t="shared" si="0"/>
        <v>4240</v>
      </c>
      <c r="D15" s="217"/>
      <c r="E15" s="217"/>
      <c r="F15" s="215"/>
      <c r="G15" s="217"/>
      <c r="H15" s="214"/>
      <c r="I15" s="214"/>
    </row>
    <row r="16" spans="1:9" ht="12.75">
      <c r="A16" s="219">
        <v>11</v>
      </c>
      <c r="B16" s="220">
        <f t="shared" si="1"/>
        <v>294</v>
      </c>
      <c r="C16" s="221">
        <f t="shared" si="0"/>
        <v>3234</v>
      </c>
      <c r="D16" s="217"/>
      <c r="E16" s="217"/>
      <c r="F16" s="215"/>
      <c r="G16" s="217"/>
      <c r="H16" s="214"/>
      <c r="I16" s="214"/>
    </row>
    <row r="17" spans="1:9" ht="12.75">
      <c r="A17" s="219">
        <v>12</v>
      </c>
      <c r="B17" s="220">
        <f t="shared" si="1"/>
        <v>212</v>
      </c>
      <c r="C17" s="221">
        <f t="shared" si="0"/>
        <v>2544</v>
      </c>
      <c r="D17" s="217"/>
      <c r="E17" s="217"/>
      <c r="F17" s="215"/>
      <c r="G17" s="217"/>
      <c r="H17" s="214"/>
      <c r="I17" s="214"/>
    </row>
    <row r="18" spans="1:9" ht="12.75">
      <c r="A18" s="219">
        <v>13</v>
      </c>
      <c r="B18" s="220">
        <f t="shared" si="1"/>
        <v>146</v>
      </c>
      <c r="C18" s="221">
        <f t="shared" si="0"/>
        <v>1898</v>
      </c>
      <c r="D18" s="217"/>
      <c r="E18" s="217"/>
      <c r="F18" s="215"/>
      <c r="G18" s="217"/>
      <c r="H18" s="214"/>
      <c r="I18" s="214"/>
    </row>
    <row r="19" spans="1:9" ht="12.75">
      <c r="A19" s="219">
        <v>14</v>
      </c>
      <c r="B19" s="220">
        <f t="shared" si="1"/>
        <v>97</v>
      </c>
      <c r="C19" s="221">
        <f t="shared" si="0"/>
        <v>1358</v>
      </c>
      <c r="D19" s="217"/>
      <c r="E19" s="217"/>
      <c r="F19" s="215"/>
      <c r="G19" s="217"/>
      <c r="H19" s="214"/>
      <c r="I19" s="214"/>
    </row>
    <row r="20" spans="1:9" ht="12.75">
      <c r="A20" s="219">
        <v>15</v>
      </c>
      <c r="B20" s="220">
        <f t="shared" si="1"/>
        <v>67</v>
      </c>
      <c r="C20" s="221">
        <f t="shared" si="0"/>
        <v>1005</v>
      </c>
      <c r="D20" s="217"/>
      <c r="E20" s="217"/>
      <c r="F20" s="215"/>
      <c r="G20" s="217"/>
      <c r="H20" s="214"/>
      <c r="I20" s="214"/>
    </row>
    <row r="21" spans="1:9" ht="12.75">
      <c r="A21" s="219">
        <v>16</v>
      </c>
      <c r="B21" s="220">
        <f t="shared" si="1"/>
        <v>43</v>
      </c>
      <c r="C21" s="221">
        <f t="shared" si="0"/>
        <v>688</v>
      </c>
      <c r="D21" s="217"/>
      <c r="E21" s="217"/>
      <c r="F21" s="215"/>
      <c r="G21" s="217"/>
      <c r="H21" s="214"/>
      <c r="I21" s="214"/>
    </row>
    <row r="22" spans="1:9" ht="12.75">
      <c r="A22" s="219">
        <v>17</v>
      </c>
      <c r="B22" s="220">
        <f t="shared" si="1"/>
        <v>24</v>
      </c>
      <c r="C22" s="221">
        <f t="shared" si="0"/>
        <v>408</v>
      </c>
      <c r="D22" s="217"/>
      <c r="E22" s="217"/>
      <c r="F22" s="215"/>
      <c r="G22" s="217"/>
      <c r="H22" s="214"/>
      <c r="I22" s="214"/>
    </row>
    <row r="23" spans="1:9" ht="12.75">
      <c r="A23" s="219">
        <v>18</v>
      </c>
      <c r="B23" s="220">
        <f t="shared" si="1"/>
        <v>14</v>
      </c>
      <c r="C23" s="221">
        <f t="shared" si="0"/>
        <v>252</v>
      </c>
      <c r="D23" s="217"/>
      <c r="E23" s="217"/>
      <c r="F23" s="215"/>
      <c r="G23" s="217"/>
      <c r="H23" s="214"/>
      <c r="I23" s="214"/>
    </row>
    <row r="24" spans="1:9" ht="12.75">
      <c r="A24" s="219">
        <v>19</v>
      </c>
      <c r="B24" s="220">
        <f t="shared" si="1"/>
        <v>15</v>
      </c>
      <c r="C24" s="221">
        <f t="shared" si="0"/>
        <v>285</v>
      </c>
      <c r="D24" s="217"/>
      <c r="E24" s="217"/>
      <c r="F24" s="215"/>
      <c r="G24" s="217"/>
      <c r="H24" s="214"/>
      <c r="I24" s="214"/>
    </row>
    <row r="25" spans="1:9" ht="12.75">
      <c r="A25" s="219">
        <v>20</v>
      </c>
      <c r="B25" s="220">
        <f t="shared" si="1"/>
        <v>4</v>
      </c>
      <c r="C25" s="221">
        <f t="shared" si="0"/>
        <v>80</v>
      </c>
      <c r="D25" s="217"/>
      <c r="E25" s="217"/>
      <c r="F25" s="215"/>
      <c r="G25" s="217"/>
      <c r="H25" s="214"/>
      <c r="I25" s="214"/>
    </row>
    <row r="26" spans="1:9" ht="12.75">
      <c r="A26" s="219">
        <v>21</v>
      </c>
      <c r="B26" s="220">
        <f t="shared" si="1"/>
        <v>4</v>
      </c>
      <c r="C26" s="221">
        <f t="shared" si="0"/>
        <v>84</v>
      </c>
      <c r="D26" s="217"/>
      <c r="E26" s="217"/>
      <c r="F26" s="215"/>
      <c r="G26" s="217"/>
      <c r="H26" s="214"/>
      <c r="I26" s="214"/>
    </row>
    <row r="27" spans="1:9" ht="12.75">
      <c r="A27" s="219">
        <v>22</v>
      </c>
      <c r="B27" s="220">
        <f t="shared" si="1"/>
        <v>1</v>
      </c>
      <c r="C27" s="221">
        <f t="shared" si="0"/>
        <v>22</v>
      </c>
      <c r="D27" s="217"/>
      <c r="E27" s="217"/>
      <c r="F27" s="215"/>
      <c r="G27" s="217"/>
      <c r="H27" s="214"/>
      <c r="I27" s="214"/>
    </row>
    <row r="28" spans="1:9" ht="12.75">
      <c r="A28" s="219">
        <v>23</v>
      </c>
      <c r="B28" s="220">
        <v>0</v>
      </c>
      <c r="C28" s="221">
        <f t="shared" si="0"/>
        <v>0</v>
      </c>
      <c r="D28" s="217"/>
      <c r="E28" s="217"/>
      <c r="F28" s="215"/>
      <c r="G28" s="217"/>
      <c r="H28" s="214"/>
      <c r="I28" s="214"/>
    </row>
    <row r="29" spans="1:9" ht="12.75">
      <c r="A29" s="219">
        <v>24</v>
      </c>
      <c r="B29" s="220">
        <f t="shared" si="1"/>
        <v>0</v>
      </c>
      <c r="C29" s="221">
        <f t="shared" si="0"/>
        <v>0</v>
      </c>
      <c r="D29" s="217"/>
      <c r="E29" s="217"/>
      <c r="F29" s="215"/>
      <c r="G29" s="217"/>
      <c r="H29" s="214"/>
      <c r="I29" s="214"/>
    </row>
    <row r="30" spans="1:9" ht="12.75">
      <c r="A30" s="219">
        <v>25</v>
      </c>
      <c r="B30" s="220">
        <f>B77+B124+B171</f>
        <v>0</v>
      </c>
      <c r="C30" s="221">
        <f t="shared" si="0"/>
        <v>0</v>
      </c>
      <c r="D30" s="217"/>
      <c r="E30" s="217"/>
      <c r="F30" s="215"/>
      <c r="G30" s="217"/>
      <c r="H30" s="214"/>
      <c r="I30" s="214"/>
    </row>
    <row r="31" spans="1:9" ht="13.5" thickBot="1">
      <c r="A31" s="222" t="s">
        <v>2</v>
      </c>
      <c r="B31" s="223">
        <f>SUM(B6:B30)</f>
        <v>7108</v>
      </c>
      <c r="C31" s="224">
        <f>SUM(C6:C30)</f>
        <v>41311</v>
      </c>
      <c r="D31" s="217"/>
      <c r="H31" s="214"/>
      <c r="I31" s="214"/>
    </row>
    <row r="32" spans="1:9" ht="13.5" thickBot="1">
      <c r="A32" s="225"/>
      <c r="B32" s="226"/>
      <c r="C32" s="225"/>
      <c r="D32" s="217"/>
      <c r="H32" s="214"/>
      <c r="I32" s="214"/>
    </row>
    <row r="33" spans="1:7" s="14" customFormat="1" ht="12.75">
      <c r="A33" s="208" t="s">
        <v>66</v>
      </c>
      <c r="B33" s="209"/>
      <c r="C33" s="210"/>
      <c r="D33" s="227"/>
      <c r="E33" s="227"/>
      <c r="F33" s="227"/>
      <c r="G33" s="228"/>
    </row>
    <row r="34" spans="1:9" ht="12.75">
      <c r="A34" s="225"/>
      <c r="B34" s="226"/>
      <c r="C34" s="225"/>
      <c r="D34" s="217"/>
      <c r="H34" s="214"/>
      <c r="I34" s="214"/>
    </row>
    <row r="35" spans="1:9" ht="12.75">
      <c r="A35" s="225"/>
      <c r="B35" s="226"/>
      <c r="C35" s="225"/>
      <c r="D35" s="217"/>
      <c r="H35" s="214"/>
      <c r="I35" s="214"/>
    </row>
    <row r="36" spans="1:9" ht="12.75">
      <c r="A36" s="225"/>
      <c r="B36" s="226"/>
      <c r="C36" s="225"/>
      <c r="D36" s="217"/>
      <c r="H36" s="214"/>
      <c r="I36" s="214"/>
    </row>
    <row r="37" spans="1:9" ht="12.75">
      <c r="A37" s="225"/>
      <c r="B37" s="226"/>
      <c r="C37" s="225"/>
      <c r="D37" s="217"/>
      <c r="H37" s="214"/>
      <c r="I37" s="214"/>
    </row>
    <row r="38" spans="1:9" ht="12.75">
      <c r="A38" s="225"/>
      <c r="B38" s="226"/>
      <c r="C38" s="225"/>
      <c r="D38" s="217"/>
      <c r="H38" s="214"/>
      <c r="I38" s="214"/>
    </row>
    <row r="39" spans="1:9" ht="12.75">
      <c r="A39" s="225"/>
      <c r="B39" s="226"/>
      <c r="C39" s="225"/>
      <c r="D39" s="217"/>
      <c r="H39" s="214"/>
      <c r="I39" s="214"/>
    </row>
    <row r="40" spans="1:9" ht="12.75">
      <c r="A40" s="225"/>
      <c r="B40" s="226"/>
      <c r="C40" s="225"/>
      <c r="D40" s="217"/>
      <c r="H40" s="214"/>
      <c r="I40" s="214"/>
    </row>
    <row r="41" spans="1:9" ht="12.75">
      <c r="A41" s="225"/>
      <c r="B41" s="226"/>
      <c r="C41" s="225"/>
      <c r="D41" s="217"/>
      <c r="H41" s="214"/>
      <c r="I41" s="214"/>
    </row>
    <row r="42" spans="1:9" ht="12.75">
      <c r="A42" s="225"/>
      <c r="B42" s="226"/>
      <c r="C42" s="225"/>
      <c r="D42" s="217"/>
      <c r="H42" s="214"/>
      <c r="I42" s="214"/>
    </row>
    <row r="43" spans="1:9" ht="12.75">
      <c r="A43" s="225"/>
      <c r="B43" s="226"/>
      <c r="C43" s="225"/>
      <c r="D43" s="217"/>
      <c r="H43" s="214"/>
      <c r="I43" s="214"/>
    </row>
    <row r="44" spans="1:9" ht="12.75">
      <c r="A44" s="225"/>
      <c r="B44" s="226"/>
      <c r="C44" s="225"/>
      <c r="D44" s="217"/>
      <c r="H44" s="214"/>
      <c r="I44" s="214"/>
    </row>
    <row r="45" spans="1:9" ht="12.75">
      <c r="A45" s="225"/>
      <c r="B45" s="226"/>
      <c r="C45" s="225"/>
      <c r="D45" s="217"/>
      <c r="H45" s="214"/>
      <c r="I45" s="214"/>
    </row>
    <row r="46" spans="1:9" ht="12.75">
      <c r="A46" s="225"/>
      <c r="B46" s="226"/>
      <c r="C46" s="225"/>
      <c r="D46" s="217"/>
      <c r="H46" s="214"/>
      <c r="I46" s="214"/>
    </row>
    <row r="47" spans="1:9" ht="12.75">
      <c r="A47" s="225"/>
      <c r="B47" s="226"/>
      <c r="C47" s="225"/>
      <c r="D47" s="217"/>
      <c r="H47" s="214"/>
      <c r="I47" s="214"/>
    </row>
    <row r="48" spans="1:9" ht="12.75">
      <c r="A48" s="225"/>
      <c r="B48" s="226"/>
      <c r="C48" s="225"/>
      <c r="D48" s="217"/>
      <c r="H48" s="214"/>
      <c r="I48" s="214"/>
    </row>
    <row r="49" spans="1:9" ht="12.75">
      <c r="A49" s="225"/>
      <c r="B49" s="226"/>
      <c r="C49" s="225"/>
      <c r="D49" s="217"/>
      <c r="H49" s="214"/>
      <c r="I49" s="214"/>
    </row>
    <row r="50" spans="1:7" s="14" customFormat="1" ht="13.5" thickBot="1">
      <c r="A50" s="206"/>
      <c r="B50" s="79"/>
      <c r="C50" s="79"/>
      <c r="D50" s="80"/>
      <c r="E50" s="80"/>
      <c r="F50" s="207"/>
      <c r="G50" s="207"/>
    </row>
    <row r="51" spans="1:7" s="14" customFormat="1" ht="13.5" thickBot="1">
      <c r="A51" s="208" t="s">
        <v>140</v>
      </c>
      <c r="B51" s="209"/>
      <c r="C51" s="210"/>
      <c r="D51" s="154"/>
      <c r="E51" s="154"/>
      <c r="F51" s="154"/>
      <c r="G51" s="207"/>
    </row>
    <row r="52" spans="1:9" ht="12.75">
      <c r="A52" s="211" t="s">
        <v>53</v>
      </c>
      <c r="B52" s="212" t="s">
        <v>56</v>
      </c>
      <c r="C52" s="213" t="s">
        <v>52</v>
      </c>
      <c r="E52" s="215"/>
      <c r="F52" s="216"/>
      <c r="G52" s="217"/>
      <c r="H52" s="214"/>
      <c r="I52" s="214"/>
    </row>
    <row r="53" spans="1:9" ht="12.75">
      <c r="A53" s="219">
        <v>1</v>
      </c>
      <c r="B53" s="287">
        <v>459</v>
      </c>
      <c r="C53" s="221">
        <f>A53*B53</f>
        <v>459</v>
      </c>
      <c r="D53" s="217"/>
      <c r="E53" s="217"/>
      <c r="F53" s="215"/>
      <c r="G53" s="217"/>
      <c r="H53" s="214"/>
      <c r="I53" s="214"/>
    </row>
    <row r="54" spans="1:9" ht="12.75">
      <c r="A54" s="219">
        <v>2</v>
      </c>
      <c r="B54" s="287">
        <v>151</v>
      </c>
      <c r="C54" s="221">
        <f aca="true" t="shared" si="2" ref="C54:C71">A54*B54</f>
        <v>302</v>
      </c>
      <c r="D54" s="217"/>
      <c r="E54" s="217"/>
      <c r="F54" s="215"/>
      <c r="G54" s="217"/>
      <c r="H54" s="214"/>
      <c r="I54" s="214"/>
    </row>
    <row r="55" spans="1:9" ht="12.75">
      <c r="A55" s="219">
        <v>3</v>
      </c>
      <c r="B55" s="287">
        <v>125</v>
      </c>
      <c r="C55" s="221">
        <f t="shared" si="2"/>
        <v>375</v>
      </c>
      <c r="D55" s="217"/>
      <c r="E55" s="217"/>
      <c r="F55" s="215"/>
      <c r="G55" s="217"/>
      <c r="H55" s="214"/>
      <c r="I55" s="214"/>
    </row>
    <row r="56" spans="1:9" ht="12.75">
      <c r="A56" s="219">
        <v>4</v>
      </c>
      <c r="B56" s="287">
        <v>144</v>
      </c>
      <c r="C56" s="221">
        <f t="shared" si="2"/>
        <v>576</v>
      </c>
      <c r="D56" s="217"/>
      <c r="E56" s="217"/>
      <c r="F56" s="215"/>
      <c r="G56" s="217"/>
      <c r="H56" s="214"/>
      <c r="I56" s="214"/>
    </row>
    <row r="57" spans="1:9" ht="12.75">
      <c r="A57" s="219">
        <v>5</v>
      </c>
      <c r="B57" s="287">
        <v>196</v>
      </c>
      <c r="C57" s="221">
        <f t="shared" si="2"/>
        <v>980</v>
      </c>
      <c r="D57" s="217"/>
      <c r="E57" s="217"/>
      <c r="F57" s="215"/>
      <c r="G57" s="217"/>
      <c r="H57" s="214"/>
      <c r="I57" s="214"/>
    </row>
    <row r="58" spans="1:9" ht="12.75">
      <c r="A58" s="219">
        <v>6</v>
      </c>
      <c r="B58" s="287">
        <v>191</v>
      </c>
      <c r="C58" s="221">
        <f t="shared" si="2"/>
        <v>1146</v>
      </c>
      <c r="D58" s="217"/>
      <c r="E58" s="217"/>
      <c r="F58" s="215"/>
      <c r="G58" s="217"/>
      <c r="H58" s="214"/>
      <c r="I58" s="214"/>
    </row>
    <row r="59" spans="1:9" ht="12.75">
      <c r="A59" s="219">
        <v>7</v>
      </c>
      <c r="B59" s="287">
        <v>213</v>
      </c>
      <c r="C59" s="221">
        <f t="shared" si="2"/>
        <v>1491</v>
      </c>
      <c r="D59" s="217"/>
      <c r="E59" s="217"/>
      <c r="F59" s="215"/>
      <c r="G59" s="217"/>
      <c r="H59" s="214"/>
      <c r="I59" s="214"/>
    </row>
    <row r="60" spans="1:9" ht="12.75">
      <c r="A60" s="219">
        <v>8</v>
      </c>
      <c r="B60" s="287">
        <v>209</v>
      </c>
      <c r="C60" s="221">
        <f t="shared" si="2"/>
        <v>1672</v>
      </c>
      <c r="D60" s="217"/>
      <c r="E60" s="217"/>
      <c r="F60" s="215"/>
      <c r="G60" s="217"/>
      <c r="H60" s="214"/>
      <c r="I60" s="214"/>
    </row>
    <row r="61" spans="1:9" ht="12.75">
      <c r="A61" s="219">
        <v>9</v>
      </c>
      <c r="B61" s="287">
        <v>188</v>
      </c>
      <c r="C61" s="221">
        <f t="shared" si="2"/>
        <v>1692</v>
      </c>
      <c r="D61" s="217"/>
      <c r="E61" s="217"/>
      <c r="F61" s="215"/>
      <c r="G61" s="217"/>
      <c r="H61" s="214"/>
      <c r="I61" s="214"/>
    </row>
    <row r="62" spans="1:9" ht="12.75">
      <c r="A62" s="219">
        <v>10</v>
      </c>
      <c r="B62" s="287">
        <v>160</v>
      </c>
      <c r="C62" s="221">
        <f t="shared" si="2"/>
        <v>1600</v>
      </c>
      <c r="D62" s="217"/>
      <c r="E62" s="217"/>
      <c r="F62" s="215"/>
      <c r="G62" s="217"/>
      <c r="H62" s="214"/>
      <c r="I62" s="214"/>
    </row>
    <row r="63" spans="1:9" ht="12.75">
      <c r="A63" s="219">
        <v>11</v>
      </c>
      <c r="B63" s="287">
        <v>89</v>
      </c>
      <c r="C63" s="221">
        <f t="shared" si="2"/>
        <v>979</v>
      </c>
      <c r="D63" s="217"/>
      <c r="E63" s="217"/>
      <c r="F63" s="215"/>
      <c r="G63" s="217"/>
      <c r="H63" s="214"/>
      <c r="I63" s="214"/>
    </row>
    <row r="64" spans="1:9" ht="12.75">
      <c r="A64" s="219">
        <v>12</v>
      </c>
      <c r="B64" s="287">
        <v>65</v>
      </c>
      <c r="C64" s="221">
        <f t="shared" si="2"/>
        <v>780</v>
      </c>
      <c r="D64" s="217"/>
      <c r="E64" s="217"/>
      <c r="F64" s="215"/>
      <c r="G64" s="217"/>
      <c r="H64" s="214"/>
      <c r="I64" s="214"/>
    </row>
    <row r="65" spans="1:9" ht="12.75">
      <c r="A65" s="219">
        <v>13</v>
      </c>
      <c r="B65" s="287">
        <v>39</v>
      </c>
      <c r="C65" s="221">
        <f t="shared" si="2"/>
        <v>507</v>
      </c>
      <c r="D65" s="217"/>
      <c r="E65" s="217"/>
      <c r="F65" s="215"/>
      <c r="G65" s="217"/>
      <c r="H65" s="214"/>
      <c r="I65" s="214"/>
    </row>
    <row r="66" spans="1:9" ht="12.75">
      <c r="A66" s="219">
        <v>14</v>
      </c>
      <c r="B66" s="287">
        <v>22</v>
      </c>
      <c r="C66" s="221">
        <f t="shared" si="2"/>
        <v>308</v>
      </c>
      <c r="D66" s="217"/>
      <c r="E66" s="217"/>
      <c r="F66" s="215"/>
      <c r="G66" s="217"/>
      <c r="H66" s="214"/>
      <c r="I66" s="214"/>
    </row>
    <row r="67" spans="1:9" ht="12.75">
      <c r="A67" s="219">
        <v>15</v>
      </c>
      <c r="B67" s="287">
        <v>18</v>
      </c>
      <c r="C67" s="221">
        <f t="shared" si="2"/>
        <v>270</v>
      </c>
      <c r="D67" s="217"/>
      <c r="E67" s="217"/>
      <c r="F67" s="215"/>
      <c r="G67" s="217"/>
      <c r="H67" s="214"/>
      <c r="I67" s="214"/>
    </row>
    <row r="68" spans="1:9" ht="12.75">
      <c r="A68" s="219">
        <v>16</v>
      </c>
      <c r="B68" s="287">
        <v>8</v>
      </c>
      <c r="C68" s="221">
        <f t="shared" si="2"/>
        <v>128</v>
      </c>
      <c r="D68" s="217"/>
      <c r="E68" s="217"/>
      <c r="F68" s="215"/>
      <c r="G68" s="217"/>
      <c r="H68" s="214"/>
      <c r="I68" s="214"/>
    </row>
    <row r="69" spans="1:9" ht="12.75">
      <c r="A69" s="219">
        <v>17</v>
      </c>
      <c r="B69" s="287">
        <v>10</v>
      </c>
      <c r="C69" s="221">
        <f t="shared" si="2"/>
        <v>170</v>
      </c>
      <c r="D69" s="217"/>
      <c r="E69" s="217"/>
      <c r="F69" s="215"/>
      <c r="G69" s="217"/>
      <c r="H69" s="214"/>
      <c r="I69" s="214"/>
    </row>
    <row r="70" spans="1:9" ht="12.75">
      <c r="A70" s="219">
        <v>18</v>
      </c>
      <c r="B70" s="287">
        <v>2</v>
      </c>
      <c r="C70" s="221">
        <f t="shared" si="2"/>
        <v>36</v>
      </c>
      <c r="D70" s="217"/>
      <c r="E70" s="217"/>
      <c r="F70" s="215"/>
      <c r="G70" s="217"/>
      <c r="H70" s="214"/>
      <c r="I70" s="214"/>
    </row>
    <row r="71" spans="1:9" ht="12.75">
      <c r="A71" s="219">
        <v>19</v>
      </c>
      <c r="B71" s="313">
        <v>2</v>
      </c>
      <c r="C71" s="230">
        <f t="shared" si="2"/>
        <v>38</v>
      </c>
      <c r="D71" s="217"/>
      <c r="E71" s="217"/>
      <c r="F71" s="215"/>
      <c r="G71" s="217"/>
      <c r="H71" s="214"/>
      <c r="I71" s="214"/>
    </row>
    <row r="72" spans="1:9" ht="12.75">
      <c r="A72" s="219">
        <v>20</v>
      </c>
      <c r="B72" s="229"/>
      <c r="C72" s="230"/>
      <c r="D72" s="217"/>
      <c r="E72" s="217"/>
      <c r="F72" s="215"/>
      <c r="G72" s="217"/>
      <c r="H72" s="214"/>
      <c r="I72" s="214"/>
    </row>
    <row r="73" spans="1:9" ht="12.75">
      <c r="A73" s="219">
        <v>21</v>
      </c>
      <c r="B73" s="229"/>
      <c r="C73" s="230"/>
      <c r="D73" s="217"/>
      <c r="E73" s="217"/>
      <c r="F73" s="215"/>
      <c r="G73" s="217"/>
      <c r="H73" s="214"/>
      <c r="I73" s="214"/>
    </row>
    <row r="74" spans="1:9" ht="12.75">
      <c r="A74" s="219">
        <v>22</v>
      </c>
      <c r="B74" s="229"/>
      <c r="C74" s="230"/>
      <c r="D74" s="217"/>
      <c r="E74" s="217"/>
      <c r="F74" s="215"/>
      <c r="G74" s="217"/>
      <c r="H74" s="214"/>
      <c r="I74" s="214"/>
    </row>
    <row r="75" spans="1:9" ht="12.75">
      <c r="A75" s="219">
        <v>23</v>
      </c>
      <c r="B75" s="229"/>
      <c r="C75" s="230"/>
      <c r="D75" s="217"/>
      <c r="E75" s="217"/>
      <c r="F75" s="215"/>
      <c r="G75" s="217"/>
      <c r="H75" s="214"/>
      <c r="I75" s="214"/>
    </row>
    <row r="76" spans="1:9" ht="12.75">
      <c r="A76" s="219">
        <v>24</v>
      </c>
      <c r="B76" s="229"/>
      <c r="C76" s="230"/>
      <c r="D76" s="217"/>
      <c r="E76" s="217"/>
      <c r="F76" s="215"/>
      <c r="G76" s="217"/>
      <c r="H76" s="214"/>
      <c r="I76" s="214"/>
    </row>
    <row r="77" spans="1:9" ht="12.75">
      <c r="A77" s="219">
        <v>25</v>
      </c>
      <c r="B77" s="229"/>
      <c r="C77" s="230"/>
      <c r="D77" s="217"/>
      <c r="E77" s="217"/>
      <c r="F77" s="215"/>
      <c r="G77" s="217"/>
      <c r="H77" s="214"/>
      <c r="I77" s="214"/>
    </row>
    <row r="78" spans="1:9" ht="13.5" thickBot="1">
      <c r="A78" s="222" t="s">
        <v>2</v>
      </c>
      <c r="B78" s="223">
        <f>SUM(B53:B77)</f>
        <v>2291</v>
      </c>
      <c r="C78" s="224">
        <f>SUM(C53:C77)</f>
        <v>13509</v>
      </c>
      <c r="D78" s="217"/>
      <c r="H78" s="214"/>
      <c r="I78" s="214"/>
    </row>
    <row r="79" spans="1:7" s="14" customFormat="1" ht="12.75">
      <c r="A79" s="208" t="s">
        <v>141</v>
      </c>
      <c r="B79" s="209"/>
      <c r="C79" s="210"/>
      <c r="D79" s="227"/>
      <c r="E79" s="227"/>
      <c r="F79" s="227"/>
      <c r="G79" s="228"/>
    </row>
    <row r="80" spans="1:9" ht="12.75">
      <c r="A80" s="225"/>
      <c r="B80" s="226"/>
      <c r="C80" s="225"/>
      <c r="D80" s="217"/>
      <c r="H80" s="214"/>
      <c r="I80" s="214"/>
    </row>
    <row r="81" spans="1:9" ht="12.75">
      <c r="A81" s="225"/>
      <c r="B81" s="226"/>
      <c r="C81" s="225"/>
      <c r="D81" s="217"/>
      <c r="H81" s="214"/>
      <c r="I81" s="214"/>
    </row>
    <row r="82" spans="1:9" ht="12.75">
      <c r="A82" s="225"/>
      <c r="B82" s="226"/>
      <c r="C82" s="225"/>
      <c r="D82" s="217"/>
      <c r="H82" s="214"/>
      <c r="I82" s="214"/>
    </row>
    <row r="83" spans="1:9" ht="12.75">
      <c r="A83" s="225"/>
      <c r="B83" s="226"/>
      <c r="C83" s="225"/>
      <c r="D83" s="217"/>
      <c r="H83" s="214"/>
      <c r="I83" s="214"/>
    </row>
    <row r="84" spans="1:9" ht="12.75">
      <c r="A84" s="225"/>
      <c r="B84" s="226"/>
      <c r="C84" s="225"/>
      <c r="D84" s="217"/>
      <c r="H84" s="214"/>
      <c r="I84" s="214"/>
    </row>
    <row r="85" spans="1:9" ht="12.75">
      <c r="A85" s="225"/>
      <c r="B85" s="226"/>
      <c r="C85" s="225"/>
      <c r="D85" s="217"/>
      <c r="H85" s="214"/>
      <c r="I85" s="214"/>
    </row>
    <row r="86" spans="1:9" ht="12.75">
      <c r="A86" s="225"/>
      <c r="B86" s="226"/>
      <c r="C86" s="225"/>
      <c r="D86" s="217"/>
      <c r="H86" s="214"/>
      <c r="I86" s="214"/>
    </row>
    <row r="87" spans="1:9" ht="12.75">
      <c r="A87" s="225"/>
      <c r="B87" s="226"/>
      <c r="C87" s="225"/>
      <c r="D87" s="217"/>
      <c r="H87" s="214"/>
      <c r="I87" s="214"/>
    </row>
    <row r="88" spans="1:9" ht="12.75">
      <c r="A88" s="225"/>
      <c r="B88" s="226"/>
      <c r="C88" s="225"/>
      <c r="D88" s="217"/>
      <c r="H88" s="214"/>
      <c r="I88" s="214"/>
    </row>
    <row r="89" spans="1:9" ht="12.75">
      <c r="A89" s="225"/>
      <c r="B89" s="226"/>
      <c r="C89" s="225"/>
      <c r="D89" s="217"/>
      <c r="H89" s="214"/>
      <c r="I89" s="214"/>
    </row>
    <row r="90" spans="1:9" ht="12.75">
      <c r="A90" s="225"/>
      <c r="B90" s="226"/>
      <c r="C90" s="225"/>
      <c r="D90" s="217"/>
      <c r="H90" s="214"/>
      <c r="I90" s="214"/>
    </row>
    <row r="91" spans="1:9" ht="12.75">
      <c r="A91" s="225"/>
      <c r="B91" s="226"/>
      <c r="C91" s="225"/>
      <c r="D91" s="217"/>
      <c r="H91" s="214"/>
      <c r="I91" s="214"/>
    </row>
    <row r="92" spans="1:9" ht="12.75">
      <c r="A92" s="225"/>
      <c r="B92" s="226"/>
      <c r="C92" s="225"/>
      <c r="D92" s="217"/>
      <c r="H92" s="214"/>
      <c r="I92" s="214"/>
    </row>
    <row r="93" spans="1:9" ht="12.75">
      <c r="A93" s="225"/>
      <c r="B93" s="226"/>
      <c r="C93" s="225"/>
      <c r="D93" s="217"/>
      <c r="H93" s="214"/>
      <c r="I93" s="214"/>
    </row>
    <row r="94" spans="1:9" ht="12.75">
      <c r="A94" s="225"/>
      <c r="B94" s="226"/>
      <c r="C94" s="225"/>
      <c r="D94" s="217"/>
      <c r="H94" s="214"/>
      <c r="I94" s="214"/>
    </row>
    <row r="95" spans="1:9" ht="12.75">
      <c r="A95" s="225"/>
      <c r="B95" s="226"/>
      <c r="C95" s="225"/>
      <c r="D95" s="217"/>
      <c r="H95" s="214"/>
      <c r="I95" s="214"/>
    </row>
    <row r="96" spans="1:7" s="14" customFormat="1" ht="12.75">
      <c r="A96" s="206"/>
      <c r="B96" s="79"/>
      <c r="C96" s="79"/>
      <c r="D96" s="80"/>
      <c r="E96" s="80"/>
      <c r="F96" s="207"/>
      <c r="G96" s="207"/>
    </row>
    <row r="97" ht="13.5" thickBot="1"/>
    <row r="98" spans="1:7" s="14" customFormat="1" ht="13.5" thickBot="1">
      <c r="A98" s="23" t="s">
        <v>142</v>
      </c>
      <c r="B98" s="24"/>
      <c r="C98" s="26"/>
      <c r="D98" s="154"/>
      <c r="E98" s="154"/>
      <c r="F98" s="154"/>
      <c r="G98" s="207"/>
    </row>
    <row r="99" spans="1:3" ht="12.75">
      <c r="A99" s="231" t="s">
        <v>53</v>
      </c>
      <c r="B99" s="232" t="s">
        <v>55</v>
      </c>
      <c r="C99" s="245" t="s">
        <v>52</v>
      </c>
    </row>
    <row r="100" spans="1:3" ht="12.75">
      <c r="A100" s="234">
        <v>1</v>
      </c>
      <c r="B100" s="291">
        <v>185</v>
      </c>
      <c r="C100" s="246">
        <f>A100*B100</f>
        <v>185</v>
      </c>
    </row>
    <row r="101" spans="1:3" ht="12.75">
      <c r="A101" s="234">
        <v>2</v>
      </c>
      <c r="B101" s="291">
        <v>162</v>
      </c>
      <c r="C101" s="246">
        <f aca="true" t="shared" si="3" ref="C101:C124">A101*B101</f>
        <v>324</v>
      </c>
    </row>
    <row r="102" spans="1:3" ht="12.75">
      <c r="A102" s="234">
        <v>3</v>
      </c>
      <c r="B102" s="291">
        <v>158</v>
      </c>
      <c r="C102" s="246">
        <f t="shared" si="3"/>
        <v>474</v>
      </c>
    </row>
    <row r="103" spans="1:3" ht="12.75">
      <c r="A103" s="234">
        <v>4</v>
      </c>
      <c r="B103" s="291">
        <v>151</v>
      </c>
      <c r="C103" s="246">
        <f t="shared" si="3"/>
        <v>604</v>
      </c>
    </row>
    <row r="104" spans="1:3" ht="12.75">
      <c r="A104" s="234">
        <v>5</v>
      </c>
      <c r="B104" s="291">
        <v>155</v>
      </c>
      <c r="C104" s="246">
        <f t="shared" si="3"/>
        <v>775</v>
      </c>
    </row>
    <row r="105" spans="1:3" ht="12.75">
      <c r="A105" s="234">
        <v>6</v>
      </c>
      <c r="B105" s="291">
        <v>168</v>
      </c>
      <c r="C105" s="246">
        <f t="shared" si="3"/>
        <v>1008</v>
      </c>
    </row>
    <row r="106" spans="1:3" ht="12.75">
      <c r="A106" s="234">
        <v>7</v>
      </c>
      <c r="B106" s="291">
        <v>176</v>
      </c>
      <c r="C106" s="246">
        <f t="shared" si="3"/>
        <v>1232</v>
      </c>
    </row>
    <row r="107" spans="1:3" ht="12.75">
      <c r="A107" s="234">
        <v>8</v>
      </c>
      <c r="B107" s="291">
        <v>191</v>
      </c>
      <c r="C107" s="246">
        <f t="shared" si="3"/>
        <v>1528</v>
      </c>
    </row>
    <row r="108" spans="1:3" ht="12.75">
      <c r="A108" s="234">
        <v>9</v>
      </c>
      <c r="B108" s="291">
        <v>151</v>
      </c>
      <c r="C108" s="246">
        <f t="shared" si="3"/>
        <v>1359</v>
      </c>
    </row>
    <row r="109" spans="1:3" ht="12.75">
      <c r="A109" s="234">
        <v>10</v>
      </c>
      <c r="B109" s="291">
        <v>176</v>
      </c>
      <c r="C109" s="246">
        <f t="shared" si="3"/>
        <v>1760</v>
      </c>
    </row>
    <row r="110" spans="1:3" ht="12.75">
      <c r="A110" s="234">
        <v>11</v>
      </c>
      <c r="B110" s="291">
        <v>144</v>
      </c>
      <c r="C110" s="246">
        <f t="shared" si="3"/>
        <v>1584</v>
      </c>
    </row>
    <row r="111" spans="1:3" ht="12.75">
      <c r="A111" s="234">
        <v>12</v>
      </c>
      <c r="B111" s="291">
        <v>110</v>
      </c>
      <c r="C111" s="246">
        <f t="shared" si="3"/>
        <v>1320</v>
      </c>
    </row>
    <row r="112" spans="1:3" ht="12.75">
      <c r="A112" s="234">
        <v>13</v>
      </c>
      <c r="B112" s="291">
        <v>88</v>
      </c>
      <c r="C112" s="246">
        <f t="shared" si="3"/>
        <v>1144</v>
      </c>
    </row>
    <row r="113" spans="1:3" ht="12.75">
      <c r="A113" s="234">
        <v>14</v>
      </c>
      <c r="B113" s="291">
        <v>66</v>
      </c>
      <c r="C113" s="246">
        <f t="shared" si="3"/>
        <v>924</v>
      </c>
    </row>
    <row r="114" spans="1:3" ht="12.75">
      <c r="A114" s="234">
        <v>15</v>
      </c>
      <c r="B114" s="291">
        <v>46</v>
      </c>
      <c r="C114" s="246">
        <f t="shared" si="3"/>
        <v>690</v>
      </c>
    </row>
    <row r="115" spans="1:3" ht="12.75">
      <c r="A115" s="234">
        <v>16</v>
      </c>
      <c r="B115" s="291">
        <v>34</v>
      </c>
      <c r="C115" s="246">
        <f t="shared" si="3"/>
        <v>544</v>
      </c>
    </row>
    <row r="116" spans="1:3" ht="12.75">
      <c r="A116" s="234">
        <v>17</v>
      </c>
      <c r="B116" s="291">
        <v>14</v>
      </c>
      <c r="C116" s="246">
        <f t="shared" si="3"/>
        <v>238</v>
      </c>
    </row>
    <row r="117" spans="1:3" ht="12.75">
      <c r="A117" s="234">
        <v>18</v>
      </c>
      <c r="B117" s="291">
        <v>11</v>
      </c>
      <c r="C117" s="246">
        <f t="shared" si="3"/>
        <v>198</v>
      </c>
    </row>
    <row r="118" spans="1:3" ht="12.75">
      <c r="A118" s="234">
        <v>19</v>
      </c>
      <c r="B118" s="291">
        <v>12</v>
      </c>
      <c r="C118" s="246">
        <f t="shared" si="3"/>
        <v>228</v>
      </c>
    </row>
    <row r="119" spans="1:3" ht="12.75">
      <c r="A119" s="234">
        <v>20</v>
      </c>
      <c r="B119" s="291">
        <v>4</v>
      </c>
      <c r="C119" s="246">
        <f t="shared" si="3"/>
        <v>80</v>
      </c>
    </row>
    <row r="120" spans="1:3" ht="12.75">
      <c r="A120" s="234">
        <v>21</v>
      </c>
      <c r="B120" s="291">
        <v>4</v>
      </c>
      <c r="C120" s="246">
        <f t="shared" si="3"/>
        <v>84</v>
      </c>
    </row>
    <row r="121" spans="1:3" ht="12.75">
      <c r="A121" s="234">
        <v>22</v>
      </c>
      <c r="B121" s="291">
        <v>1</v>
      </c>
      <c r="C121" s="246">
        <f t="shared" si="3"/>
        <v>22</v>
      </c>
    </row>
    <row r="122" spans="1:3" ht="12.75">
      <c r="A122" s="234">
        <v>23</v>
      </c>
      <c r="B122" s="218">
        <v>0</v>
      </c>
      <c r="C122" s="246">
        <f t="shared" si="3"/>
        <v>0</v>
      </c>
    </row>
    <row r="123" spans="1:3" ht="12.75">
      <c r="A123" s="234">
        <v>24</v>
      </c>
      <c r="B123" s="235">
        <v>0</v>
      </c>
      <c r="C123" s="246">
        <f t="shared" si="3"/>
        <v>0</v>
      </c>
    </row>
    <row r="124" spans="1:3" ht="12.75">
      <c r="A124" s="234">
        <v>25</v>
      </c>
      <c r="B124" s="291">
        <v>0</v>
      </c>
      <c r="C124" s="246">
        <f t="shared" si="3"/>
        <v>0</v>
      </c>
    </row>
    <row r="125" spans="1:3" ht="13.5" thickBot="1">
      <c r="A125" s="238" t="s">
        <v>2</v>
      </c>
      <c r="B125" s="223">
        <f>SUM(B100:B124)</f>
        <v>2207</v>
      </c>
      <c r="C125" s="247">
        <f>SUM(C100:C124)</f>
        <v>16305</v>
      </c>
    </row>
    <row r="126" spans="1:7" s="14" customFormat="1" ht="12.75">
      <c r="A126" s="208" t="s">
        <v>142</v>
      </c>
      <c r="B126" s="209"/>
      <c r="C126" s="210"/>
      <c r="D126" s="227"/>
      <c r="E126" s="227"/>
      <c r="F126" s="227"/>
      <c r="G126" s="228"/>
    </row>
    <row r="127" spans="1:9" ht="12.75">
      <c r="A127" s="225"/>
      <c r="B127" s="226"/>
      <c r="C127" s="225"/>
      <c r="D127" s="217"/>
      <c r="H127" s="214"/>
      <c r="I127" s="214"/>
    </row>
    <row r="128" spans="1:9" ht="12.75">
      <c r="A128" s="225"/>
      <c r="B128" s="226"/>
      <c r="C128" s="225"/>
      <c r="D128" s="217"/>
      <c r="H128" s="214"/>
      <c r="I128" s="214"/>
    </row>
    <row r="129" spans="1:9" ht="12.75">
      <c r="A129" s="225"/>
      <c r="B129" s="226"/>
      <c r="C129" s="225"/>
      <c r="D129" s="217"/>
      <c r="H129" s="214"/>
      <c r="I129" s="214"/>
    </row>
    <row r="130" spans="1:9" ht="12.75">
      <c r="A130" s="225"/>
      <c r="B130" s="226"/>
      <c r="C130" s="225"/>
      <c r="D130" s="217"/>
      <c r="H130" s="214"/>
      <c r="I130" s="214"/>
    </row>
    <row r="131" spans="1:9" ht="12.75">
      <c r="A131" s="225"/>
      <c r="B131" s="226"/>
      <c r="C131" s="225"/>
      <c r="D131" s="217"/>
      <c r="H131" s="214"/>
      <c r="I131" s="214"/>
    </row>
    <row r="132" spans="1:9" ht="12.75">
      <c r="A132" s="225"/>
      <c r="B132" s="226"/>
      <c r="C132" s="225"/>
      <c r="D132" s="217"/>
      <c r="H132" s="214"/>
      <c r="I132" s="214"/>
    </row>
    <row r="133" spans="1:9" ht="12.75">
      <c r="A133" s="225"/>
      <c r="B133" s="226"/>
      <c r="C133" s="225"/>
      <c r="D133" s="217"/>
      <c r="H133" s="214"/>
      <c r="I133" s="214"/>
    </row>
    <row r="134" spans="1:9" ht="12.75">
      <c r="A134" s="225"/>
      <c r="B134" s="226"/>
      <c r="C134" s="225"/>
      <c r="D134" s="217"/>
      <c r="H134" s="214"/>
      <c r="I134" s="214"/>
    </row>
    <row r="135" spans="1:9" ht="12.75">
      <c r="A135" s="225"/>
      <c r="B135" s="226"/>
      <c r="C135" s="225"/>
      <c r="D135" s="217"/>
      <c r="H135" s="214"/>
      <c r="I135" s="214"/>
    </row>
    <row r="136" spans="1:9" ht="12.75">
      <c r="A136" s="225"/>
      <c r="B136" s="226"/>
      <c r="C136" s="225"/>
      <c r="D136" s="217"/>
      <c r="H136" s="214"/>
      <c r="I136" s="214"/>
    </row>
    <row r="137" spans="1:9" ht="12.75">
      <c r="A137" s="225"/>
      <c r="B137" s="226"/>
      <c r="C137" s="225"/>
      <c r="D137" s="217"/>
      <c r="H137" s="214"/>
      <c r="I137" s="214"/>
    </row>
    <row r="138" spans="1:9" ht="12.75">
      <c r="A138" s="225"/>
      <c r="B138" s="226"/>
      <c r="C138" s="225"/>
      <c r="D138" s="217"/>
      <c r="H138" s="214"/>
      <c r="I138" s="214"/>
    </row>
    <row r="139" spans="1:9" ht="12.75">
      <c r="A139" s="225"/>
      <c r="B139" s="226"/>
      <c r="C139" s="225"/>
      <c r="D139" s="217"/>
      <c r="H139" s="214"/>
      <c r="I139" s="214"/>
    </row>
    <row r="140" spans="1:9" ht="12.75">
      <c r="A140" s="225"/>
      <c r="B140" s="226"/>
      <c r="C140" s="225"/>
      <c r="D140" s="217"/>
      <c r="H140" s="214"/>
      <c r="I140" s="214"/>
    </row>
    <row r="141" spans="1:9" ht="12.75">
      <c r="A141" s="225"/>
      <c r="B141" s="226"/>
      <c r="C141" s="225"/>
      <c r="D141" s="217"/>
      <c r="H141" s="214"/>
      <c r="I141" s="214"/>
    </row>
    <row r="142" spans="1:9" ht="12.75">
      <c r="A142" s="225"/>
      <c r="B142" s="226"/>
      <c r="C142" s="225"/>
      <c r="D142" s="217"/>
      <c r="H142" s="214"/>
      <c r="I142" s="214"/>
    </row>
    <row r="143" spans="1:7" s="14" customFormat="1" ht="12.75">
      <c r="A143" s="206"/>
      <c r="B143" s="79"/>
      <c r="C143" s="79"/>
      <c r="D143" s="80"/>
      <c r="E143" s="80"/>
      <c r="F143" s="207"/>
      <c r="G143" s="207"/>
    </row>
    <row r="144" ht="13.5" thickBot="1"/>
    <row r="145" spans="1:7" s="14" customFormat="1" ht="13.5" thickBot="1">
      <c r="A145" s="240" t="s">
        <v>143</v>
      </c>
      <c r="B145" s="24"/>
      <c r="C145" s="26"/>
      <c r="D145" s="154"/>
      <c r="E145" s="154"/>
      <c r="F145" s="154"/>
      <c r="G145" s="207"/>
    </row>
    <row r="146" spans="1:3" ht="12.75">
      <c r="A146" s="231" t="s">
        <v>53</v>
      </c>
      <c r="B146" s="232" t="s">
        <v>55</v>
      </c>
      <c r="C146" s="233" t="s">
        <v>52</v>
      </c>
    </row>
    <row r="147" spans="1:3" ht="12.75">
      <c r="A147" s="234">
        <v>1</v>
      </c>
      <c r="B147" s="236">
        <v>781</v>
      </c>
      <c r="C147" s="236">
        <f>A147*B147</f>
        <v>781</v>
      </c>
    </row>
    <row r="148" spans="1:3" ht="12.75">
      <c r="A148" s="234">
        <v>2</v>
      </c>
      <c r="B148" s="236">
        <v>260</v>
      </c>
      <c r="C148" s="236">
        <f aca="true" t="shared" si="4" ref="C148:C171">A148*B148</f>
        <v>520</v>
      </c>
    </row>
    <row r="149" spans="1:3" ht="12.75">
      <c r="A149" s="234">
        <v>3</v>
      </c>
      <c r="B149" s="236">
        <v>205</v>
      </c>
      <c r="C149" s="236">
        <f t="shared" si="4"/>
        <v>615</v>
      </c>
    </row>
    <row r="150" spans="1:3" ht="12.75">
      <c r="A150" s="234">
        <v>4</v>
      </c>
      <c r="B150" s="236">
        <v>226</v>
      </c>
      <c r="C150" s="236">
        <f t="shared" si="4"/>
        <v>904</v>
      </c>
    </row>
    <row r="151" spans="1:3" ht="12.75">
      <c r="A151" s="234">
        <v>5</v>
      </c>
      <c r="B151" s="236">
        <v>204</v>
      </c>
      <c r="C151" s="236">
        <f t="shared" si="4"/>
        <v>1020</v>
      </c>
    </row>
    <row r="152" spans="1:3" ht="12.75">
      <c r="A152" s="234">
        <v>6</v>
      </c>
      <c r="B152" s="236">
        <v>220</v>
      </c>
      <c r="C152" s="236">
        <f t="shared" si="4"/>
        <v>1320</v>
      </c>
    </row>
    <row r="153" spans="1:3" ht="12.75">
      <c r="A153" s="234">
        <v>7</v>
      </c>
      <c r="B153" s="236">
        <v>212</v>
      </c>
      <c r="C153" s="236">
        <f t="shared" si="4"/>
        <v>1484</v>
      </c>
    </row>
    <row r="154" spans="1:3" ht="12.75">
      <c r="A154" s="234">
        <v>8</v>
      </c>
      <c r="B154" s="236">
        <v>151</v>
      </c>
      <c r="C154" s="236">
        <f t="shared" si="4"/>
        <v>1208</v>
      </c>
    </row>
    <row r="155" spans="1:3" ht="12.75">
      <c r="A155" s="234">
        <v>9</v>
      </c>
      <c r="B155" s="236">
        <v>131</v>
      </c>
      <c r="C155" s="236">
        <f t="shared" si="4"/>
        <v>1179</v>
      </c>
    </row>
    <row r="156" spans="1:3" ht="12.75">
      <c r="A156" s="234">
        <v>10</v>
      </c>
      <c r="B156" s="236">
        <v>88</v>
      </c>
      <c r="C156" s="236">
        <f t="shared" si="4"/>
        <v>880</v>
      </c>
    </row>
    <row r="157" spans="1:3" ht="12.75">
      <c r="A157" s="234">
        <v>11</v>
      </c>
      <c r="B157" s="236">
        <v>61</v>
      </c>
      <c r="C157" s="236">
        <f t="shared" si="4"/>
        <v>671</v>
      </c>
    </row>
    <row r="158" spans="1:3" ht="12.75">
      <c r="A158" s="234">
        <v>12</v>
      </c>
      <c r="B158" s="236">
        <v>37</v>
      </c>
      <c r="C158" s="236">
        <f t="shared" si="4"/>
        <v>444</v>
      </c>
    </row>
    <row r="159" spans="1:3" ht="12.75">
      <c r="A159" s="234">
        <v>13</v>
      </c>
      <c r="B159" s="236">
        <v>19</v>
      </c>
      <c r="C159" s="236">
        <f t="shared" si="4"/>
        <v>247</v>
      </c>
    </row>
    <row r="160" spans="1:3" ht="12.75">
      <c r="A160" s="234">
        <v>14</v>
      </c>
      <c r="B160" s="236">
        <v>9</v>
      </c>
      <c r="C160" s="236">
        <f t="shared" si="4"/>
        <v>126</v>
      </c>
    </row>
    <row r="161" spans="1:3" ht="12.75">
      <c r="A161" s="234">
        <v>15</v>
      </c>
      <c r="B161" s="236">
        <v>3</v>
      </c>
      <c r="C161" s="236">
        <f t="shared" si="4"/>
        <v>45</v>
      </c>
    </row>
    <row r="162" spans="1:3" ht="12.75">
      <c r="A162" s="234">
        <v>16</v>
      </c>
      <c r="B162" s="236">
        <v>1</v>
      </c>
      <c r="C162" s="236">
        <f t="shared" si="4"/>
        <v>16</v>
      </c>
    </row>
    <row r="163" spans="1:3" ht="12.75">
      <c r="A163" s="234">
        <v>17</v>
      </c>
      <c r="B163" s="236">
        <v>0</v>
      </c>
      <c r="C163" s="236">
        <f t="shared" si="4"/>
        <v>0</v>
      </c>
    </row>
    <row r="164" spans="1:3" ht="12.75">
      <c r="A164" s="234">
        <v>18</v>
      </c>
      <c r="B164" s="236">
        <v>1</v>
      </c>
      <c r="C164" s="236">
        <f t="shared" si="4"/>
        <v>18</v>
      </c>
    </row>
    <row r="165" spans="1:3" ht="12.75">
      <c r="A165" s="234">
        <v>19</v>
      </c>
      <c r="B165" s="236">
        <v>1</v>
      </c>
      <c r="C165" s="236">
        <f t="shared" si="4"/>
        <v>19</v>
      </c>
    </row>
    <row r="166" spans="1:3" ht="12.75">
      <c r="A166" s="234">
        <v>20</v>
      </c>
      <c r="B166" s="237"/>
      <c r="C166" s="236">
        <f t="shared" si="4"/>
        <v>0</v>
      </c>
    </row>
    <row r="167" spans="1:3" ht="12.75">
      <c r="A167" s="234">
        <v>21</v>
      </c>
      <c r="B167" s="237"/>
      <c r="C167" s="236">
        <f t="shared" si="4"/>
        <v>0</v>
      </c>
    </row>
    <row r="168" spans="1:3" ht="12.75">
      <c r="A168" s="234">
        <v>22</v>
      </c>
      <c r="B168" s="237"/>
      <c r="C168" s="236">
        <f t="shared" si="4"/>
        <v>0</v>
      </c>
    </row>
    <row r="169" spans="1:3" ht="12.75">
      <c r="A169" s="234">
        <v>23</v>
      </c>
      <c r="B169" s="237"/>
      <c r="C169" s="236">
        <f t="shared" si="4"/>
        <v>0</v>
      </c>
    </row>
    <row r="170" spans="1:3" ht="12.75">
      <c r="A170" s="234">
        <v>24</v>
      </c>
      <c r="B170" s="237"/>
      <c r="C170" s="236">
        <f t="shared" si="4"/>
        <v>0</v>
      </c>
    </row>
    <row r="171" spans="1:3" ht="12.75">
      <c r="A171" s="241">
        <v>25</v>
      </c>
      <c r="B171" s="237"/>
      <c r="C171" s="236">
        <f t="shared" si="4"/>
        <v>0</v>
      </c>
    </row>
    <row r="172" spans="1:3" ht="13.5" thickBot="1">
      <c r="A172" s="238" t="s">
        <v>2</v>
      </c>
      <c r="B172" s="223">
        <f>SUM(B147:B171)</f>
        <v>2610</v>
      </c>
      <c r="C172" s="239">
        <f>SUM(C147:C171)</f>
        <v>11497</v>
      </c>
    </row>
    <row r="173" spans="1:7" s="14" customFormat="1" ht="12.75">
      <c r="A173" s="208" t="s">
        <v>144</v>
      </c>
      <c r="B173" s="209"/>
      <c r="C173" s="210"/>
      <c r="D173" s="227"/>
      <c r="E173" s="227"/>
      <c r="F173" s="227"/>
      <c r="G173" s="228"/>
    </row>
    <row r="174" spans="1:9" ht="12.75">
      <c r="A174" s="225"/>
      <c r="B174" s="226"/>
      <c r="C174" s="225"/>
      <c r="D174" s="217"/>
      <c r="H174" s="214"/>
      <c r="I174" s="214"/>
    </row>
    <row r="175" spans="1:9" ht="12.75">
      <c r="A175" s="225"/>
      <c r="B175" s="226"/>
      <c r="C175" s="225"/>
      <c r="D175" s="217"/>
      <c r="H175" s="214"/>
      <c r="I175" s="214"/>
    </row>
    <row r="176" spans="1:9" ht="12.75">
      <c r="A176" s="225"/>
      <c r="B176" s="226"/>
      <c r="C176" s="225"/>
      <c r="D176" s="217"/>
      <c r="H176" s="214"/>
      <c r="I176" s="214"/>
    </row>
    <row r="177" spans="1:9" ht="12.75">
      <c r="A177" s="225"/>
      <c r="B177" s="226"/>
      <c r="C177" s="225"/>
      <c r="D177" s="217"/>
      <c r="H177" s="214"/>
      <c r="I177" s="214"/>
    </row>
    <row r="178" spans="1:9" ht="12.75">
      <c r="A178" s="225"/>
      <c r="B178" s="226"/>
      <c r="C178" s="225"/>
      <c r="D178" s="217"/>
      <c r="H178" s="214"/>
      <c r="I178" s="214"/>
    </row>
    <row r="179" spans="1:9" ht="12.75">
      <c r="A179" s="225"/>
      <c r="B179" s="226"/>
      <c r="C179" s="225"/>
      <c r="D179" s="217"/>
      <c r="H179" s="214"/>
      <c r="I179" s="214"/>
    </row>
    <row r="180" spans="1:9" ht="12.75">
      <c r="A180" s="225"/>
      <c r="B180" s="226"/>
      <c r="C180" s="225"/>
      <c r="D180" s="217"/>
      <c r="H180" s="214"/>
      <c r="I180" s="214"/>
    </row>
    <row r="181" spans="1:9" ht="12.75">
      <c r="A181" s="225"/>
      <c r="B181" s="226"/>
      <c r="C181" s="225"/>
      <c r="D181" s="217"/>
      <c r="H181" s="214"/>
      <c r="I181" s="214"/>
    </row>
    <row r="182" spans="1:9" ht="12.75">
      <c r="A182" s="225"/>
      <c r="B182" s="226"/>
      <c r="C182" s="225"/>
      <c r="D182" s="217"/>
      <c r="H182" s="214"/>
      <c r="I182" s="214"/>
    </row>
    <row r="183" spans="1:9" ht="12.75">
      <c r="A183" s="225"/>
      <c r="B183" s="226"/>
      <c r="C183" s="225"/>
      <c r="D183" s="217"/>
      <c r="H183" s="214"/>
      <c r="I183" s="214"/>
    </row>
    <row r="184" spans="1:9" ht="12.75">
      <c r="A184" s="225"/>
      <c r="B184" s="226"/>
      <c r="C184" s="225"/>
      <c r="D184" s="217"/>
      <c r="H184" s="214"/>
      <c r="I184" s="214"/>
    </row>
    <row r="185" spans="1:9" ht="12.75">
      <c r="A185" s="225"/>
      <c r="B185" s="226"/>
      <c r="C185" s="225"/>
      <c r="D185" s="217"/>
      <c r="H185" s="214"/>
      <c r="I185" s="214"/>
    </row>
    <row r="186" spans="1:9" ht="12.75">
      <c r="A186" s="225"/>
      <c r="B186" s="226"/>
      <c r="C186" s="225"/>
      <c r="D186" s="217"/>
      <c r="H186" s="214"/>
      <c r="I186" s="214"/>
    </row>
    <row r="187" spans="1:9" ht="12.75">
      <c r="A187" s="225"/>
      <c r="B187" s="226"/>
      <c r="C187" s="225"/>
      <c r="D187" s="217"/>
      <c r="H187" s="214"/>
      <c r="I187" s="214"/>
    </row>
    <row r="188" spans="1:9" ht="12.75">
      <c r="A188" s="225"/>
      <c r="B188" s="226"/>
      <c r="C188" s="225"/>
      <c r="D188" s="217"/>
      <c r="H188" s="214"/>
      <c r="I188" s="214"/>
    </row>
    <row r="189" spans="1:9" ht="12.75">
      <c r="A189" s="225"/>
      <c r="B189" s="226"/>
      <c r="C189" s="225"/>
      <c r="D189" s="217"/>
      <c r="H189" s="214"/>
      <c r="I189" s="214"/>
    </row>
    <row r="190" spans="1:7" s="14" customFormat="1" ht="12.75">
      <c r="A190" s="206"/>
      <c r="B190" s="79"/>
      <c r="C190" s="79"/>
      <c r="D190" s="80"/>
      <c r="E190" s="80"/>
      <c r="F190" s="207"/>
      <c r="G190" s="207"/>
    </row>
    <row r="191" spans="1:7" s="14" customFormat="1" ht="12.75">
      <c r="A191" s="206"/>
      <c r="B191" s="79"/>
      <c r="C191" s="79"/>
      <c r="D191" s="80"/>
      <c r="E191" s="80"/>
      <c r="F191" s="207"/>
      <c r="G191" s="207"/>
    </row>
  </sheetData>
  <mergeCells count="2">
    <mergeCell ref="A1:G1"/>
    <mergeCell ref="A2:G2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2"/>
  <headerFooter alignWithMargins="0">
    <oddFooter>&amp;CPage &amp;P of &amp;N</oddFooter>
  </headerFooter>
  <rowBreaks count="3" manualBreakCount="3">
    <brk id="50" max="6" man="1"/>
    <brk id="97" max="6" man="1"/>
    <brk id="1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L121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65</v>
      </c>
      <c r="B1" s="5"/>
      <c r="C1" s="5"/>
      <c r="D1" s="6"/>
      <c r="E1" s="6"/>
      <c r="F1" s="17"/>
      <c r="G1" s="17"/>
    </row>
    <row r="2" spans="1:7" ht="12.75">
      <c r="A2" s="56" t="str">
        <f>"As of  25 Apr 2012"</f>
        <v>As of  25 Apr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78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85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110</v>
      </c>
      <c r="B7" s="168"/>
      <c r="C7" s="169"/>
      <c r="D7" s="170">
        <f>D39+D70+D101</f>
        <v>4348</v>
      </c>
      <c r="E7" s="170">
        <f>E39+E70+E101</f>
        <v>4558</v>
      </c>
      <c r="F7" s="171">
        <f>D7+E7</f>
        <v>8906</v>
      </c>
      <c r="G7" s="172"/>
    </row>
    <row r="8" spans="1:7" ht="15" customHeight="1">
      <c r="A8" s="176" t="s">
        <v>111</v>
      </c>
      <c r="B8" s="177"/>
      <c r="C8" s="178"/>
      <c r="D8" s="252">
        <v>0</v>
      </c>
      <c r="E8" s="170">
        <f aca="true" t="shared" si="0" ref="E8:E14">E40+E71+E102</f>
        <v>3166</v>
      </c>
      <c r="F8" s="171">
        <f aca="true" t="shared" si="1" ref="F8:F14">D8+E8</f>
        <v>3166</v>
      </c>
      <c r="G8" s="172"/>
    </row>
    <row r="9" spans="1:7" ht="15" customHeight="1">
      <c r="A9" s="176" t="s">
        <v>59</v>
      </c>
      <c r="B9" s="177"/>
      <c r="C9" s="178"/>
      <c r="D9" s="170">
        <f>D41+D72+D103</f>
        <v>1433</v>
      </c>
      <c r="E9" s="170">
        <f t="shared" si="0"/>
        <v>2514</v>
      </c>
      <c r="F9" s="171">
        <f t="shared" si="1"/>
        <v>3947</v>
      </c>
      <c r="G9" s="172"/>
    </row>
    <row r="10" spans="1:7" ht="12.75">
      <c r="A10" s="173" t="s">
        <v>60</v>
      </c>
      <c r="B10" s="174"/>
      <c r="C10" s="175"/>
      <c r="D10" s="170">
        <f>D42+D73+D104</f>
        <v>779</v>
      </c>
      <c r="E10" s="170">
        <f t="shared" si="0"/>
        <v>905</v>
      </c>
      <c r="F10" s="171">
        <f t="shared" si="1"/>
        <v>1684</v>
      </c>
      <c r="G10" s="172"/>
    </row>
    <row r="11" spans="1:7" ht="15" customHeight="1">
      <c r="A11" s="176" t="s">
        <v>61</v>
      </c>
      <c r="B11" s="177"/>
      <c r="C11" s="178"/>
      <c r="D11" s="170">
        <f>D43+D74+D105</f>
        <v>63</v>
      </c>
      <c r="E11" s="170">
        <f t="shared" si="0"/>
        <v>862</v>
      </c>
      <c r="F11" s="171">
        <f t="shared" si="1"/>
        <v>925</v>
      </c>
      <c r="G11" s="172"/>
    </row>
    <row r="12" spans="1:7" ht="15" customHeight="1">
      <c r="A12" s="176" t="s">
        <v>62</v>
      </c>
      <c r="B12" s="177"/>
      <c r="C12" s="178"/>
      <c r="D12" s="170">
        <f>D44+D75+D106</f>
        <v>1032</v>
      </c>
      <c r="E12" s="170">
        <f t="shared" si="0"/>
        <v>965</v>
      </c>
      <c r="F12" s="171">
        <f t="shared" si="1"/>
        <v>1997</v>
      </c>
      <c r="G12" s="172"/>
    </row>
    <row r="13" spans="1:7" ht="12.75">
      <c r="A13" s="179" t="s">
        <v>63</v>
      </c>
      <c r="B13" s="174"/>
      <c r="C13" s="175"/>
      <c r="D13" s="170">
        <f>D45+D76+D107</f>
        <v>508</v>
      </c>
      <c r="E13" s="170">
        <f t="shared" si="0"/>
        <v>589</v>
      </c>
      <c r="F13" s="171">
        <f t="shared" si="1"/>
        <v>1097</v>
      </c>
      <c r="G13" s="172"/>
    </row>
    <row r="14" spans="1:7" ht="12.75">
      <c r="A14" s="180" t="s">
        <v>64</v>
      </c>
      <c r="B14" s="181"/>
      <c r="C14" s="182"/>
      <c r="D14" s="170">
        <f>D46+D108+D77</f>
        <v>213</v>
      </c>
      <c r="E14" s="170">
        <f t="shared" si="0"/>
        <v>356</v>
      </c>
      <c r="F14" s="171">
        <f t="shared" si="1"/>
        <v>569</v>
      </c>
      <c r="G14" s="172"/>
    </row>
    <row r="15" spans="1:7" ht="12.75">
      <c r="A15" s="183" t="s">
        <v>26</v>
      </c>
      <c r="B15" s="184"/>
      <c r="C15" s="185"/>
      <c r="D15" s="186">
        <f>SUM(D7:D14)</f>
        <v>8376</v>
      </c>
      <c r="E15" s="187">
        <f>SUM(E7:E14)</f>
        <v>13915</v>
      </c>
      <c r="F15" s="187">
        <f>SUM(F7:F14)</f>
        <v>22291</v>
      </c>
      <c r="G15" s="189"/>
    </row>
    <row r="16" spans="1:7" s="14" customFormat="1" ht="12.75">
      <c r="A16" s="250"/>
      <c r="B16" s="251"/>
      <c r="C16" s="251"/>
      <c r="D16" s="251"/>
      <c r="E16" s="251"/>
      <c r="F16" s="251"/>
      <c r="G16" s="251"/>
    </row>
    <row r="17" spans="1:7" s="14" customFormat="1" ht="12.75">
      <c r="A17" s="250"/>
      <c r="B17" s="251"/>
      <c r="C17" s="251"/>
      <c r="D17" s="251"/>
      <c r="E17" s="251"/>
      <c r="F17" s="251"/>
      <c r="G17" s="251"/>
    </row>
    <row r="18" spans="1:7" s="14" customFormat="1" ht="13.5" thickBot="1">
      <c r="A18" s="190"/>
      <c r="B18" s="73"/>
      <c r="C18" s="73"/>
      <c r="D18" s="75"/>
      <c r="E18" s="75"/>
      <c r="F18" s="75"/>
      <c r="G18" s="76"/>
    </row>
    <row r="19" spans="1:7" ht="12.75">
      <c r="A19" s="23" t="s">
        <v>79</v>
      </c>
      <c r="B19" s="24"/>
      <c r="C19" s="24"/>
      <c r="D19" s="24"/>
      <c r="E19" s="24"/>
      <c r="F19" s="24"/>
      <c r="G19" s="26"/>
    </row>
    <row r="20" spans="1:7" ht="12.75">
      <c r="A20" s="27"/>
      <c r="B20" s="16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6" spans="1:7" ht="12.75">
      <c r="A36" s="151" t="s">
        <v>145</v>
      </c>
      <c r="B36" s="152"/>
      <c r="C36" s="152"/>
      <c r="D36" s="152"/>
      <c r="E36" s="152"/>
      <c r="F36" s="153"/>
      <c r="G36" s="227"/>
    </row>
    <row r="37" spans="1:7" ht="12.75">
      <c r="A37" s="155"/>
      <c r="B37" s="156"/>
      <c r="C37" s="157"/>
      <c r="D37" s="158" t="s">
        <v>4</v>
      </c>
      <c r="E37" s="158"/>
      <c r="F37" s="159"/>
      <c r="G37" s="160"/>
    </row>
    <row r="38" spans="1:7" ht="12.75">
      <c r="A38" s="161" t="s">
        <v>85</v>
      </c>
      <c r="B38" s="162"/>
      <c r="C38" s="162"/>
      <c r="D38" s="93" t="s">
        <v>6</v>
      </c>
      <c r="E38" s="93" t="s">
        <v>8</v>
      </c>
      <c r="F38" s="191" t="s">
        <v>2</v>
      </c>
      <c r="G38" s="166"/>
    </row>
    <row r="39" spans="1:7" ht="15" customHeight="1">
      <c r="A39" s="167" t="s">
        <v>57</v>
      </c>
      <c r="B39" s="168"/>
      <c r="C39" s="168"/>
      <c r="D39" s="192">
        <v>1861</v>
      </c>
      <c r="E39" s="192">
        <v>1918</v>
      </c>
      <c r="F39" s="203">
        <f>D39+E39</f>
        <v>3779</v>
      </c>
      <c r="G39" s="172"/>
    </row>
    <row r="40" spans="1:7" ht="15" customHeight="1">
      <c r="A40" s="176" t="s">
        <v>58</v>
      </c>
      <c r="B40" s="177"/>
      <c r="C40" s="177"/>
      <c r="D40" s="242"/>
      <c r="E40" s="243">
        <v>1287</v>
      </c>
      <c r="F40" s="203">
        <f aca="true" t="shared" si="2" ref="F40:F46">D40+E40</f>
        <v>1287</v>
      </c>
      <c r="G40" s="172"/>
    </row>
    <row r="41" spans="1:7" ht="15" customHeight="1">
      <c r="A41" s="176" t="s">
        <v>59</v>
      </c>
      <c r="B41" s="177"/>
      <c r="C41" s="177"/>
      <c r="D41" s="243">
        <v>379</v>
      </c>
      <c r="E41" s="243">
        <v>759</v>
      </c>
      <c r="F41" s="203">
        <f t="shared" si="2"/>
        <v>1138</v>
      </c>
      <c r="G41" s="172"/>
    </row>
    <row r="42" spans="1:7" ht="15" customHeight="1">
      <c r="A42" s="176" t="s">
        <v>98</v>
      </c>
      <c r="B42" s="177"/>
      <c r="C42" s="177"/>
      <c r="D42" s="243">
        <v>163</v>
      </c>
      <c r="E42" s="243">
        <v>178</v>
      </c>
      <c r="F42" s="203">
        <f t="shared" si="2"/>
        <v>341</v>
      </c>
      <c r="G42" s="172"/>
    </row>
    <row r="43" spans="1:7" ht="12.75">
      <c r="A43" s="173" t="s">
        <v>61</v>
      </c>
      <c r="B43" s="174"/>
      <c r="C43" s="174"/>
      <c r="D43" s="193">
        <v>25</v>
      </c>
      <c r="E43" s="193">
        <v>347</v>
      </c>
      <c r="F43" s="203">
        <f>D43+E43</f>
        <v>372</v>
      </c>
      <c r="G43" s="172"/>
    </row>
    <row r="44" spans="1:7" ht="15" customHeight="1">
      <c r="A44" s="179" t="s">
        <v>62</v>
      </c>
      <c r="B44" s="174"/>
      <c r="C44" s="174"/>
      <c r="D44" s="193">
        <v>279</v>
      </c>
      <c r="E44" s="193">
        <v>287</v>
      </c>
      <c r="F44" s="203">
        <f t="shared" si="2"/>
        <v>566</v>
      </c>
      <c r="G44" s="172"/>
    </row>
    <row r="45" spans="1:7" ht="12.75">
      <c r="A45" s="179" t="s">
        <v>63</v>
      </c>
      <c r="B45" s="174"/>
      <c r="C45" s="174"/>
      <c r="D45" s="193">
        <v>129</v>
      </c>
      <c r="E45" s="193">
        <v>166</v>
      </c>
      <c r="F45" s="203">
        <f t="shared" si="2"/>
        <v>295</v>
      </c>
      <c r="G45" s="172"/>
    </row>
    <row r="46" spans="1:7" ht="12.75">
      <c r="A46" s="180" t="s">
        <v>64</v>
      </c>
      <c r="B46" s="181"/>
      <c r="C46" s="181"/>
      <c r="D46" s="194">
        <v>53</v>
      </c>
      <c r="E46" s="194">
        <v>119</v>
      </c>
      <c r="F46" s="203">
        <f t="shared" si="2"/>
        <v>172</v>
      </c>
      <c r="G46" s="172"/>
    </row>
    <row r="47" spans="1:7" ht="12.75">
      <c r="A47" s="155" t="s">
        <v>26</v>
      </c>
      <c r="B47" s="195"/>
      <c r="C47" s="196"/>
      <c r="D47" s="197">
        <f>SUM(D39:D46)</f>
        <v>2889</v>
      </c>
      <c r="E47" s="198">
        <f>SUM(E39:E46)</f>
        <v>5061</v>
      </c>
      <c r="F47" s="199">
        <f>SUM(F39:F46)</f>
        <v>7950</v>
      </c>
      <c r="G47" s="189"/>
    </row>
    <row r="48" spans="1:7" s="14" customFormat="1" ht="13.5" thickBot="1">
      <c r="A48" s="190"/>
      <c r="B48" s="73"/>
      <c r="C48" s="73"/>
      <c r="D48" s="75"/>
      <c r="E48" s="75"/>
      <c r="F48" s="75"/>
      <c r="G48" s="76"/>
    </row>
    <row r="49" spans="1:7" ht="12.75">
      <c r="A49" s="23" t="s">
        <v>146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1" t="s">
        <v>147</v>
      </c>
      <c r="B67" s="152"/>
      <c r="C67" s="152"/>
      <c r="D67" s="152"/>
      <c r="E67" s="152"/>
      <c r="F67" s="153"/>
      <c r="G67" s="227"/>
    </row>
    <row r="68" spans="1:7" ht="12.75">
      <c r="A68" s="155"/>
      <c r="B68" s="156"/>
      <c r="C68" s="157"/>
      <c r="D68" s="158" t="s">
        <v>4</v>
      </c>
      <c r="E68" s="158"/>
      <c r="F68" s="159"/>
      <c r="G68" s="160"/>
    </row>
    <row r="69" spans="1:7" ht="12.75">
      <c r="A69" s="200" t="s">
        <v>85</v>
      </c>
      <c r="B69" s="201"/>
      <c r="C69" s="202"/>
      <c r="D69" s="164" t="s">
        <v>6</v>
      </c>
      <c r="E69" s="164" t="s">
        <v>8</v>
      </c>
      <c r="F69" s="165" t="s">
        <v>2</v>
      </c>
      <c r="G69" s="166"/>
    </row>
    <row r="70" spans="1:7" ht="15" customHeight="1">
      <c r="A70" s="167" t="s">
        <v>57</v>
      </c>
      <c r="B70" s="205"/>
      <c r="C70" s="169"/>
      <c r="D70" s="192">
        <v>1071</v>
      </c>
      <c r="E70" s="243">
        <v>1235</v>
      </c>
      <c r="F70" s="203">
        <f>D70+E70</f>
        <v>2306</v>
      </c>
      <c r="G70" s="172"/>
    </row>
    <row r="71" spans="1:7" ht="15" customHeight="1">
      <c r="A71" s="176" t="s">
        <v>58</v>
      </c>
      <c r="B71" s="177"/>
      <c r="C71" s="177"/>
      <c r="D71" s="242"/>
      <c r="E71" s="243">
        <v>494</v>
      </c>
      <c r="F71" s="203">
        <f aca="true" t="shared" si="3" ref="F71:F77">D71+E71</f>
        <v>494</v>
      </c>
      <c r="G71" s="172"/>
    </row>
    <row r="72" spans="1:7" ht="15" customHeight="1">
      <c r="A72" s="176" t="s">
        <v>59</v>
      </c>
      <c r="B72" s="177"/>
      <c r="C72" s="177"/>
      <c r="D72" s="243">
        <v>544</v>
      </c>
      <c r="E72" s="243">
        <v>838</v>
      </c>
      <c r="F72" s="203">
        <f t="shared" si="3"/>
        <v>1382</v>
      </c>
      <c r="G72" s="172"/>
    </row>
    <row r="73" spans="1:7" ht="15" customHeight="1">
      <c r="A73" s="176" t="s">
        <v>98</v>
      </c>
      <c r="B73" s="177"/>
      <c r="C73" s="177"/>
      <c r="D73" s="243">
        <v>85</v>
      </c>
      <c r="E73" s="243">
        <v>134</v>
      </c>
      <c r="F73" s="203">
        <f t="shared" si="3"/>
        <v>219</v>
      </c>
      <c r="G73" s="172"/>
    </row>
    <row r="74" spans="1:7" ht="12.75">
      <c r="A74" s="173" t="s">
        <v>61</v>
      </c>
      <c r="B74" s="174"/>
      <c r="C74" s="174"/>
      <c r="D74" s="193">
        <v>3</v>
      </c>
      <c r="E74" s="243">
        <v>40</v>
      </c>
      <c r="F74" s="203">
        <f t="shared" si="3"/>
        <v>43</v>
      </c>
      <c r="G74" s="172"/>
    </row>
    <row r="75" spans="1:7" ht="15" customHeight="1">
      <c r="A75" s="179" t="s">
        <v>62</v>
      </c>
      <c r="B75" s="174"/>
      <c r="C75" s="174"/>
      <c r="D75" s="193">
        <v>334</v>
      </c>
      <c r="E75" s="243">
        <v>285</v>
      </c>
      <c r="F75" s="203">
        <f t="shared" si="3"/>
        <v>619</v>
      </c>
      <c r="G75" s="172"/>
    </row>
    <row r="76" spans="1:7" ht="12.75">
      <c r="A76" s="179" t="s">
        <v>63</v>
      </c>
      <c r="B76" s="174"/>
      <c r="C76" s="174"/>
      <c r="D76" s="193">
        <v>157</v>
      </c>
      <c r="E76" s="243">
        <v>161</v>
      </c>
      <c r="F76" s="203">
        <f t="shared" si="3"/>
        <v>318</v>
      </c>
      <c r="G76" s="172"/>
    </row>
    <row r="77" spans="1:7" ht="12.75">
      <c r="A77" s="180" t="s">
        <v>64</v>
      </c>
      <c r="D77" s="194">
        <v>120</v>
      </c>
      <c r="E77" s="243">
        <v>136</v>
      </c>
      <c r="F77" s="203">
        <f t="shared" si="3"/>
        <v>256</v>
      </c>
      <c r="G77" s="172"/>
    </row>
    <row r="78" spans="1:7" ht="12.75">
      <c r="A78" s="183" t="s">
        <v>26</v>
      </c>
      <c r="B78" s="184"/>
      <c r="C78" s="185"/>
      <c r="D78" s="186">
        <f>SUM(D70:D77)</f>
        <v>2314</v>
      </c>
      <c r="E78" s="187">
        <f>SUM(E70:E77)</f>
        <v>3323</v>
      </c>
      <c r="F78" s="188">
        <f>SUM(F70:F77)</f>
        <v>5637</v>
      </c>
      <c r="G78" s="189"/>
    </row>
    <row r="79" spans="1:7" s="14" customFormat="1" ht="13.5" thickBot="1">
      <c r="A79" s="190"/>
      <c r="B79" s="73"/>
      <c r="C79" s="73"/>
      <c r="D79" s="75"/>
      <c r="E79" s="75"/>
      <c r="F79" s="75"/>
      <c r="G79" s="76"/>
    </row>
    <row r="80" spans="1:7" ht="12.75">
      <c r="A80" s="23" t="s">
        <v>148</v>
      </c>
      <c r="B80" s="24"/>
      <c r="C80" s="24"/>
      <c r="D80" s="24"/>
      <c r="E80" s="24"/>
      <c r="F80" s="24"/>
      <c r="G80" s="26"/>
    </row>
    <row r="81" spans="1:7" ht="12.75">
      <c r="A81" s="27"/>
      <c r="B81" s="22"/>
      <c r="C81" s="22"/>
      <c r="D81" s="22"/>
      <c r="E81" s="22"/>
      <c r="F81" s="22"/>
      <c r="G81" s="22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8" spans="1:7" ht="12.75">
      <c r="A98" s="151" t="s">
        <v>149</v>
      </c>
      <c r="B98" s="152"/>
      <c r="C98" s="152"/>
      <c r="D98" s="152"/>
      <c r="E98" s="152"/>
      <c r="F98" s="153"/>
      <c r="G98" s="227"/>
    </row>
    <row r="99" spans="1:7" ht="12.75">
      <c r="A99" s="155"/>
      <c r="B99" s="156"/>
      <c r="C99" s="157"/>
      <c r="D99" s="158" t="s">
        <v>4</v>
      </c>
      <c r="E99" s="158"/>
      <c r="F99" s="159"/>
      <c r="G99" s="160"/>
    </row>
    <row r="100" spans="1:7" ht="12.75">
      <c r="A100" s="200" t="s">
        <v>85</v>
      </c>
      <c r="B100" s="201"/>
      <c r="C100" s="202"/>
      <c r="D100" s="164" t="s">
        <v>6</v>
      </c>
      <c r="E100" s="164" t="s">
        <v>8</v>
      </c>
      <c r="F100" s="165" t="s">
        <v>2</v>
      </c>
      <c r="G100" s="166"/>
    </row>
    <row r="101" spans="1:7" ht="15" customHeight="1">
      <c r="A101" s="167" t="s">
        <v>57</v>
      </c>
      <c r="B101" s="168"/>
      <c r="C101" s="168"/>
      <c r="D101" s="192">
        <v>1416</v>
      </c>
      <c r="E101" s="243">
        <v>1405</v>
      </c>
      <c r="F101" s="203">
        <f>D101+E101</f>
        <v>2821</v>
      </c>
      <c r="G101" s="172"/>
    </row>
    <row r="102" spans="1:7" ht="15" customHeight="1">
      <c r="A102" s="176" t="s">
        <v>58</v>
      </c>
      <c r="B102" s="177"/>
      <c r="C102" s="177"/>
      <c r="D102" s="242"/>
      <c r="E102" s="243">
        <v>1385</v>
      </c>
      <c r="F102" s="203">
        <f aca="true" t="shared" si="4" ref="F102:F108">D102+E102</f>
        <v>1385</v>
      </c>
      <c r="G102" s="172"/>
    </row>
    <row r="103" spans="1:7" ht="15" customHeight="1">
      <c r="A103" s="176" t="s">
        <v>59</v>
      </c>
      <c r="B103" s="177"/>
      <c r="C103" s="177"/>
      <c r="D103" s="243">
        <v>510</v>
      </c>
      <c r="E103" s="243">
        <v>917</v>
      </c>
      <c r="F103" s="203">
        <f t="shared" si="4"/>
        <v>1427</v>
      </c>
      <c r="G103" s="172"/>
    </row>
    <row r="104" spans="1:7" ht="15" customHeight="1">
      <c r="A104" s="176" t="s">
        <v>98</v>
      </c>
      <c r="B104" s="177"/>
      <c r="C104" s="177"/>
      <c r="D104" s="243">
        <v>531</v>
      </c>
      <c r="E104" s="243">
        <v>593</v>
      </c>
      <c r="F104" s="203">
        <f t="shared" si="4"/>
        <v>1124</v>
      </c>
      <c r="G104" s="172"/>
    </row>
    <row r="105" spans="1:7" ht="12.75">
      <c r="A105" s="173" t="s">
        <v>61</v>
      </c>
      <c r="B105" s="174"/>
      <c r="C105" s="174"/>
      <c r="D105" s="193">
        <v>35</v>
      </c>
      <c r="E105" s="243">
        <v>475</v>
      </c>
      <c r="F105" s="203">
        <f t="shared" si="4"/>
        <v>510</v>
      </c>
      <c r="G105" s="172"/>
    </row>
    <row r="106" spans="1:7" ht="15" customHeight="1">
      <c r="A106" s="179" t="s">
        <v>62</v>
      </c>
      <c r="B106" s="204"/>
      <c r="C106" s="174"/>
      <c r="D106" s="193">
        <v>419</v>
      </c>
      <c r="E106" s="243">
        <v>393</v>
      </c>
      <c r="F106" s="203">
        <f t="shared" si="4"/>
        <v>812</v>
      </c>
      <c r="G106" s="172"/>
    </row>
    <row r="107" spans="1:7" ht="12.75">
      <c r="A107" s="179" t="s">
        <v>63</v>
      </c>
      <c r="B107" s="177"/>
      <c r="C107" s="177"/>
      <c r="D107" s="193">
        <v>222</v>
      </c>
      <c r="E107" s="243">
        <v>262</v>
      </c>
      <c r="F107" s="203">
        <f t="shared" si="4"/>
        <v>484</v>
      </c>
      <c r="G107" s="172"/>
    </row>
    <row r="108" spans="1:7" ht="12.75">
      <c r="A108" s="180" t="s">
        <v>64</v>
      </c>
      <c r="D108" s="194">
        <v>40</v>
      </c>
      <c r="E108" s="243">
        <v>101</v>
      </c>
      <c r="F108" s="203">
        <f t="shared" si="4"/>
        <v>141</v>
      </c>
      <c r="G108" s="172"/>
    </row>
    <row r="109" spans="1:7" ht="12.75">
      <c r="A109" s="183" t="s">
        <v>26</v>
      </c>
      <c r="B109" s="184"/>
      <c r="C109" s="185"/>
      <c r="D109" s="187">
        <f>SUM(D101:D108)</f>
        <v>3173</v>
      </c>
      <c r="E109" s="187">
        <f>SUM(E101:E108)</f>
        <v>5531</v>
      </c>
      <c r="F109" s="188">
        <f>SUM(F101:F108)</f>
        <v>8704</v>
      </c>
      <c r="G109" s="189"/>
    </row>
    <row r="110" spans="1:7" s="14" customFormat="1" ht="13.5" thickBot="1">
      <c r="A110" s="190"/>
      <c r="B110" s="73"/>
      <c r="C110" s="73"/>
      <c r="D110" s="75"/>
      <c r="E110" s="75"/>
      <c r="F110" s="75"/>
      <c r="G110" s="76"/>
    </row>
    <row r="111" spans="1:7" ht="12.75">
      <c r="A111" s="23" t="s">
        <v>150</v>
      </c>
      <c r="B111" s="24"/>
      <c r="C111" s="24"/>
      <c r="D111" s="24"/>
      <c r="E111" s="24"/>
      <c r="F111" s="24"/>
      <c r="G111" s="26"/>
    </row>
    <row r="112" spans="1:7" ht="12.75">
      <c r="A112" s="27"/>
      <c r="B112" s="22"/>
      <c r="C112" s="22"/>
      <c r="D112" s="22"/>
      <c r="E112" s="22"/>
      <c r="F112" s="22"/>
      <c r="G112" s="22"/>
    </row>
    <row r="113" spans="1:7" ht="12.75">
      <c r="A113" s="27"/>
      <c r="B113" s="22"/>
      <c r="C113" s="22"/>
      <c r="D113" s="22"/>
      <c r="E113" s="22"/>
      <c r="F113" s="22"/>
      <c r="G113" s="22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1" manualBreakCount="1">
    <brk id="66" max="6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L147"/>
  <sheetViews>
    <sheetView view="pageBreakPreview" zoomScaleSheetLayoutView="100" workbookViewId="0" topLeftCell="A37">
      <selection activeCell="E55" sqref="E55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77</v>
      </c>
      <c r="B1" s="5"/>
      <c r="C1" s="5"/>
      <c r="D1" s="6"/>
      <c r="E1" s="6"/>
      <c r="F1" s="17"/>
      <c r="G1" s="17"/>
    </row>
    <row r="2" spans="1:7" ht="12.75">
      <c r="A2" s="56" t="str">
        <f>"As of  25 Apr 2012"</f>
        <v>As of  25 Apr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82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86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87</v>
      </c>
      <c r="B7" s="168"/>
      <c r="C7" s="168"/>
      <c r="D7" s="192">
        <f aca="true" t="shared" si="0" ref="D7:E21">D44+D82+D120</f>
        <v>466</v>
      </c>
      <c r="E7" s="192">
        <f t="shared" si="0"/>
        <v>448</v>
      </c>
      <c r="F7" s="203">
        <f>D7+E7</f>
        <v>914</v>
      </c>
      <c r="G7" s="172"/>
    </row>
    <row r="8" spans="1:7" ht="15" customHeight="1">
      <c r="A8" s="176" t="s">
        <v>115</v>
      </c>
      <c r="B8" s="177"/>
      <c r="C8" s="177"/>
      <c r="D8" s="244">
        <f t="shared" si="0"/>
        <v>6119</v>
      </c>
      <c r="E8" s="243">
        <f t="shared" si="0"/>
        <v>6909</v>
      </c>
      <c r="F8" s="203">
        <f aca="true" t="shared" si="1" ref="F8:F21">D8+E8</f>
        <v>13028</v>
      </c>
      <c r="G8" s="172"/>
    </row>
    <row r="9" spans="1:7" ht="15" customHeight="1">
      <c r="A9" s="176" t="s">
        <v>88</v>
      </c>
      <c r="B9" s="177"/>
      <c r="C9" s="177"/>
      <c r="D9" s="243">
        <f t="shared" si="0"/>
        <v>416</v>
      </c>
      <c r="E9" s="243">
        <f t="shared" si="0"/>
        <v>441</v>
      </c>
      <c r="F9" s="203">
        <f t="shared" si="1"/>
        <v>857</v>
      </c>
      <c r="G9" s="172"/>
    </row>
    <row r="10" spans="1:7" ht="15" customHeight="1">
      <c r="A10" s="176" t="s">
        <v>116</v>
      </c>
      <c r="B10" s="177"/>
      <c r="C10" s="177"/>
      <c r="D10" s="243">
        <f t="shared" si="0"/>
        <v>654</v>
      </c>
      <c r="E10" s="243">
        <f t="shared" si="0"/>
        <v>687</v>
      </c>
      <c r="F10" s="203">
        <f t="shared" si="1"/>
        <v>1341</v>
      </c>
      <c r="G10" s="172"/>
    </row>
    <row r="11" spans="1:7" ht="12.75">
      <c r="A11" s="173" t="s">
        <v>92</v>
      </c>
      <c r="B11" s="177"/>
      <c r="C11" s="177"/>
      <c r="D11" s="243">
        <f t="shared" si="0"/>
        <v>811</v>
      </c>
      <c r="E11" s="243">
        <f t="shared" si="0"/>
        <v>886</v>
      </c>
      <c r="F11" s="203">
        <f t="shared" si="1"/>
        <v>1697</v>
      </c>
      <c r="G11" s="172"/>
    </row>
    <row r="12" spans="1:7" ht="15" customHeight="1">
      <c r="A12" s="176" t="s">
        <v>90</v>
      </c>
      <c r="B12" s="177"/>
      <c r="C12" s="177"/>
      <c r="D12" s="243">
        <f t="shared" si="0"/>
        <v>1307</v>
      </c>
      <c r="E12" s="243">
        <f t="shared" si="0"/>
        <v>1375</v>
      </c>
      <c r="F12" s="203">
        <f t="shared" si="1"/>
        <v>2682</v>
      </c>
      <c r="G12" s="172"/>
    </row>
    <row r="13" spans="1:7" ht="15" customHeight="1">
      <c r="A13" s="176" t="s">
        <v>117</v>
      </c>
      <c r="B13" s="174"/>
      <c r="C13" s="174"/>
      <c r="D13" s="193">
        <f t="shared" si="0"/>
        <v>1478</v>
      </c>
      <c r="E13" s="193">
        <f t="shared" si="0"/>
        <v>1621</v>
      </c>
      <c r="F13" s="203">
        <f t="shared" si="1"/>
        <v>3099</v>
      </c>
      <c r="G13" s="172"/>
    </row>
    <row r="14" spans="1:7" ht="15" customHeight="1">
      <c r="A14" s="176" t="s">
        <v>91</v>
      </c>
      <c r="B14" s="177"/>
      <c r="C14" s="177"/>
      <c r="D14" s="244">
        <f t="shared" si="0"/>
        <v>950</v>
      </c>
      <c r="E14" s="243">
        <f t="shared" si="0"/>
        <v>985</v>
      </c>
      <c r="F14" s="203">
        <f t="shared" si="1"/>
        <v>1935</v>
      </c>
      <c r="G14" s="172"/>
    </row>
    <row r="15" spans="1:7" ht="12.75">
      <c r="A15" s="176" t="s">
        <v>89</v>
      </c>
      <c r="B15" s="177"/>
      <c r="C15" s="177"/>
      <c r="D15" s="243">
        <f t="shared" si="0"/>
        <v>1951</v>
      </c>
      <c r="E15" s="243">
        <f t="shared" si="0"/>
        <v>2236</v>
      </c>
      <c r="F15" s="203">
        <f t="shared" si="1"/>
        <v>4187</v>
      </c>
      <c r="G15" s="172"/>
    </row>
    <row r="16" spans="1:7" ht="12.75">
      <c r="A16" s="176" t="s">
        <v>157</v>
      </c>
      <c r="B16" s="177"/>
      <c r="C16" s="177"/>
      <c r="D16" s="243">
        <f t="shared" si="0"/>
        <v>2279</v>
      </c>
      <c r="E16" s="243">
        <f t="shared" si="0"/>
        <v>2319</v>
      </c>
      <c r="F16" s="203">
        <f t="shared" si="1"/>
        <v>4598</v>
      </c>
      <c r="G16" s="172"/>
    </row>
    <row r="17" spans="1:7" ht="12.75">
      <c r="A17" s="173" t="s">
        <v>158</v>
      </c>
      <c r="B17" s="177"/>
      <c r="C17" s="177"/>
      <c r="D17" s="243">
        <f t="shared" si="0"/>
        <v>846</v>
      </c>
      <c r="E17" s="243">
        <f t="shared" si="0"/>
        <v>966</v>
      </c>
      <c r="F17" s="203">
        <f t="shared" si="1"/>
        <v>1812</v>
      </c>
      <c r="G17" s="172"/>
    </row>
    <row r="18" spans="1:7" ht="12.75">
      <c r="A18" s="176" t="s">
        <v>159</v>
      </c>
      <c r="B18" s="177"/>
      <c r="C18" s="177"/>
      <c r="D18" s="243">
        <f t="shared" si="0"/>
        <v>1217</v>
      </c>
      <c r="E18" s="243">
        <f t="shared" si="0"/>
        <v>1177</v>
      </c>
      <c r="F18" s="203">
        <f t="shared" si="1"/>
        <v>2394</v>
      </c>
      <c r="G18" s="172"/>
    </row>
    <row r="19" spans="1:7" ht="12.75">
      <c r="A19" s="176" t="s">
        <v>160</v>
      </c>
      <c r="B19" s="174"/>
      <c r="C19" s="174"/>
      <c r="D19" s="193">
        <f t="shared" si="0"/>
        <v>110</v>
      </c>
      <c r="E19" s="193">
        <f t="shared" si="0"/>
        <v>111</v>
      </c>
      <c r="F19" s="203">
        <f t="shared" si="1"/>
        <v>221</v>
      </c>
      <c r="G19" s="172"/>
    </row>
    <row r="20" spans="1:7" ht="12.75">
      <c r="A20" s="176" t="s">
        <v>161</v>
      </c>
      <c r="B20" s="174"/>
      <c r="C20" s="174"/>
      <c r="D20" s="193">
        <f t="shared" si="0"/>
        <v>5</v>
      </c>
      <c r="E20" s="193">
        <f t="shared" si="0"/>
        <v>15</v>
      </c>
      <c r="F20" s="203">
        <f t="shared" si="1"/>
        <v>20</v>
      </c>
      <c r="G20" s="172"/>
    </row>
    <row r="21" spans="1:7" ht="12.75">
      <c r="A21" s="179" t="s">
        <v>44</v>
      </c>
      <c r="B21" s="174"/>
      <c r="C21" s="174"/>
      <c r="D21" s="193">
        <f t="shared" si="0"/>
        <v>1187</v>
      </c>
      <c r="E21" s="193">
        <f t="shared" si="0"/>
        <v>1339</v>
      </c>
      <c r="F21" s="203">
        <f t="shared" si="1"/>
        <v>2526</v>
      </c>
      <c r="G21" s="172"/>
    </row>
    <row r="22" spans="1:7" ht="12.75">
      <c r="A22" s="183" t="s">
        <v>26</v>
      </c>
      <c r="B22" s="184"/>
      <c r="C22" s="185"/>
      <c r="D22" s="186">
        <f>SUM(D7:D21)</f>
        <v>19796</v>
      </c>
      <c r="E22" s="187">
        <f>SUM(E7:E21)</f>
        <v>21515</v>
      </c>
      <c r="F22" s="187">
        <f>SUM(F7:F21)</f>
        <v>41311</v>
      </c>
      <c r="G22" s="189"/>
    </row>
    <row r="23" spans="1:7" s="14" customFormat="1" ht="13.5" thickBot="1">
      <c r="A23" s="190"/>
      <c r="B23" s="73"/>
      <c r="C23" s="73"/>
      <c r="D23" s="75"/>
      <c r="E23" s="75"/>
      <c r="F23" s="75"/>
      <c r="G23" s="76"/>
    </row>
    <row r="24" spans="1:7" ht="12.75">
      <c r="A24" s="23" t="s">
        <v>83</v>
      </c>
      <c r="B24" s="24"/>
      <c r="C24" s="24"/>
      <c r="D24" s="24"/>
      <c r="E24" s="24"/>
      <c r="F24" s="24"/>
      <c r="G24" s="26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0" spans="1:7" ht="12.75">
      <c r="A30" s="27"/>
      <c r="B30" s="22"/>
      <c r="C30" s="22"/>
      <c r="D30" s="22"/>
      <c r="E30" s="22"/>
      <c r="F30" s="22"/>
      <c r="G30" s="22"/>
    </row>
    <row r="31" spans="1:7" ht="12.75">
      <c r="A31" s="27"/>
      <c r="B31" s="22"/>
      <c r="C31" s="22"/>
      <c r="D31" s="22"/>
      <c r="E31" s="22"/>
      <c r="F31" s="22"/>
      <c r="G31" s="22"/>
    </row>
    <row r="32" spans="1:7" ht="12.75">
      <c r="A32" s="27"/>
      <c r="B32" s="22"/>
      <c r="C32" s="22"/>
      <c r="D32" s="22"/>
      <c r="E32" s="22"/>
      <c r="F32" s="22"/>
      <c r="G32" s="22"/>
    </row>
    <row r="33" spans="1:7" ht="12.75">
      <c r="A33" s="27"/>
      <c r="B33" s="22"/>
      <c r="C33" s="22"/>
      <c r="D33" s="22"/>
      <c r="E33" s="22"/>
      <c r="F33" s="22"/>
      <c r="G33" s="22"/>
    </row>
    <row r="34" spans="1:7" ht="12.75">
      <c r="A34" s="27"/>
      <c r="B34" s="22"/>
      <c r="C34" s="22"/>
      <c r="D34" s="22"/>
      <c r="E34" s="22"/>
      <c r="F34" s="22"/>
      <c r="G34" s="22"/>
    </row>
    <row r="41" spans="1:7" ht="12.75">
      <c r="A41" s="151" t="s">
        <v>151</v>
      </c>
      <c r="B41" s="152"/>
      <c r="C41" s="152"/>
      <c r="D41" s="152"/>
      <c r="E41" s="152"/>
      <c r="F41" s="153"/>
      <c r="G41" s="227"/>
    </row>
    <row r="42" spans="1:7" ht="12.75">
      <c r="A42" s="155"/>
      <c r="B42" s="156"/>
      <c r="C42" s="157"/>
      <c r="D42" s="158" t="s">
        <v>4</v>
      </c>
      <c r="E42" s="158"/>
      <c r="F42" s="159"/>
      <c r="G42" s="160"/>
    </row>
    <row r="43" spans="1:7" ht="12.75">
      <c r="A43" s="161" t="s">
        <v>86</v>
      </c>
      <c r="B43" s="162"/>
      <c r="C43" s="162"/>
      <c r="D43" s="93" t="s">
        <v>6</v>
      </c>
      <c r="E43" s="93" t="s">
        <v>8</v>
      </c>
      <c r="F43" s="191" t="s">
        <v>2</v>
      </c>
      <c r="G43" s="166"/>
    </row>
    <row r="44" spans="1:7" ht="15" customHeight="1">
      <c r="A44" s="167" t="s">
        <v>87</v>
      </c>
      <c r="B44" s="168"/>
      <c r="C44" s="168"/>
      <c r="D44" s="192">
        <v>58</v>
      </c>
      <c r="E44" s="192">
        <v>58</v>
      </c>
      <c r="F44" s="203">
        <f>D44+E44</f>
        <v>116</v>
      </c>
      <c r="G44" s="172"/>
    </row>
    <row r="45" spans="1:7" ht="15" customHeight="1">
      <c r="A45" s="176" t="s">
        <v>115</v>
      </c>
      <c r="B45" s="177"/>
      <c r="C45" s="177"/>
      <c r="D45" s="244">
        <v>3005</v>
      </c>
      <c r="E45" s="243">
        <v>3473</v>
      </c>
      <c r="F45" s="203">
        <f aca="true" t="shared" si="2" ref="F45:F58">D45+E45</f>
        <v>6478</v>
      </c>
      <c r="G45" s="172"/>
    </row>
    <row r="46" spans="1:7" ht="15" customHeight="1">
      <c r="A46" s="176" t="s">
        <v>88</v>
      </c>
      <c r="B46" s="177"/>
      <c r="C46" s="177"/>
      <c r="D46" s="243">
        <v>141</v>
      </c>
      <c r="E46" s="243">
        <v>158</v>
      </c>
      <c r="F46" s="203">
        <f t="shared" si="2"/>
        <v>299</v>
      </c>
      <c r="G46" s="172"/>
    </row>
    <row r="47" spans="1:7" ht="15" customHeight="1">
      <c r="A47" s="176" t="s">
        <v>116</v>
      </c>
      <c r="B47" s="177"/>
      <c r="C47" s="177"/>
      <c r="D47" s="243">
        <v>86</v>
      </c>
      <c r="E47" s="243">
        <v>81</v>
      </c>
      <c r="F47" s="203">
        <f t="shared" si="2"/>
        <v>167</v>
      </c>
      <c r="G47" s="172"/>
    </row>
    <row r="48" spans="1:7" ht="15" customHeight="1">
      <c r="A48" s="173" t="s">
        <v>92</v>
      </c>
      <c r="B48" s="177"/>
      <c r="C48" s="177"/>
      <c r="D48" s="243">
        <v>368</v>
      </c>
      <c r="E48" s="243">
        <v>401</v>
      </c>
      <c r="F48" s="203">
        <f t="shared" si="2"/>
        <v>769</v>
      </c>
      <c r="G48" s="172"/>
    </row>
    <row r="49" spans="1:7" ht="15" customHeight="1">
      <c r="A49" s="176" t="s">
        <v>90</v>
      </c>
      <c r="B49" s="177"/>
      <c r="C49" s="177"/>
      <c r="D49" s="243">
        <v>224</v>
      </c>
      <c r="E49" s="243">
        <v>267</v>
      </c>
      <c r="F49" s="203">
        <f t="shared" si="2"/>
        <v>491</v>
      </c>
      <c r="G49" s="172"/>
    </row>
    <row r="50" spans="1:7" ht="12.75">
      <c r="A50" s="176" t="s">
        <v>117</v>
      </c>
      <c r="B50" s="174"/>
      <c r="C50" s="174"/>
      <c r="D50" s="193">
        <v>331</v>
      </c>
      <c r="E50" s="193">
        <v>329</v>
      </c>
      <c r="F50" s="203">
        <f t="shared" si="2"/>
        <v>660</v>
      </c>
      <c r="G50" s="172"/>
    </row>
    <row r="51" spans="1:7" ht="15" customHeight="1">
      <c r="A51" s="176" t="s">
        <v>91</v>
      </c>
      <c r="B51" s="174"/>
      <c r="C51" s="174"/>
      <c r="D51" s="193">
        <v>490</v>
      </c>
      <c r="E51" s="193">
        <v>565</v>
      </c>
      <c r="F51" s="203">
        <f t="shared" si="2"/>
        <v>1055</v>
      </c>
      <c r="G51" s="172"/>
    </row>
    <row r="52" spans="1:7" ht="12.75">
      <c r="A52" s="179" t="s">
        <v>89</v>
      </c>
      <c r="B52" s="174"/>
      <c r="C52" s="174"/>
      <c r="D52" s="193">
        <v>732</v>
      </c>
      <c r="E52" s="193">
        <v>825</v>
      </c>
      <c r="F52" s="203">
        <f t="shared" si="2"/>
        <v>1557</v>
      </c>
      <c r="G52" s="172"/>
    </row>
    <row r="53" spans="1:7" ht="12.75">
      <c r="A53" s="176" t="s">
        <v>157</v>
      </c>
      <c r="B53" s="177"/>
      <c r="C53" s="177"/>
      <c r="D53" s="243">
        <v>14</v>
      </c>
      <c r="E53" s="243">
        <v>26</v>
      </c>
      <c r="F53" s="203">
        <f t="shared" si="2"/>
        <v>40</v>
      </c>
      <c r="G53" s="172"/>
    </row>
    <row r="54" spans="1:7" ht="12.75">
      <c r="A54" s="173" t="s">
        <v>158</v>
      </c>
      <c r="B54" s="177"/>
      <c r="C54" s="177"/>
      <c r="D54" s="243">
        <v>11</v>
      </c>
      <c r="E54" s="243">
        <v>24</v>
      </c>
      <c r="F54" s="203">
        <f t="shared" si="2"/>
        <v>35</v>
      </c>
      <c r="G54" s="172"/>
    </row>
    <row r="55" spans="1:7" ht="12.75">
      <c r="A55" s="176" t="s">
        <v>159</v>
      </c>
      <c r="B55" s="177"/>
      <c r="C55" s="177"/>
      <c r="D55" s="243">
        <v>411</v>
      </c>
      <c r="E55" s="243">
        <v>468</v>
      </c>
      <c r="F55" s="203">
        <f t="shared" si="2"/>
        <v>879</v>
      </c>
      <c r="G55" s="172"/>
    </row>
    <row r="56" spans="1:7" ht="12.75">
      <c r="A56" s="176" t="s">
        <v>160</v>
      </c>
      <c r="B56" s="174"/>
      <c r="C56" s="174"/>
      <c r="D56" s="193">
        <v>39</v>
      </c>
      <c r="E56" s="193">
        <v>30</v>
      </c>
      <c r="F56" s="203">
        <f t="shared" si="2"/>
        <v>69</v>
      </c>
      <c r="G56" s="172"/>
    </row>
    <row r="57" spans="1:7" ht="12.75">
      <c r="A57" s="176" t="s">
        <v>161</v>
      </c>
      <c r="B57" s="174"/>
      <c r="C57" s="174"/>
      <c r="D57" s="193">
        <v>3</v>
      </c>
      <c r="E57" s="193">
        <v>8</v>
      </c>
      <c r="F57" s="203">
        <f t="shared" si="2"/>
        <v>11</v>
      </c>
      <c r="G57" s="172"/>
    </row>
    <row r="58" spans="1:7" ht="12.75">
      <c r="A58" s="180" t="s">
        <v>44</v>
      </c>
      <c r="B58" s="181"/>
      <c r="C58" s="181"/>
      <c r="D58" s="194">
        <v>438</v>
      </c>
      <c r="E58" s="194">
        <v>445</v>
      </c>
      <c r="F58" s="203">
        <f t="shared" si="2"/>
        <v>883</v>
      </c>
      <c r="G58" s="172"/>
    </row>
    <row r="59" spans="1:7" ht="12.75">
      <c r="A59" s="155" t="s">
        <v>26</v>
      </c>
      <c r="B59" s="195"/>
      <c r="C59" s="196"/>
      <c r="D59" s="197">
        <f>SUM(D44:D58)</f>
        <v>6351</v>
      </c>
      <c r="E59" s="198">
        <f>SUM(E44:E58)</f>
        <v>7158</v>
      </c>
      <c r="F59" s="199">
        <f>SUM(F44:F58)</f>
        <v>13509</v>
      </c>
      <c r="G59" s="189"/>
    </row>
    <row r="60" spans="1:7" s="14" customFormat="1" ht="13.5" thickBot="1">
      <c r="A60" s="190"/>
      <c r="B60" s="73"/>
      <c r="C60" s="73"/>
      <c r="D60" s="75"/>
      <c r="E60" s="75"/>
      <c r="F60" s="75"/>
      <c r="G60" s="76"/>
    </row>
    <row r="61" spans="1:7" ht="12.75">
      <c r="A61" s="23" t="s">
        <v>152</v>
      </c>
      <c r="B61" s="24"/>
      <c r="C61" s="24"/>
      <c r="D61" s="24"/>
      <c r="E61" s="24"/>
      <c r="F61" s="24"/>
      <c r="G61" s="26"/>
    </row>
    <row r="62" spans="1:7" ht="12.75">
      <c r="A62" s="27"/>
      <c r="B62" s="22"/>
      <c r="C62" s="22"/>
      <c r="D62" s="22"/>
      <c r="E62" s="22"/>
      <c r="F62" s="22"/>
      <c r="G62" s="22"/>
    </row>
    <row r="63" spans="1:7" ht="12.75">
      <c r="A63" s="27"/>
      <c r="B63" s="22"/>
      <c r="C63" s="22"/>
      <c r="D63" s="22"/>
      <c r="E63" s="22"/>
      <c r="F63" s="22"/>
      <c r="G63" s="22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9" spans="1:7" ht="12.75">
      <c r="A79" s="151" t="s">
        <v>153</v>
      </c>
      <c r="B79" s="152"/>
      <c r="C79" s="152"/>
      <c r="D79" s="152"/>
      <c r="E79" s="152"/>
      <c r="F79" s="153"/>
      <c r="G79" s="227"/>
    </row>
    <row r="80" spans="1:7" ht="12.75">
      <c r="A80" s="155"/>
      <c r="B80" s="156"/>
      <c r="C80" s="157"/>
      <c r="D80" s="158" t="s">
        <v>4</v>
      </c>
      <c r="E80" s="158"/>
      <c r="F80" s="159"/>
      <c r="G80" s="160"/>
    </row>
    <row r="81" spans="1:7" ht="12.75">
      <c r="A81" s="200" t="s">
        <v>86</v>
      </c>
      <c r="B81" s="201"/>
      <c r="C81" s="202"/>
      <c r="D81" s="164" t="s">
        <v>6</v>
      </c>
      <c r="E81" s="164" t="s">
        <v>8</v>
      </c>
      <c r="F81" s="165" t="s">
        <v>2</v>
      </c>
      <c r="G81" s="166"/>
    </row>
    <row r="82" spans="1:7" ht="15" customHeight="1">
      <c r="A82" s="167" t="s">
        <v>87</v>
      </c>
      <c r="B82" s="205"/>
      <c r="C82" s="169"/>
      <c r="D82" s="192">
        <v>339</v>
      </c>
      <c r="E82" s="192">
        <v>333</v>
      </c>
      <c r="F82" s="203">
        <f>D82+E82</f>
        <v>672</v>
      </c>
      <c r="G82" s="172"/>
    </row>
    <row r="83" spans="1:7" ht="15" customHeight="1">
      <c r="A83" s="176" t="s">
        <v>115</v>
      </c>
      <c r="B83" s="177"/>
      <c r="C83" s="177"/>
      <c r="D83" s="243">
        <v>853</v>
      </c>
      <c r="E83" s="243">
        <v>893</v>
      </c>
      <c r="F83" s="203">
        <f aca="true" t="shared" si="3" ref="F83:F96">D83+E83</f>
        <v>1746</v>
      </c>
      <c r="G83" s="172"/>
    </row>
    <row r="84" spans="1:7" ht="15" customHeight="1">
      <c r="A84" s="176" t="s">
        <v>88</v>
      </c>
      <c r="B84" s="177"/>
      <c r="C84" s="177"/>
      <c r="D84" s="243">
        <v>136</v>
      </c>
      <c r="E84" s="243">
        <v>135</v>
      </c>
      <c r="F84" s="203">
        <f t="shared" si="3"/>
        <v>271</v>
      </c>
      <c r="G84" s="172"/>
    </row>
    <row r="85" spans="1:7" ht="15" customHeight="1">
      <c r="A85" s="176" t="s">
        <v>116</v>
      </c>
      <c r="B85" s="177"/>
      <c r="C85" s="177"/>
      <c r="D85" s="243">
        <v>507</v>
      </c>
      <c r="E85" s="243">
        <v>537</v>
      </c>
      <c r="F85" s="203">
        <f t="shared" si="3"/>
        <v>1044</v>
      </c>
      <c r="G85" s="172"/>
    </row>
    <row r="86" spans="1:7" ht="15" customHeight="1">
      <c r="A86" s="173" t="s">
        <v>92</v>
      </c>
      <c r="B86" s="177"/>
      <c r="C86" s="177"/>
      <c r="D86" s="243">
        <v>54</v>
      </c>
      <c r="E86" s="243">
        <v>58</v>
      </c>
      <c r="F86" s="203">
        <f t="shared" si="3"/>
        <v>112</v>
      </c>
      <c r="G86" s="172"/>
    </row>
    <row r="87" spans="1:7" ht="15" customHeight="1">
      <c r="A87" s="176" t="s">
        <v>90</v>
      </c>
      <c r="B87" s="177"/>
      <c r="C87" s="177"/>
      <c r="D87" s="243">
        <v>884</v>
      </c>
      <c r="E87" s="243">
        <v>871</v>
      </c>
      <c r="F87" s="203">
        <f t="shared" si="3"/>
        <v>1755</v>
      </c>
      <c r="G87" s="172"/>
    </row>
    <row r="88" spans="1:7" ht="12.75">
      <c r="A88" s="176" t="s">
        <v>117</v>
      </c>
      <c r="B88" s="174"/>
      <c r="C88" s="174"/>
      <c r="D88" s="193">
        <v>584</v>
      </c>
      <c r="E88" s="193">
        <v>651</v>
      </c>
      <c r="F88" s="203">
        <f t="shared" si="3"/>
        <v>1235</v>
      </c>
      <c r="G88" s="172"/>
    </row>
    <row r="89" spans="1:7" ht="15" customHeight="1">
      <c r="A89" s="176" t="s">
        <v>91</v>
      </c>
      <c r="B89" s="174"/>
      <c r="C89" s="174"/>
      <c r="D89" s="193">
        <v>16</v>
      </c>
      <c r="E89" s="193">
        <v>12</v>
      </c>
      <c r="F89" s="203">
        <f t="shared" si="3"/>
        <v>28</v>
      </c>
      <c r="G89" s="172"/>
    </row>
    <row r="90" spans="1:7" ht="12.75">
      <c r="A90" s="179" t="s">
        <v>89</v>
      </c>
      <c r="B90" s="174"/>
      <c r="C90" s="174"/>
      <c r="D90" s="193">
        <v>426</v>
      </c>
      <c r="E90" s="193">
        <v>440</v>
      </c>
      <c r="F90" s="203">
        <f t="shared" si="3"/>
        <v>866</v>
      </c>
      <c r="G90" s="172"/>
    </row>
    <row r="91" spans="1:7" ht="12.75">
      <c r="A91" s="176" t="s">
        <v>157</v>
      </c>
      <c r="B91" s="177"/>
      <c r="C91" s="177"/>
      <c r="D91" s="243">
        <v>2265</v>
      </c>
      <c r="E91" s="243">
        <v>2293</v>
      </c>
      <c r="F91" s="203">
        <f t="shared" si="3"/>
        <v>4558</v>
      </c>
      <c r="G91" s="172"/>
    </row>
    <row r="92" spans="1:7" ht="12.75">
      <c r="A92" s="173" t="s">
        <v>158</v>
      </c>
      <c r="B92" s="177"/>
      <c r="C92" s="177"/>
      <c r="D92" s="243">
        <v>835</v>
      </c>
      <c r="E92" s="243">
        <v>942</v>
      </c>
      <c r="F92" s="203">
        <f t="shared" si="3"/>
        <v>1777</v>
      </c>
      <c r="G92" s="172"/>
    </row>
    <row r="93" spans="1:7" ht="12.75">
      <c r="A93" s="176" t="s">
        <v>159</v>
      </c>
      <c r="B93" s="177"/>
      <c r="C93" s="177"/>
      <c r="D93" s="243">
        <v>422</v>
      </c>
      <c r="E93" s="243">
        <v>450</v>
      </c>
      <c r="F93" s="203">
        <f t="shared" si="3"/>
        <v>872</v>
      </c>
      <c r="G93" s="172"/>
    </row>
    <row r="94" spans="1:7" ht="12.75">
      <c r="A94" s="176" t="s">
        <v>160</v>
      </c>
      <c r="B94" s="174"/>
      <c r="C94" s="174"/>
      <c r="D94" s="193">
        <v>38</v>
      </c>
      <c r="E94" s="193">
        <v>47</v>
      </c>
      <c r="F94" s="203">
        <f t="shared" si="3"/>
        <v>85</v>
      </c>
      <c r="G94" s="172"/>
    </row>
    <row r="95" spans="1:7" ht="12.75">
      <c r="A95" s="176" t="s">
        <v>161</v>
      </c>
      <c r="B95" s="174"/>
      <c r="C95" s="174"/>
      <c r="D95" s="193">
        <v>2</v>
      </c>
      <c r="E95" s="193">
        <v>7</v>
      </c>
      <c r="F95" s="203">
        <f t="shared" si="3"/>
        <v>9</v>
      </c>
      <c r="G95" s="172"/>
    </row>
    <row r="96" spans="1:7" ht="12.75">
      <c r="A96" s="180" t="s">
        <v>44</v>
      </c>
      <c r="D96" s="194">
        <v>653</v>
      </c>
      <c r="E96" s="194">
        <v>622</v>
      </c>
      <c r="F96" s="203">
        <f t="shared" si="3"/>
        <v>1275</v>
      </c>
      <c r="G96" s="172"/>
    </row>
    <row r="97" spans="1:7" ht="12.75">
      <c r="A97" s="183" t="s">
        <v>26</v>
      </c>
      <c r="B97" s="184"/>
      <c r="C97" s="185"/>
      <c r="D97" s="186">
        <f>SUM(D82:D96)</f>
        <v>8014</v>
      </c>
      <c r="E97" s="187">
        <f>SUM(E82:E96)</f>
        <v>8291</v>
      </c>
      <c r="F97" s="188">
        <f>SUM(F82:F96)</f>
        <v>16305</v>
      </c>
      <c r="G97" s="189"/>
    </row>
    <row r="98" spans="1:7" s="14" customFormat="1" ht="13.5" thickBot="1">
      <c r="A98" s="190"/>
      <c r="B98" s="73"/>
      <c r="C98" s="73"/>
      <c r="D98" s="75"/>
      <c r="E98" s="75"/>
      <c r="F98" s="75"/>
      <c r="G98" s="76"/>
    </row>
    <row r="99" spans="1:7" ht="12.75">
      <c r="A99" s="23" t="s">
        <v>154</v>
      </c>
      <c r="B99" s="24"/>
      <c r="C99" s="24"/>
      <c r="D99" s="24"/>
      <c r="E99" s="24"/>
      <c r="F99" s="24"/>
      <c r="G99" s="26"/>
    </row>
    <row r="100" spans="1:8" ht="12.75">
      <c r="A100" s="27"/>
      <c r="B100" s="22"/>
      <c r="C100" s="22"/>
      <c r="D100" s="22"/>
      <c r="E100" s="22"/>
      <c r="F100" s="22"/>
      <c r="G100" s="22"/>
      <c r="H100" s="248"/>
    </row>
    <row r="101" spans="1:7" ht="12.75">
      <c r="A101" s="27"/>
      <c r="B101" s="22"/>
      <c r="C101" s="22"/>
      <c r="D101" s="22"/>
      <c r="E101" s="22"/>
      <c r="F101" s="22"/>
      <c r="G101" s="22"/>
    </row>
    <row r="102" spans="1:7" ht="12.75">
      <c r="A102" s="27"/>
      <c r="B102" s="22"/>
      <c r="C102" s="22"/>
      <c r="D102" s="22"/>
      <c r="E102" s="22"/>
      <c r="F102" s="22"/>
      <c r="G102" s="22"/>
    </row>
    <row r="103" spans="1:7" ht="12.75">
      <c r="A103" s="27"/>
      <c r="B103" s="22"/>
      <c r="C103" s="22"/>
      <c r="D103" s="22"/>
      <c r="E103" s="22"/>
      <c r="F103" s="22"/>
      <c r="G103" s="22"/>
    </row>
    <row r="104" spans="1:7" ht="12.75">
      <c r="A104" s="27"/>
      <c r="B104" s="22"/>
      <c r="C104" s="22"/>
      <c r="D104" s="22"/>
      <c r="E104" s="22"/>
      <c r="F104" s="22"/>
      <c r="G104" s="22"/>
    </row>
    <row r="105" spans="1:7" ht="12.75">
      <c r="A105" s="27"/>
      <c r="B105" s="22"/>
      <c r="C105" s="22"/>
      <c r="D105" s="22"/>
      <c r="E105" s="22"/>
      <c r="F105" s="22"/>
      <c r="G105" s="22"/>
    </row>
    <row r="106" spans="1:7" ht="12.75">
      <c r="A106" s="27"/>
      <c r="B106" s="22"/>
      <c r="C106" s="22"/>
      <c r="D106" s="22"/>
      <c r="E106" s="22"/>
      <c r="F106" s="22"/>
      <c r="G106" s="22"/>
    </row>
    <row r="107" spans="1:7" ht="12.75">
      <c r="A107" s="27"/>
      <c r="B107" s="22"/>
      <c r="C107" s="22"/>
      <c r="D107" s="22"/>
      <c r="E107" s="22"/>
      <c r="F107" s="22"/>
      <c r="G107" s="22"/>
    </row>
    <row r="108" spans="1:7" ht="12.75">
      <c r="A108" s="27"/>
      <c r="B108" s="22"/>
      <c r="C108" s="22"/>
      <c r="D108" s="22"/>
      <c r="E108" s="22"/>
      <c r="F108" s="22"/>
      <c r="G108" s="22"/>
    </row>
    <row r="109" spans="1:7" ht="12.75">
      <c r="A109" s="27"/>
      <c r="B109" s="22"/>
      <c r="C109" s="22"/>
      <c r="D109" s="22"/>
      <c r="E109" s="22"/>
      <c r="F109" s="22"/>
      <c r="G109" s="22"/>
    </row>
    <row r="113" ht="12.75">
      <c r="A113" s="1" t="s">
        <v>107</v>
      </c>
    </row>
    <row r="117" spans="1:7" ht="12.75">
      <c r="A117" s="151" t="s">
        <v>155</v>
      </c>
      <c r="B117" s="152"/>
      <c r="C117" s="152"/>
      <c r="D117" s="152"/>
      <c r="E117" s="152"/>
      <c r="F117" s="153"/>
      <c r="G117" s="227"/>
    </row>
    <row r="118" spans="1:7" ht="12.75">
      <c r="A118" s="155"/>
      <c r="B118" s="156"/>
      <c r="C118" s="157"/>
      <c r="D118" s="158" t="s">
        <v>4</v>
      </c>
      <c r="E118" s="158"/>
      <c r="F118" s="159"/>
      <c r="G118" s="160"/>
    </row>
    <row r="119" spans="1:7" ht="12.75">
      <c r="A119" s="200" t="s">
        <v>86</v>
      </c>
      <c r="B119" s="201"/>
      <c r="C119" s="202"/>
      <c r="D119" s="164" t="s">
        <v>6</v>
      </c>
      <c r="E119" s="164" t="s">
        <v>8</v>
      </c>
      <c r="F119" s="165" t="s">
        <v>2</v>
      </c>
      <c r="G119" s="166"/>
    </row>
    <row r="120" spans="1:7" ht="15" customHeight="1">
      <c r="A120" s="167" t="s">
        <v>87</v>
      </c>
      <c r="B120" s="168"/>
      <c r="C120" s="168"/>
      <c r="D120" s="243">
        <v>69</v>
      </c>
      <c r="E120" s="243">
        <v>57</v>
      </c>
      <c r="F120" s="203">
        <f>D120+E120</f>
        <v>126</v>
      </c>
      <c r="G120" s="172"/>
    </row>
    <row r="121" spans="1:7" ht="15" customHeight="1">
      <c r="A121" s="176" t="s">
        <v>115</v>
      </c>
      <c r="B121" s="177"/>
      <c r="C121" s="177"/>
      <c r="D121" s="243">
        <v>2261</v>
      </c>
      <c r="E121" s="243">
        <v>2543</v>
      </c>
      <c r="F121" s="203">
        <f aca="true" t="shared" si="4" ref="F121:F134">D121+E121</f>
        <v>4804</v>
      </c>
      <c r="G121" s="172"/>
    </row>
    <row r="122" spans="1:7" ht="15" customHeight="1">
      <c r="A122" s="176" t="s">
        <v>88</v>
      </c>
      <c r="B122" s="177"/>
      <c r="C122" s="177"/>
      <c r="D122" s="243">
        <v>139</v>
      </c>
      <c r="E122" s="243">
        <v>148</v>
      </c>
      <c r="F122" s="203">
        <f t="shared" si="4"/>
        <v>287</v>
      </c>
      <c r="G122" s="172"/>
    </row>
    <row r="123" spans="1:7" ht="15" customHeight="1">
      <c r="A123" s="176" t="s">
        <v>116</v>
      </c>
      <c r="B123" s="177"/>
      <c r="C123" s="177"/>
      <c r="D123" s="243">
        <v>61</v>
      </c>
      <c r="E123" s="243">
        <v>69</v>
      </c>
      <c r="F123" s="203">
        <f t="shared" si="4"/>
        <v>130</v>
      </c>
      <c r="G123" s="172"/>
    </row>
    <row r="124" spans="1:7" ht="15" customHeight="1">
      <c r="A124" s="173" t="s">
        <v>92</v>
      </c>
      <c r="B124" s="177"/>
      <c r="C124" s="177"/>
      <c r="D124" s="243">
        <v>389</v>
      </c>
      <c r="E124" s="243">
        <v>427</v>
      </c>
      <c r="F124" s="203">
        <f t="shared" si="4"/>
        <v>816</v>
      </c>
      <c r="G124" s="172"/>
    </row>
    <row r="125" spans="1:7" ht="15" customHeight="1">
      <c r="A125" s="176" t="s">
        <v>90</v>
      </c>
      <c r="B125" s="177"/>
      <c r="C125" s="177"/>
      <c r="D125" s="243">
        <v>199</v>
      </c>
      <c r="E125" s="243">
        <v>237</v>
      </c>
      <c r="F125" s="203">
        <f t="shared" si="4"/>
        <v>436</v>
      </c>
      <c r="G125" s="172"/>
    </row>
    <row r="126" spans="1:7" ht="12.75">
      <c r="A126" s="176" t="s">
        <v>117</v>
      </c>
      <c r="B126" s="174"/>
      <c r="C126" s="174"/>
      <c r="D126" s="243">
        <v>563</v>
      </c>
      <c r="E126" s="243">
        <v>641</v>
      </c>
      <c r="F126" s="203">
        <f t="shared" si="4"/>
        <v>1204</v>
      </c>
      <c r="G126" s="172"/>
    </row>
    <row r="127" spans="1:7" ht="15" customHeight="1">
      <c r="A127" s="176" t="s">
        <v>91</v>
      </c>
      <c r="B127" s="174"/>
      <c r="C127" s="174"/>
      <c r="D127" s="243">
        <v>444</v>
      </c>
      <c r="E127" s="243">
        <v>408</v>
      </c>
      <c r="F127" s="203">
        <f t="shared" si="4"/>
        <v>852</v>
      </c>
      <c r="G127" s="172"/>
    </row>
    <row r="128" spans="1:7" ht="12.75">
      <c r="A128" s="179" t="s">
        <v>89</v>
      </c>
      <c r="B128" s="177"/>
      <c r="C128" s="177"/>
      <c r="D128" s="243">
        <v>793</v>
      </c>
      <c r="E128" s="243">
        <v>971</v>
      </c>
      <c r="F128" s="203">
        <f t="shared" si="4"/>
        <v>1764</v>
      </c>
      <c r="G128" s="172"/>
    </row>
    <row r="129" spans="1:7" ht="12.75">
      <c r="A129" s="176" t="s">
        <v>157</v>
      </c>
      <c r="B129" s="177"/>
      <c r="C129" s="177"/>
      <c r="D129" s="243">
        <v>0</v>
      </c>
      <c r="E129" s="243">
        <v>0</v>
      </c>
      <c r="F129" s="203">
        <f t="shared" si="4"/>
        <v>0</v>
      </c>
      <c r="G129" s="172"/>
    </row>
    <row r="130" spans="1:7" ht="12.75">
      <c r="A130" s="173" t="s">
        <v>158</v>
      </c>
      <c r="B130" s="177"/>
      <c r="C130" s="177"/>
      <c r="D130" s="243">
        <v>0</v>
      </c>
      <c r="E130" s="243">
        <v>0</v>
      </c>
      <c r="F130" s="203">
        <f t="shared" si="4"/>
        <v>0</v>
      </c>
      <c r="G130" s="172"/>
    </row>
    <row r="131" spans="1:7" ht="12.75">
      <c r="A131" s="176" t="s">
        <v>159</v>
      </c>
      <c r="B131" s="177"/>
      <c r="C131" s="177"/>
      <c r="D131" s="243">
        <v>384</v>
      </c>
      <c r="E131" s="243">
        <v>259</v>
      </c>
      <c r="F131" s="203">
        <f t="shared" si="4"/>
        <v>643</v>
      </c>
      <c r="G131" s="172"/>
    </row>
    <row r="132" spans="1:7" ht="12.75">
      <c r="A132" s="176" t="s">
        <v>160</v>
      </c>
      <c r="B132" s="174"/>
      <c r="C132" s="174"/>
      <c r="D132" s="243">
        <v>33</v>
      </c>
      <c r="E132" s="243">
        <v>34</v>
      </c>
      <c r="F132" s="203">
        <f t="shared" si="4"/>
        <v>67</v>
      </c>
      <c r="G132" s="172"/>
    </row>
    <row r="133" spans="1:7" ht="12.75">
      <c r="A133" s="176" t="s">
        <v>161</v>
      </c>
      <c r="B133" s="174"/>
      <c r="C133" s="174"/>
      <c r="D133" s="193">
        <v>0</v>
      </c>
      <c r="E133" s="193">
        <v>0</v>
      </c>
      <c r="F133" s="203">
        <f t="shared" si="4"/>
        <v>0</v>
      </c>
      <c r="G133" s="172"/>
    </row>
    <row r="134" spans="1:7" ht="12.75">
      <c r="A134" s="180" t="s">
        <v>44</v>
      </c>
      <c r="D134" s="243">
        <v>96</v>
      </c>
      <c r="E134" s="243">
        <v>272</v>
      </c>
      <c r="F134" s="203">
        <f t="shared" si="4"/>
        <v>368</v>
      </c>
      <c r="G134" s="172"/>
    </row>
    <row r="135" spans="1:7" ht="12.75">
      <c r="A135" s="183" t="s">
        <v>26</v>
      </c>
      <c r="B135" s="184"/>
      <c r="C135" s="185"/>
      <c r="D135" s="186">
        <f>SUM(D120:D134)</f>
        <v>5431</v>
      </c>
      <c r="E135" s="187">
        <f>SUM(E120:E134)</f>
        <v>6066</v>
      </c>
      <c r="F135" s="188">
        <f>SUM(D135:E135)</f>
        <v>11497</v>
      </c>
      <c r="G135" s="189"/>
    </row>
    <row r="136" spans="1:7" s="14" customFormat="1" ht="13.5" thickBot="1">
      <c r="A136" s="190"/>
      <c r="B136" s="73"/>
      <c r="C136" s="73"/>
      <c r="D136" s="75"/>
      <c r="E136" s="75"/>
      <c r="F136" s="75"/>
      <c r="G136" s="76"/>
    </row>
    <row r="137" spans="1:7" ht="12.75">
      <c r="A137" s="23" t="s">
        <v>156</v>
      </c>
      <c r="B137" s="24"/>
      <c r="C137" s="24"/>
      <c r="D137" s="24"/>
      <c r="E137" s="24"/>
      <c r="F137" s="24"/>
      <c r="G137" s="26"/>
    </row>
    <row r="138" spans="1:7" ht="12.75">
      <c r="A138" s="27"/>
      <c r="B138" s="22"/>
      <c r="C138" s="22"/>
      <c r="D138" s="22"/>
      <c r="E138" s="22"/>
      <c r="F138" s="22"/>
      <c r="G138" s="22"/>
    </row>
    <row r="139" spans="1:7" ht="12.75">
      <c r="A139" s="27"/>
      <c r="B139" s="22"/>
      <c r="C139" s="22"/>
      <c r="D139" s="22"/>
      <c r="E139" s="22"/>
      <c r="F139" s="22"/>
      <c r="G139" s="22"/>
    </row>
    <row r="140" spans="1:7" ht="12.75">
      <c r="A140" s="27"/>
      <c r="B140" s="22"/>
      <c r="C140" s="22"/>
      <c r="D140" s="22"/>
      <c r="E140" s="22"/>
      <c r="F140" s="22"/>
      <c r="G140" s="22"/>
    </row>
    <row r="141" spans="1:7" ht="12.75">
      <c r="A141" s="27"/>
      <c r="B141" s="22"/>
      <c r="C141" s="22"/>
      <c r="D141" s="22"/>
      <c r="E141" s="22"/>
      <c r="F141" s="22"/>
      <c r="G141" s="22"/>
    </row>
    <row r="142" spans="1:7" ht="12.75">
      <c r="A142" s="27"/>
      <c r="B142" s="22"/>
      <c r="C142" s="22"/>
      <c r="D142" s="22"/>
      <c r="E142" s="22"/>
      <c r="F142" s="22"/>
      <c r="G142" s="22"/>
    </row>
    <row r="143" spans="1:7" ht="12.75">
      <c r="A143" s="27"/>
      <c r="B143" s="22"/>
      <c r="C143" s="22"/>
      <c r="D143" s="22"/>
      <c r="E143" s="22"/>
      <c r="F143" s="22"/>
      <c r="G143" s="22"/>
    </row>
    <row r="144" spans="1:7" ht="12.75">
      <c r="A144" s="27"/>
      <c r="B144" s="22"/>
      <c r="C144" s="22"/>
      <c r="D144" s="22"/>
      <c r="E144" s="22"/>
      <c r="F144" s="22"/>
      <c r="G144" s="22"/>
    </row>
    <row r="145" spans="1:7" ht="12.75">
      <c r="A145" s="27"/>
      <c r="B145" s="22"/>
      <c r="C145" s="22"/>
      <c r="D145" s="22"/>
      <c r="E145" s="22"/>
      <c r="F145" s="22"/>
      <c r="G145" s="22"/>
    </row>
    <row r="146" spans="1:7" ht="12.75">
      <c r="A146" s="27"/>
      <c r="B146" s="22"/>
      <c r="C146" s="22"/>
      <c r="D146" s="22"/>
      <c r="E146" s="22"/>
      <c r="F146" s="22"/>
      <c r="G146" s="22"/>
    </row>
    <row r="147" spans="1:7" ht="12.75">
      <c r="A147" s="27"/>
      <c r="B147" s="22"/>
      <c r="C147" s="22"/>
      <c r="D147" s="22"/>
      <c r="E147" s="22"/>
      <c r="F147" s="22"/>
      <c r="G147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78" max="6" man="1"/>
    <brk id="154" max="6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L123"/>
  <sheetViews>
    <sheetView view="pageBreakPreview" zoomScaleSheetLayoutView="100" workbookViewId="0" topLeftCell="A25">
      <selection activeCell="F46" sqref="F46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68</v>
      </c>
      <c r="B1" s="5"/>
      <c r="C1" s="5"/>
      <c r="D1" s="6"/>
      <c r="E1" s="6"/>
      <c r="F1" s="17"/>
      <c r="G1" s="17"/>
    </row>
    <row r="2" spans="1:7" ht="12.75">
      <c r="A2" s="56" t="str">
        <f>"As of  25 Apr 2012"</f>
        <v>As of  25 Apr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80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84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69</v>
      </c>
      <c r="B7" s="168"/>
      <c r="C7" s="169"/>
      <c r="D7" s="170">
        <f aca="true" t="shared" si="0" ref="D7:E15">D38+D70+D102</f>
        <v>509</v>
      </c>
      <c r="E7" s="170">
        <f t="shared" si="0"/>
        <v>488</v>
      </c>
      <c r="F7" s="171">
        <f aca="true" t="shared" si="1" ref="F7:F16">SUM(D7:E7)</f>
        <v>997</v>
      </c>
      <c r="G7" s="172"/>
    </row>
    <row r="8" spans="1:7" ht="15" customHeight="1">
      <c r="A8" s="176" t="s">
        <v>169</v>
      </c>
      <c r="B8" s="177"/>
      <c r="C8" s="178"/>
      <c r="D8" s="170">
        <f t="shared" si="0"/>
        <v>919</v>
      </c>
      <c r="E8" s="170">
        <f t="shared" si="0"/>
        <v>1004</v>
      </c>
      <c r="F8" s="171">
        <f t="shared" si="1"/>
        <v>1923</v>
      </c>
      <c r="G8" s="172"/>
    </row>
    <row r="9" spans="1:7" ht="15" customHeight="1">
      <c r="A9" s="176" t="s">
        <v>70</v>
      </c>
      <c r="B9" s="177"/>
      <c r="C9" s="178"/>
      <c r="D9" s="170">
        <f t="shared" si="0"/>
        <v>4689</v>
      </c>
      <c r="E9" s="170">
        <f t="shared" si="0"/>
        <v>5218</v>
      </c>
      <c r="F9" s="171">
        <f t="shared" si="1"/>
        <v>9907</v>
      </c>
      <c r="G9" s="172"/>
    </row>
    <row r="10" spans="1:7" ht="12.75">
      <c r="A10" s="173" t="s">
        <v>71</v>
      </c>
      <c r="B10" s="174"/>
      <c r="C10" s="175"/>
      <c r="D10" s="170">
        <f t="shared" si="0"/>
        <v>1470</v>
      </c>
      <c r="E10" s="170">
        <f t="shared" si="0"/>
        <v>1929</v>
      </c>
      <c r="F10" s="171">
        <f t="shared" si="1"/>
        <v>3399</v>
      </c>
      <c r="G10" s="172"/>
    </row>
    <row r="11" spans="1:7" ht="15" customHeight="1">
      <c r="A11" s="176" t="s">
        <v>72</v>
      </c>
      <c r="B11" s="177"/>
      <c r="C11" s="178"/>
      <c r="D11" s="170">
        <f t="shared" si="0"/>
        <v>1258</v>
      </c>
      <c r="E11" s="170">
        <f t="shared" si="0"/>
        <v>1230</v>
      </c>
      <c r="F11" s="171">
        <f t="shared" si="1"/>
        <v>2488</v>
      </c>
      <c r="G11" s="172"/>
    </row>
    <row r="12" spans="1:7" ht="15" customHeight="1">
      <c r="A12" s="176" t="s">
        <v>73</v>
      </c>
      <c r="B12" s="177"/>
      <c r="C12" s="178"/>
      <c r="D12" s="170">
        <f t="shared" si="0"/>
        <v>1158</v>
      </c>
      <c r="E12" s="170">
        <f t="shared" si="0"/>
        <v>1258</v>
      </c>
      <c r="F12" s="171">
        <f t="shared" si="1"/>
        <v>2416</v>
      </c>
      <c r="G12" s="172"/>
    </row>
    <row r="13" spans="1:7" ht="15" customHeight="1">
      <c r="A13" s="176" t="s">
        <v>74</v>
      </c>
      <c r="B13" s="177"/>
      <c r="C13" s="178"/>
      <c r="D13" s="170">
        <f t="shared" si="0"/>
        <v>1511</v>
      </c>
      <c r="E13" s="170">
        <f t="shared" si="0"/>
        <v>1775</v>
      </c>
      <c r="F13" s="171">
        <f t="shared" si="1"/>
        <v>3286</v>
      </c>
      <c r="G13" s="172"/>
    </row>
    <row r="14" spans="1:7" ht="12.75">
      <c r="A14" s="179" t="s">
        <v>75</v>
      </c>
      <c r="B14" s="174"/>
      <c r="C14" s="175"/>
      <c r="D14" s="170">
        <f t="shared" si="0"/>
        <v>7580</v>
      </c>
      <c r="E14" s="170">
        <f t="shared" si="0"/>
        <v>8021</v>
      </c>
      <c r="F14" s="171">
        <f t="shared" si="1"/>
        <v>15601</v>
      </c>
      <c r="G14" s="172"/>
    </row>
    <row r="15" spans="1:7" ht="12.75">
      <c r="A15" s="180" t="s">
        <v>76</v>
      </c>
      <c r="B15" s="181"/>
      <c r="C15" s="182"/>
      <c r="D15" s="170">
        <f t="shared" si="0"/>
        <v>635</v>
      </c>
      <c r="E15" s="170">
        <f t="shared" si="0"/>
        <v>659</v>
      </c>
      <c r="F15" s="171">
        <f t="shared" si="1"/>
        <v>1294</v>
      </c>
      <c r="G15" s="172"/>
    </row>
    <row r="16" spans="1:7" ht="12.75">
      <c r="A16" s="183" t="s">
        <v>26</v>
      </c>
      <c r="B16" s="184"/>
      <c r="C16" s="185"/>
      <c r="D16" s="186">
        <f>SUM(D7:D15)</f>
        <v>19729</v>
      </c>
      <c r="E16" s="187">
        <f>SUM(E7:E15)</f>
        <v>21582</v>
      </c>
      <c r="F16" s="187">
        <f t="shared" si="1"/>
        <v>41311</v>
      </c>
      <c r="G16" s="189"/>
    </row>
    <row r="17" spans="1:7" s="14" customFormat="1" ht="13.5" thickBot="1">
      <c r="A17" s="190"/>
      <c r="B17" s="73"/>
      <c r="C17" s="73"/>
      <c r="D17" s="75"/>
      <c r="E17" s="75"/>
      <c r="F17" s="75"/>
      <c r="G17" s="76"/>
    </row>
    <row r="18" spans="1:7" ht="12.75">
      <c r="A18" s="23" t="s">
        <v>81</v>
      </c>
      <c r="B18" s="24"/>
      <c r="C18" s="24"/>
      <c r="D18" s="24"/>
      <c r="E18" s="24"/>
      <c r="F18" s="24"/>
      <c r="G18" s="26"/>
    </row>
    <row r="19" spans="1:7" ht="12.75">
      <c r="A19" s="27"/>
      <c r="B19" s="162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35" spans="1:7" ht="12.75">
      <c r="A35" s="151" t="s">
        <v>162</v>
      </c>
      <c r="B35" s="152"/>
      <c r="C35" s="152"/>
      <c r="D35" s="152"/>
      <c r="E35" s="152"/>
      <c r="F35" s="153"/>
      <c r="G35" s="227"/>
    </row>
    <row r="36" spans="1:7" ht="12.75">
      <c r="A36" s="155"/>
      <c r="B36" s="156"/>
      <c r="C36" s="157"/>
      <c r="D36" s="158" t="s">
        <v>4</v>
      </c>
      <c r="E36" s="158"/>
      <c r="F36" s="159"/>
      <c r="G36" s="160"/>
    </row>
    <row r="37" spans="1:7" ht="12.75">
      <c r="A37" s="161" t="s">
        <v>84</v>
      </c>
      <c r="B37" s="162"/>
      <c r="C37" s="163"/>
      <c r="D37" s="164" t="s">
        <v>6</v>
      </c>
      <c r="E37" s="164" t="s">
        <v>8</v>
      </c>
      <c r="F37" s="165" t="s">
        <v>2</v>
      </c>
      <c r="G37" s="166"/>
    </row>
    <row r="38" spans="1:7" ht="15" customHeight="1">
      <c r="A38" s="167" t="s">
        <v>69</v>
      </c>
      <c r="B38" s="168"/>
      <c r="C38" s="169"/>
      <c r="D38" s="170">
        <v>279</v>
      </c>
      <c r="E38" s="170">
        <v>261</v>
      </c>
      <c r="F38" s="171">
        <f>D38+E38</f>
        <v>540</v>
      </c>
      <c r="G38" s="172"/>
    </row>
    <row r="39" spans="1:7" ht="15" customHeight="1">
      <c r="A39" s="176" t="s">
        <v>169</v>
      </c>
      <c r="B39" s="177"/>
      <c r="C39" s="178"/>
      <c r="D39" s="170">
        <v>233</v>
      </c>
      <c r="E39" s="170">
        <v>262</v>
      </c>
      <c r="F39" s="171">
        <f aca="true" t="shared" si="2" ref="F39:F46">D39+E39</f>
        <v>495</v>
      </c>
      <c r="G39" s="172"/>
    </row>
    <row r="40" spans="1:7" ht="15" customHeight="1">
      <c r="A40" s="176" t="s">
        <v>70</v>
      </c>
      <c r="B40" s="177"/>
      <c r="C40" s="178"/>
      <c r="D40" s="170">
        <v>1905</v>
      </c>
      <c r="E40" s="170">
        <v>2190</v>
      </c>
      <c r="F40" s="171">
        <f t="shared" si="2"/>
        <v>4095</v>
      </c>
      <c r="G40" s="172"/>
    </row>
    <row r="41" spans="1:7" ht="15" customHeight="1">
      <c r="A41" s="173" t="s">
        <v>71</v>
      </c>
      <c r="B41" s="174"/>
      <c r="C41" s="175"/>
      <c r="D41" s="170">
        <v>604</v>
      </c>
      <c r="E41" s="170">
        <v>809</v>
      </c>
      <c r="F41" s="171">
        <f t="shared" si="2"/>
        <v>1413</v>
      </c>
      <c r="G41" s="172"/>
    </row>
    <row r="42" spans="1:7" ht="15" customHeight="1">
      <c r="A42" s="176" t="s">
        <v>72</v>
      </c>
      <c r="B42" s="177"/>
      <c r="C42" s="178"/>
      <c r="D42" s="170">
        <v>717</v>
      </c>
      <c r="E42" s="170">
        <v>709</v>
      </c>
      <c r="F42" s="171">
        <f t="shared" si="2"/>
        <v>1426</v>
      </c>
      <c r="G42" s="172"/>
    </row>
    <row r="43" spans="1:7" ht="12.75">
      <c r="A43" s="176" t="s">
        <v>73</v>
      </c>
      <c r="B43" s="177"/>
      <c r="C43" s="178"/>
      <c r="D43" s="170">
        <v>650</v>
      </c>
      <c r="E43" s="170">
        <v>718</v>
      </c>
      <c r="F43" s="171">
        <f t="shared" si="2"/>
        <v>1368</v>
      </c>
      <c r="G43" s="172"/>
    </row>
    <row r="44" spans="1:7" ht="15" customHeight="1">
      <c r="A44" s="176" t="s">
        <v>74</v>
      </c>
      <c r="B44" s="177"/>
      <c r="C44" s="178"/>
      <c r="D44" s="170">
        <v>752</v>
      </c>
      <c r="E44" s="170">
        <v>916</v>
      </c>
      <c r="F44" s="171">
        <f t="shared" si="2"/>
        <v>1668</v>
      </c>
      <c r="G44" s="172"/>
    </row>
    <row r="45" spans="1:7" ht="12.75">
      <c r="A45" s="179" t="s">
        <v>75</v>
      </c>
      <c r="B45" s="174"/>
      <c r="C45" s="175"/>
      <c r="D45" s="170">
        <v>763</v>
      </c>
      <c r="E45" s="170">
        <v>948</v>
      </c>
      <c r="F45" s="171">
        <f t="shared" si="2"/>
        <v>1711</v>
      </c>
      <c r="G45" s="172"/>
    </row>
    <row r="46" spans="1:7" ht="12.75">
      <c r="A46" s="180" t="s">
        <v>76</v>
      </c>
      <c r="B46" s="181"/>
      <c r="C46" s="182"/>
      <c r="D46" s="170">
        <v>381</v>
      </c>
      <c r="E46" s="170">
        <v>412</v>
      </c>
      <c r="F46" s="171">
        <f t="shared" si="2"/>
        <v>793</v>
      </c>
      <c r="G46" s="172"/>
    </row>
    <row r="47" spans="1:7" ht="12.75">
      <c r="A47" s="155" t="s">
        <v>128</v>
      </c>
      <c r="B47" s="195"/>
      <c r="C47" s="196"/>
      <c r="D47" s="197">
        <f>SUM(D38:D46)</f>
        <v>6284</v>
      </c>
      <c r="E47" s="198">
        <f>SUM(E38:E46)</f>
        <v>7225</v>
      </c>
      <c r="F47" s="199">
        <f>SUM(F38:F46)</f>
        <v>13509</v>
      </c>
      <c r="G47" s="189"/>
    </row>
    <row r="48" spans="1:7" s="14" customFormat="1" ht="13.5" thickBot="1">
      <c r="A48" s="190"/>
      <c r="B48" s="73"/>
      <c r="C48" s="73"/>
      <c r="D48" s="75"/>
      <c r="E48" s="75"/>
      <c r="F48" s="75"/>
      <c r="G48" s="76"/>
    </row>
    <row r="49" spans="1:7" ht="12.75">
      <c r="A49" s="23" t="s">
        <v>163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1" t="s">
        <v>164</v>
      </c>
      <c r="B67" s="152"/>
      <c r="C67" s="152"/>
      <c r="D67" s="152"/>
      <c r="E67" s="152"/>
      <c r="F67" s="153"/>
      <c r="G67" s="227"/>
    </row>
    <row r="68" spans="1:7" ht="12.75">
      <c r="A68" s="155"/>
      <c r="B68" s="156"/>
      <c r="C68" s="157"/>
      <c r="D68" s="158" t="s">
        <v>4</v>
      </c>
      <c r="E68" s="158"/>
      <c r="F68" s="159"/>
      <c r="G68" s="160"/>
    </row>
    <row r="69" spans="1:7" ht="12.75">
      <c r="A69" s="161" t="s">
        <v>84</v>
      </c>
      <c r="B69" s="162"/>
      <c r="C69" s="163"/>
      <c r="D69" s="164" t="s">
        <v>6</v>
      </c>
      <c r="E69" s="164" t="s">
        <v>8</v>
      </c>
      <c r="F69" s="165" t="s">
        <v>2</v>
      </c>
      <c r="G69" s="166"/>
    </row>
    <row r="70" spans="1:7" ht="15" customHeight="1">
      <c r="A70" s="167" t="s">
        <v>69</v>
      </c>
      <c r="B70" s="168"/>
      <c r="C70" s="169"/>
      <c r="D70" s="170">
        <v>112</v>
      </c>
      <c r="E70" s="170">
        <v>120</v>
      </c>
      <c r="F70" s="171">
        <f aca="true" t="shared" si="3" ref="F70:F79">SUM(D70:E70)</f>
        <v>232</v>
      </c>
      <c r="G70" s="172"/>
    </row>
    <row r="71" spans="1:7" ht="15" customHeight="1">
      <c r="A71" s="176" t="s">
        <v>169</v>
      </c>
      <c r="B71" s="177"/>
      <c r="C71" s="178"/>
      <c r="D71" s="170">
        <v>334</v>
      </c>
      <c r="E71" s="170">
        <v>356</v>
      </c>
      <c r="F71" s="171">
        <f t="shared" si="3"/>
        <v>690</v>
      </c>
      <c r="G71" s="172"/>
    </row>
    <row r="72" spans="1:7" ht="15" customHeight="1">
      <c r="A72" s="176" t="s">
        <v>70</v>
      </c>
      <c r="B72" s="177"/>
      <c r="C72" s="178"/>
      <c r="D72" s="170">
        <v>1160</v>
      </c>
      <c r="E72" s="170">
        <v>1194</v>
      </c>
      <c r="F72" s="171">
        <f t="shared" si="3"/>
        <v>2354</v>
      </c>
      <c r="G72" s="172"/>
    </row>
    <row r="73" spans="1:7" ht="15" customHeight="1">
      <c r="A73" s="173" t="s">
        <v>71</v>
      </c>
      <c r="B73" s="174"/>
      <c r="C73" s="175"/>
      <c r="D73" s="170">
        <v>233</v>
      </c>
      <c r="E73" s="170">
        <v>332</v>
      </c>
      <c r="F73" s="171">
        <f t="shared" si="3"/>
        <v>565</v>
      </c>
      <c r="G73" s="172"/>
    </row>
    <row r="74" spans="1:7" ht="15" customHeight="1">
      <c r="A74" s="176" t="s">
        <v>72</v>
      </c>
      <c r="B74" s="177"/>
      <c r="C74" s="178"/>
      <c r="D74" s="170">
        <v>78</v>
      </c>
      <c r="E74" s="170">
        <v>59</v>
      </c>
      <c r="F74" s="171">
        <f t="shared" si="3"/>
        <v>137</v>
      </c>
      <c r="G74" s="172"/>
    </row>
    <row r="75" spans="1:7" ht="12.75">
      <c r="A75" s="176" t="s">
        <v>73</v>
      </c>
      <c r="B75" s="177"/>
      <c r="C75" s="178"/>
      <c r="D75" s="170">
        <v>173</v>
      </c>
      <c r="E75" s="170">
        <v>188</v>
      </c>
      <c r="F75" s="171">
        <f t="shared" si="3"/>
        <v>361</v>
      </c>
      <c r="G75" s="172"/>
    </row>
    <row r="76" spans="1:7" ht="15" customHeight="1">
      <c r="A76" s="176" t="s">
        <v>74</v>
      </c>
      <c r="B76" s="177"/>
      <c r="C76" s="178"/>
      <c r="D76" s="170">
        <v>152</v>
      </c>
      <c r="E76" s="170">
        <v>152</v>
      </c>
      <c r="F76" s="171">
        <f t="shared" si="3"/>
        <v>304</v>
      </c>
      <c r="G76" s="172"/>
    </row>
    <row r="77" spans="1:7" ht="12.75">
      <c r="A77" s="179" t="s">
        <v>75</v>
      </c>
      <c r="B77" s="174"/>
      <c r="C77" s="175"/>
      <c r="D77" s="170">
        <v>5713</v>
      </c>
      <c r="E77" s="170">
        <v>5848</v>
      </c>
      <c r="F77" s="171">
        <f t="shared" si="3"/>
        <v>11561</v>
      </c>
      <c r="G77" s="172"/>
    </row>
    <row r="78" spans="1:7" ht="12.75">
      <c r="A78" s="180" t="s">
        <v>76</v>
      </c>
      <c r="B78" s="181"/>
      <c r="C78" s="182"/>
      <c r="D78" s="170">
        <v>59</v>
      </c>
      <c r="E78" s="170">
        <v>42</v>
      </c>
      <c r="F78" s="171">
        <f t="shared" si="3"/>
        <v>101</v>
      </c>
      <c r="G78" s="172"/>
    </row>
    <row r="79" spans="1:7" ht="12.75">
      <c r="A79" s="183" t="s">
        <v>166</v>
      </c>
      <c r="B79" s="184"/>
      <c r="C79" s="185"/>
      <c r="D79" s="186">
        <f>SUM(D70:D78)</f>
        <v>8014</v>
      </c>
      <c r="E79" s="187">
        <f>SUM(E70:E78)</f>
        <v>8291</v>
      </c>
      <c r="F79" s="188">
        <f t="shared" si="3"/>
        <v>16305</v>
      </c>
      <c r="G79" s="189"/>
    </row>
    <row r="80" spans="1:7" s="14" customFormat="1" ht="13.5" thickBot="1">
      <c r="A80" s="190"/>
      <c r="B80" s="73"/>
      <c r="C80" s="73"/>
      <c r="D80" s="75"/>
      <c r="E80" s="75"/>
      <c r="F80" s="75"/>
      <c r="G80" s="76"/>
    </row>
    <row r="81" spans="1:7" ht="12.75">
      <c r="A81" s="23" t="s">
        <v>165</v>
      </c>
      <c r="B81" s="24"/>
      <c r="C81" s="24"/>
      <c r="D81" s="24"/>
      <c r="E81" s="24"/>
      <c r="F81" s="24"/>
      <c r="G81" s="26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8" ht="12.75">
      <c r="A98" s="1" t="s">
        <v>107</v>
      </c>
    </row>
    <row r="99" spans="1:7" ht="12.75">
      <c r="A99" s="151" t="s">
        <v>167</v>
      </c>
      <c r="B99" s="152"/>
      <c r="C99" s="152"/>
      <c r="D99" s="152"/>
      <c r="E99" s="152"/>
      <c r="F99" s="153"/>
      <c r="G99" s="227"/>
    </row>
    <row r="100" spans="1:7" ht="12.75">
      <c r="A100" s="155"/>
      <c r="B100" s="156"/>
      <c r="C100" s="157"/>
      <c r="D100" s="158" t="s">
        <v>4</v>
      </c>
      <c r="E100" s="158"/>
      <c r="F100" s="159"/>
      <c r="G100" s="160"/>
    </row>
    <row r="101" spans="1:7" ht="12.75">
      <c r="A101" s="161" t="s">
        <v>84</v>
      </c>
      <c r="B101" s="162"/>
      <c r="C101" s="163"/>
      <c r="D101" s="164" t="s">
        <v>6</v>
      </c>
      <c r="E101" s="164" t="s">
        <v>8</v>
      </c>
      <c r="F101" s="165" t="s">
        <v>2</v>
      </c>
      <c r="G101" s="166"/>
    </row>
    <row r="102" spans="1:7" ht="15" customHeight="1">
      <c r="A102" s="167" t="s">
        <v>69</v>
      </c>
      <c r="B102" s="168"/>
      <c r="C102" s="169"/>
      <c r="D102" s="170">
        <v>118</v>
      </c>
      <c r="E102" s="170">
        <v>107</v>
      </c>
      <c r="F102" s="171">
        <f aca="true" t="shared" si="4" ref="F102:F111">SUM(D102:E102)</f>
        <v>225</v>
      </c>
      <c r="G102" s="172"/>
    </row>
    <row r="103" spans="1:7" ht="15" customHeight="1">
      <c r="A103" s="176" t="s">
        <v>169</v>
      </c>
      <c r="B103" s="177"/>
      <c r="C103" s="178"/>
      <c r="D103" s="170">
        <v>352</v>
      </c>
      <c r="E103" s="170">
        <v>386</v>
      </c>
      <c r="F103" s="171">
        <f t="shared" si="4"/>
        <v>738</v>
      </c>
      <c r="G103" s="172"/>
    </row>
    <row r="104" spans="1:7" ht="15" customHeight="1">
      <c r="A104" s="176" t="s">
        <v>70</v>
      </c>
      <c r="B104" s="177"/>
      <c r="C104" s="178"/>
      <c r="D104" s="170">
        <v>1624</v>
      </c>
      <c r="E104" s="170">
        <v>1834</v>
      </c>
      <c r="F104" s="171">
        <f t="shared" si="4"/>
        <v>3458</v>
      </c>
      <c r="G104" s="172"/>
    </row>
    <row r="105" spans="1:7" ht="15" customHeight="1">
      <c r="A105" s="173" t="s">
        <v>71</v>
      </c>
      <c r="B105" s="174"/>
      <c r="C105" s="175"/>
      <c r="D105" s="170">
        <v>633</v>
      </c>
      <c r="E105" s="170">
        <v>788</v>
      </c>
      <c r="F105" s="171">
        <f t="shared" si="4"/>
        <v>1421</v>
      </c>
      <c r="G105" s="172"/>
    </row>
    <row r="106" spans="1:7" ht="15" customHeight="1">
      <c r="A106" s="176" t="s">
        <v>72</v>
      </c>
      <c r="B106" s="177"/>
      <c r="C106" s="178"/>
      <c r="D106" s="170">
        <v>463</v>
      </c>
      <c r="E106" s="170">
        <v>462</v>
      </c>
      <c r="F106" s="171">
        <f t="shared" si="4"/>
        <v>925</v>
      </c>
      <c r="G106" s="172"/>
    </row>
    <row r="107" spans="1:7" ht="12.75">
      <c r="A107" s="176" t="s">
        <v>73</v>
      </c>
      <c r="B107" s="177"/>
      <c r="C107" s="178"/>
      <c r="D107" s="170">
        <v>335</v>
      </c>
      <c r="E107" s="170">
        <v>352</v>
      </c>
      <c r="F107" s="171">
        <f t="shared" si="4"/>
        <v>687</v>
      </c>
      <c r="G107" s="172"/>
    </row>
    <row r="108" spans="1:7" ht="15" customHeight="1">
      <c r="A108" s="176" t="s">
        <v>74</v>
      </c>
      <c r="B108" s="177"/>
      <c r="C108" s="178"/>
      <c r="D108" s="170">
        <v>607</v>
      </c>
      <c r="E108" s="170">
        <v>707</v>
      </c>
      <c r="F108" s="171">
        <f t="shared" si="4"/>
        <v>1314</v>
      </c>
      <c r="G108" s="172"/>
    </row>
    <row r="109" spans="1:7" ht="12.75">
      <c r="A109" s="179" t="s">
        <v>75</v>
      </c>
      <c r="B109" s="174"/>
      <c r="C109" s="175"/>
      <c r="D109" s="170">
        <v>1104</v>
      </c>
      <c r="E109" s="170">
        <v>1225</v>
      </c>
      <c r="F109" s="171">
        <f t="shared" si="4"/>
        <v>2329</v>
      </c>
      <c r="G109" s="172"/>
    </row>
    <row r="110" spans="1:7" ht="12.75">
      <c r="A110" s="180" t="s">
        <v>76</v>
      </c>
      <c r="B110" s="181"/>
      <c r="C110" s="182"/>
      <c r="D110" s="170">
        <v>195</v>
      </c>
      <c r="E110" s="170">
        <v>205</v>
      </c>
      <c r="F110" s="171">
        <f t="shared" si="4"/>
        <v>400</v>
      </c>
      <c r="G110" s="172"/>
    </row>
    <row r="111" spans="1:7" ht="12.75">
      <c r="A111" s="183" t="s">
        <v>135</v>
      </c>
      <c r="B111" s="184"/>
      <c r="C111" s="185"/>
      <c r="D111" s="186">
        <f>SUM(D102:D110)</f>
        <v>5431</v>
      </c>
      <c r="E111" s="187">
        <f>SUM(E102:E110)</f>
        <v>6066</v>
      </c>
      <c r="F111" s="188">
        <f t="shared" si="4"/>
        <v>11497</v>
      </c>
      <c r="G111" s="189"/>
    </row>
    <row r="112" spans="1:7" s="14" customFormat="1" ht="13.5" thickBot="1">
      <c r="A112" s="190"/>
      <c r="B112" s="73"/>
      <c r="C112" s="73"/>
      <c r="D112" s="75"/>
      <c r="E112" s="75"/>
      <c r="F112" s="75"/>
      <c r="G112" s="76"/>
    </row>
    <row r="113" spans="1:7" ht="12.75">
      <c r="A113" s="23" t="s">
        <v>168</v>
      </c>
      <c r="B113" s="24"/>
      <c r="C113" s="24"/>
      <c r="D113" s="24"/>
      <c r="E113" s="24"/>
      <c r="F113" s="24"/>
      <c r="G113" s="26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  <row r="122" spans="1:7" ht="12.75">
      <c r="A122" s="27"/>
      <c r="B122" s="22"/>
      <c r="C122" s="22"/>
      <c r="D122" s="22"/>
      <c r="E122" s="22"/>
      <c r="F122" s="22"/>
      <c r="G122" s="22"/>
    </row>
    <row r="123" spans="1:7" ht="12.75">
      <c r="A123" s="27"/>
      <c r="B123" s="22"/>
      <c r="C123" s="22"/>
      <c r="D123" s="22"/>
      <c r="E123" s="22"/>
      <c r="F123" s="22"/>
      <c r="G123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66" max="6" man="1"/>
    <brk id="13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2011-10-12T19:54:43Z</cp:lastPrinted>
  <dcterms:created xsi:type="dcterms:W3CDTF">1980-01-04T00:16:32Z</dcterms:created>
  <dcterms:modified xsi:type="dcterms:W3CDTF">2012-04-29T12:32:56Z</dcterms:modified>
  <cp:category/>
  <cp:version/>
  <cp:contentType/>
  <cp:contentStatus/>
</cp:coreProperties>
</file>